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. számú melléklet" sheetId="1" r:id="rId1"/>
    <sheet name="1.a számú melléklet " sheetId="2" r:id="rId2"/>
    <sheet name="2. számú melléklet " sheetId="3" r:id="rId3"/>
    <sheet name="3.számú melléklet" sheetId="4" r:id="rId4"/>
    <sheet name="3.a. számú melléklet" sheetId="5" r:id="rId5"/>
    <sheet name="4. számú melléklet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'!$1:$2</definedName>
    <definedName name="_xlnm.Print_Area" localSheetId="13">'10.számú melléklet '!$A$1:$Q$10</definedName>
    <definedName name="_xlnm.Print_Area" localSheetId="2">'2. számú melléklet '!$A$1:$R$40</definedName>
    <definedName name="_xlnm.Print_Area" localSheetId="4">'3.a. számú melléklet'!$A$1:$BQ$53</definedName>
    <definedName name="_xlnm.Print_Area" localSheetId="5">'4. számú melléklet  '!$A$1:$CP$58</definedName>
  </definedNames>
  <calcPr fullCalcOnLoad="1"/>
</workbook>
</file>

<file path=xl/sharedStrings.xml><?xml version="1.0" encoding="utf-8"?>
<sst xmlns="http://schemas.openxmlformats.org/spreadsheetml/2006/main" count="1088" uniqueCount="641">
  <si>
    <t>1.</t>
  </si>
  <si>
    <t xml:space="preserve">1. </t>
  </si>
  <si>
    <t>2.</t>
  </si>
  <si>
    <t>3.</t>
  </si>
  <si>
    <t>4.</t>
  </si>
  <si>
    <t xml:space="preserve">5. </t>
  </si>
  <si>
    <t>5.</t>
  </si>
  <si>
    <t xml:space="preserve">2. </t>
  </si>
  <si>
    <t>Összesen</t>
  </si>
  <si>
    <t>Feladat megnevezése</t>
  </si>
  <si>
    <t>Megnevezés</t>
  </si>
  <si>
    <t>ssz.</t>
  </si>
  <si>
    <t>7.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</si>
  <si>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</si>
  <si>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</si>
  <si>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</si>
  <si>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</si>
  <si>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</si>
  <si>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</si>
  <si>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</si>
  <si>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</si>
  <si>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</si>
  <si>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</si>
  <si>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</si>
  <si>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</si>
  <si>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</si>
  <si>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</si>
  <si>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</si>
  <si>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</si>
  <si>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</si>
  <si>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</si>
  <si>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</si>
  <si>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</si>
  <si>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</si>
  <si>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</si>
  <si>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</si>
  <si>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</si>
  <si>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</si>
  <si>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</si>
  <si>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</si>
  <si>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</si>
  <si>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</si>
  <si>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</si>
  <si>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</si>
  <si>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</si>
  <si>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</si>
  <si>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</si>
  <si>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</si>
  <si>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</si>
  <si>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</si>
  <si>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</si>
  <si>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</si>
  <si>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</si>
  <si>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</si>
  <si>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</si>
  <si>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</si>
  <si>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</si>
  <si>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</si>
  <si>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</si>
  <si>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</si>
  <si>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</si>
  <si>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</si>
  <si>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</si>
  <si>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</si>
  <si>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</si>
  <si>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>Összesen:</t>
  </si>
  <si>
    <t>Önkormányzat</t>
  </si>
  <si>
    <t>Önkormányzat bevételei összesen:</t>
  </si>
  <si>
    <t>Bevételek mindösszesen: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</si>
  <si>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</si>
  <si>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</si>
  <si>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</si>
  <si>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</si>
  <si>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</si>
  <si>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</si>
  <si>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</si>
  <si>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</si>
  <si>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</si>
  <si>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</si>
  <si>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</si>
  <si>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</si>
  <si>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</si>
  <si>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</si>
  <si>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</si>
  <si>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</si>
  <si>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</si>
  <si>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</si>
  <si>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</si>
  <si>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</si>
  <si>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2. Óvodaműködtetési támogatás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</si>
  <si>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</si>
  <si>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</si>
  <si>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</si>
  <si>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</si>
  <si>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</si>
  <si>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</si>
  <si>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</si>
  <si>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</si>
  <si>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</si>
  <si>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</si>
  <si>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</si>
  <si>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</si>
  <si>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</si>
  <si>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</si>
  <si>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</si>
  <si>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</si>
  <si>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2014.évi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</si>
  <si>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</si>
  <si>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</si>
  <si>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</si>
  <si>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1Óvodapedagógusok bére </t>
  </si>
  <si>
    <t>1. Óvodapedagógusok nevelő munkáját közvetlenül segítők bértámogatása</t>
  </si>
  <si>
    <t xml:space="preserve">       Bölcsődei ellátás-hátrányos hely  gyermekeknek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</si>
  <si>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</si>
  <si>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</si>
  <si>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</si>
  <si>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</si>
  <si>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</si>
  <si>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</si>
  <si>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</si>
  <si>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</si>
  <si>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</si>
  <si>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</si>
  <si>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</si>
  <si>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</si>
  <si>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</si>
  <si>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</si>
  <si>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2016. évi számított előirányz.</t>
  </si>
  <si>
    <t>B1</t>
  </si>
  <si>
    <t>B111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</si>
  <si>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</si>
  <si>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</si>
  <si>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</si>
  <si>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</si>
  <si>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</si>
  <si>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</si>
  <si>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</si>
  <si>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</si>
  <si>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</si>
  <si>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</si>
  <si>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</si>
  <si>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</si>
  <si>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</si>
  <si>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</si>
  <si>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</si>
  <si>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</si>
  <si>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</si>
  <si>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</si>
  <si>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</si>
  <si>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</si>
  <si>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</si>
  <si>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</si>
  <si>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</si>
  <si>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</si>
  <si>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</si>
  <si>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</si>
  <si>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</si>
  <si>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</si>
  <si>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</si>
  <si>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</si>
  <si>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</si>
  <si>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</si>
  <si>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</si>
  <si>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</si>
  <si>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</si>
  <si>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</si>
  <si>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</si>
  <si>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</si>
  <si>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</si>
  <si>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</si>
  <si>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</si>
  <si>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</si>
  <si>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</si>
  <si>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</si>
  <si>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</si>
  <si>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</si>
  <si>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</si>
  <si>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</si>
  <si>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</si>
  <si>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</si>
  <si>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</si>
  <si>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</si>
  <si>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</si>
  <si>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</si>
  <si>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</si>
  <si>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</si>
  <si>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</si>
  <si>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</si>
  <si>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</si>
  <si>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</si>
  <si>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</si>
  <si>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</si>
  <si>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</si>
  <si>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</si>
  <si>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</si>
  <si>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</si>
  <si>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</si>
  <si>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</si>
  <si>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</si>
  <si>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</si>
  <si>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</si>
  <si>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</si>
  <si>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</si>
  <si>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</si>
  <si>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</si>
  <si>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</si>
  <si>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</si>
  <si>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</si>
  <si>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</si>
  <si>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</si>
  <si>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</si>
  <si>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</si>
  <si>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</si>
  <si>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</si>
  <si>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</si>
  <si>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</si>
  <si>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</si>
  <si>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</si>
  <si>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</si>
  <si>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</si>
  <si>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</si>
  <si>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</si>
  <si>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</si>
  <si>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</si>
  <si>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</si>
  <si>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</si>
  <si>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</si>
  <si>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</si>
  <si>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</si>
  <si>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</si>
  <si>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t xml:space="preserve">Működési célú kölcsönök állh. Kívülre összesen </t>
  </si>
  <si>
    <t xml:space="preserve"> Bevétel  (pályázatból)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</si>
  <si>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</si>
  <si>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</si>
  <si>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</si>
  <si>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</si>
  <si>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</si>
  <si>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>b) település-üzemeltetéshez kapcsolódó feladataellátás t.beszámítás után</t>
  </si>
  <si>
    <t xml:space="preserve">  Óvodapedagógusok pótlólagos  bértámogatás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</si>
  <si>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</si>
  <si>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</si>
  <si>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</si>
  <si>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</si>
  <si>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</si>
  <si>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</si>
  <si>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</si>
  <si>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</si>
  <si>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</si>
  <si>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</si>
  <si>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</si>
  <si>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</si>
  <si>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</si>
  <si>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</si>
  <si>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</si>
  <si>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</si>
  <si>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</si>
  <si>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</si>
  <si>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</si>
  <si>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B75</t>
  </si>
  <si>
    <t>Egyéb felhalmozási célú átvett pénzeszközök</t>
  </si>
  <si>
    <t>B81</t>
  </si>
  <si>
    <t>Belföldi finanszírozás bevételei (maradvány igénybevétel)</t>
  </si>
  <si>
    <t xml:space="preserve">KIADÁSOK </t>
  </si>
  <si>
    <t>2015.évi terv</t>
  </si>
  <si>
    <t>2015. évi terv</t>
  </si>
  <si>
    <t>2014.évi terv</t>
  </si>
  <si>
    <t>2015.évi előirányzat</t>
  </si>
  <si>
    <t>2014.évi eredeti ei.</t>
  </si>
  <si>
    <t>2016. évi terv</t>
  </si>
  <si>
    <t>2017.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</si>
  <si>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</si>
  <si>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</si>
  <si>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</si>
  <si>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</si>
  <si>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</si>
  <si>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2014.évi eredeti előirányzat</t>
  </si>
  <si>
    <t>2015. évi eredeti előirányzat</t>
  </si>
  <si>
    <t>2017. évi számított előirányz.</t>
  </si>
  <si>
    <t>2015.évi</t>
  </si>
  <si>
    <t>2015. évben tervezett</t>
  </si>
  <si>
    <t>2015. évben  tervezett</t>
  </si>
  <si>
    <t>2014.évi  eredeti előirányzat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</si>
  <si>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</si>
  <si>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</si>
  <si>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</si>
  <si>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</si>
  <si>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</si>
  <si>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</si>
  <si>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</si>
  <si>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</si>
  <si>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</si>
  <si>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</si>
  <si>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</si>
  <si>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</si>
  <si>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</si>
  <si>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</si>
  <si>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</si>
  <si>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</si>
  <si>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</si>
  <si>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</si>
  <si>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</si>
  <si>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</si>
  <si>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</si>
  <si>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</si>
  <si>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2014.évi záró létszám. ei.</t>
  </si>
  <si>
    <t>2015. évi  létszám-  keret</t>
  </si>
  <si>
    <t xml:space="preserve">       Kistelepülések támogatása</t>
  </si>
  <si>
    <t>Egyéb működési célú kiadások  ( tartalék is)</t>
  </si>
  <si>
    <t>Óvoda</t>
  </si>
  <si>
    <t xml:space="preserve">  1.1.1.Helyi önkorm. működési általános támogatása </t>
  </si>
  <si>
    <t xml:space="preserve">  1.2.2 IKSZT támog.</t>
  </si>
  <si>
    <t xml:space="preserve">  1.2.3. Közös Hivataltól  igazg.tevékenys.</t>
  </si>
  <si>
    <t>Felhalmozás célú támogatás államházt. belülről</t>
  </si>
  <si>
    <t>2.1 Vis maior támog. (Partfal)</t>
  </si>
  <si>
    <t>2.2. Gépjárművásárlás támog.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</si>
  <si>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</si>
  <si>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</si>
  <si>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</si>
  <si>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</si>
  <si>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1.5. Blokk Gyermekek szállítása</t>
  </si>
  <si>
    <t>1.6. Nk. Vöröskereszt - házi segítségny., jelzőrendsz.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</si>
  <si>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</si>
  <si>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</si>
  <si>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</si>
  <si>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</si>
  <si>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</si>
  <si>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</si>
  <si>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</si>
  <si>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</si>
  <si>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</si>
  <si>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Működési célú támogatások államházt. belülről</t>
  </si>
  <si>
    <t>B.  Óvoda, konyha</t>
  </si>
  <si>
    <t>Kölcsön visszatérülés</t>
  </si>
  <si>
    <t xml:space="preserve">Képviselőtestület </t>
  </si>
  <si>
    <t xml:space="preserve">Egyéb felhalmozási célú kiadások </t>
  </si>
  <si>
    <t xml:space="preserve">K1-K8 </t>
  </si>
  <si>
    <t xml:space="preserve">Költségvetési kiadások összesen </t>
  </si>
  <si>
    <t>Dada</t>
  </si>
  <si>
    <t>2015.évi I.  módosítás</t>
  </si>
  <si>
    <t>2015.évi I. módosítás</t>
  </si>
  <si>
    <t>2015.évi I.mód.</t>
  </si>
  <si>
    <t>Sor-  sz.</t>
  </si>
  <si>
    <t>2015. évi  I. módosítás</t>
  </si>
  <si>
    <t>2015. évi</t>
  </si>
  <si>
    <t>I. mód.</t>
  </si>
  <si>
    <t>2015.évi előirány-    zat</t>
  </si>
  <si>
    <t>Műk.c. visszatér. támog.,kölcsönök visszatérülése államh.kivülről</t>
  </si>
  <si>
    <t>Felhalm. c. visszatér. támog.,kölcsönök visszatérül.államházt.kivülről</t>
  </si>
  <si>
    <t>Települési önkorm. szociális,gyermekjóléti és gyermekétkezt. fel.tám.</t>
  </si>
  <si>
    <t>2015.évi áll.tám. megelőlegezés visszafiz.</t>
  </si>
  <si>
    <t>Beruházás  miatt</t>
  </si>
  <si>
    <t>Előző évi zárszám-ban megáll.</t>
  </si>
  <si>
    <t>Tartalék Önkormányzat</t>
  </si>
  <si>
    <t>Tartalék össz. I. módosítás után</t>
  </si>
  <si>
    <t>Tartalék Óvoda</t>
  </si>
  <si>
    <t>Állami támog.megelőleg. visszafizetése</t>
  </si>
  <si>
    <t>Óvoda,  konyha összesen:</t>
  </si>
  <si>
    <t>2015.évi II.  módosítás</t>
  </si>
  <si>
    <t>III. Települési önkormányzatok szociális és gyermekjóléti feladatainak tám.</t>
  </si>
  <si>
    <t xml:space="preserve">       Gyermekétkeztetés támogatása - finansz. Szemp. Elismert dolg ozói bértámog.</t>
  </si>
  <si>
    <t>II. Települési önkormányzatok egyes köznevelési feladatainak támog. össz.</t>
  </si>
  <si>
    <t>2015.évi II. módosítás</t>
  </si>
  <si>
    <t>2015.évi II.mód.</t>
  </si>
  <si>
    <t>II. mód.</t>
  </si>
  <si>
    <t>2015. évi  II. módosítás</t>
  </si>
  <si>
    <t>Elszámolásból származó bevételek</t>
  </si>
  <si>
    <t>Mindösszesen tartalék  II. módosítás után</t>
  </si>
  <si>
    <t>Önkorm. Tartalék össz. II. módosítás után</t>
  </si>
  <si>
    <t>Készletértékesítés (lábon álló fa)</t>
  </si>
  <si>
    <t>E.felh.átvett (Közműfejl.hjárulás)</t>
  </si>
  <si>
    <t>E.szolg.-okra (Beruházások terv.munkáira)</t>
  </si>
  <si>
    <t>Beruházásra (Kápolna u.)</t>
  </si>
  <si>
    <t>Előző évi elsz-ból önk-nak még járó tám.</t>
  </si>
  <si>
    <t xml:space="preserve">Ellátottak természetbeni juttatásai összesen (K4) </t>
  </si>
  <si>
    <t xml:space="preserve">  1.2.5. Természetbeni Erzsébet utalvány</t>
  </si>
  <si>
    <t>Családi támogatások (Erzsébet utalvány)</t>
  </si>
  <si>
    <t xml:space="preserve">Kiadások főösszege </t>
  </si>
  <si>
    <t xml:space="preserve">Bevételek főösszege </t>
  </si>
  <si>
    <t>Felhalmozási célú kiadások összesen</t>
  </si>
  <si>
    <t>Finanszírozási kiadások összesen</t>
  </si>
  <si>
    <t>Finanszirozási bevételek összesen</t>
  </si>
  <si>
    <t>Óvoda összesen.</t>
  </si>
  <si>
    <t xml:space="preserve"> Előző évi felhalm. célú maradvány</t>
  </si>
  <si>
    <t>Önkormányzat összesen</t>
  </si>
  <si>
    <t xml:space="preserve">Önkormány összesen: </t>
  </si>
  <si>
    <t>1.9. Előző évi felhalm. célú maradvány</t>
  </si>
  <si>
    <t xml:space="preserve">Önkormányzat </t>
  </si>
  <si>
    <t>Óvoda összesen</t>
  </si>
  <si>
    <t>2.1. Beruházási kiadás</t>
  </si>
  <si>
    <t>1.10 Felhalm.célú pénzeszköz átadás</t>
  </si>
  <si>
    <t>1.9 Felújítások</t>
  </si>
  <si>
    <t xml:space="preserve">1.6. Felhalmozási bevételek </t>
  </si>
  <si>
    <t xml:space="preserve">1.8 Beruházások </t>
  </si>
  <si>
    <t>1.5. Felhalmozási c. támogatás áht.belül</t>
  </si>
  <si>
    <t>FELHALMOZÁSI CÉLÚ BEVÉTELEK</t>
  </si>
  <si>
    <t>Működési célú kiadások összesen</t>
  </si>
  <si>
    <t>Működési célú iadások összesen</t>
  </si>
  <si>
    <t>Működési célú bevételek összesen</t>
  </si>
  <si>
    <t>Állami támog.előleg visszafiz.</t>
  </si>
  <si>
    <t>2.1 Intézményi működési kiadás</t>
  </si>
  <si>
    <t xml:space="preserve">2.1. Működési bevételek </t>
  </si>
  <si>
    <t>1.7 Tartalékok</t>
  </si>
  <si>
    <t>1.4 Egyéb műk.célú kiadások aht.kívül.</t>
  </si>
  <si>
    <t>1.4. Egyéb működési célú támogatások</t>
  </si>
  <si>
    <t>1.3 Egyéb műk.célú kiadások aht.belül.</t>
  </si>
  <si>
    <t xml:space="preserve">1.3. Működési bevételek </t>
  </si>
  <si>
    <t xml:space="preserve">1.2 Ellátottak pénzbeli juttatásai </t>
  </si>
  <si>
    <t>1.2. Közhatalmi bevételek</t>
  </si>
  <si>
    <t>1.1 Működési kiadás</t>
  </si>
  <si>
    <t>1.1. Működési célú támogatás aht-n belül</t>
  </si>
  <si>
    <t>MŰKÖDÉSI CÉLÚ  KIADÁSOK</t>
  </si>
  <si>
    <t xml:space="preserve">MŰKÖDÉSI CÉLÚ BEVÉTELEK </t>
  </si>
  <si>
    <t>I.mód.</t>
  </si>
  <si>
    <t>eredeti ei.</t>
  </si>
  <si>
    <t>várható ei</t>
  </si>
  <si>
    <t>II.mód.</t>
  </si>
  <si>
    <t xml:space="preserve">2015.évi </t>
  </si>
  <si>
    <t xml:space="preserve">2014.évi </t>
  </si>
  <si>
    <t xml:space="preserve">Megnevezés </t>
  </si>
  <si>
    <t>MINDÖSSZESEN</t>
  </si>
  <si>
    <t xml:space="preserve"> ÓVODA ÖSSZESEN</t>
  </si>
  <si>
    <t>Önkorm.funkcióra nem sorolható bevételei</t>
  </si>
  <si>
    <t>900020</t>
  </si>
  <si>
    <t>Munkahelyi étkeztetés</t>
  </si>
  <si>
    <t>096025</t>
  </si>
  <si>
    <t>Gyermekétkeztetés köznevelési intézményekben</t>
  </si>
  <si>
    <t>Gyermekek napközbeni ell. (bölcsődei ell.)</t>
  </si>
  <si>
    <t>096015</t>
  </si>
  <si>
    <t>Óvodai nevelés,ellátás működtetés feladatai</t>
  </si>
  <si>
    <t>091140</t>
  </si>
  <si>
    <t>B.  ÓVODA</t>
  </si>
  <si>
    <t>ÖNKORMÁNYZAT ÖSSZESEN</t>
  </si>
  <si>
    <t>10. Összesen</t>
  </si>
  <si>
    <t>Lakásfenntartással, lakhatással összefügg. ellát.</t>
  </si>
  <si>
    <t xml:space="preserve">Szociális étkeztetés </t>
  </si>
  <si>
    <t>Munkanélküli aktiv korúak ellátása</t>
  </si>
  <si>
    <t>Egyéb  szoc ellátások</t>
  </si>
  <si>
    <t>SZOCIÁLIS VÉDELEM</t>
  </si>
  <si>
    <t>10.</t>
  </si>
  <si>
    <t>09. összesen</t>
  </si>
  <si>
    <t>Óvodai iskola  intézményi étkeztetés</t>
  </si>
  <si>
    <t xml:space="preserve">Óvodai </t>
  </si>
  <si>
    <t>Műk. Kiegészítő támogatás/2015.évi bérkomp./</t>
  </si>
  <si>
    <t>091151</t>
  </si>
  <si>
    <t>Óvodai nevelés, ellátás  működtetési felad.</t>
  </si>
  <si>
    <t>OKTATÁS</t>
  </si>
  <si>
    <t>09.</t>
  </si>
  <si>
    <t>08. Összesen</t>
  </si>
  <si>
    <t>Közművelődés (közműelődési int. működt.)</t>
  </si>
  <si>
    <t>082091</t>
  </si>
  <si>
    <t>SZABADIDŐ, KULTÚRA ÉS VALLÁS</t>
  </si>
  <si>
    <t>08.</t>
  </si>
  <si>
    <t>07. Összesen</t>
  </si>
  <si>
    <t>Házirovosi ügyeleti ellátás</t>
  </si>
  <si>
    <t>072112</t>
  </si>
  <si>
    <t>EGÉSZSÉGÜGY</t>
  </si>
  <si>
    <t>07.</t>
  </si>
  <si>
    <t>06. Összesen</t>
  </si>
  <si>
    <t>Város-,községgazdálkodási egyéb feladatok</t>
  </si>
  <si>
    <t>066020</t>
  </si>
  <si>
    <t>Zöldterület -kezelés</t>
  </si>
  <si>
    <t>066010</t>
  </si>
  <si>
    <t>Közvilágítás</t>
  </si>
  <si>
    <t>064010</t>
  </si>
  <si>
    <t>LAKÁS- ÉS KÖZMŰELLÁTÁS</t>
  </si>
  <si>
    <t>06.</t>
  </si>
  <si>
    <t>05. Összesen</t>
  </si>
  <si>
    <t>Nem veszélyes hulladék begyűjtése,száll.</t>
  </si>
  <si>
    <t>051030</t>
  </si>
  <si>
    <t>KÖRNYEZETVÉDELEM</t>
  </si>
  <si>
    <t>05.</t>
  </si>
  <si>
    <t>04. Összesen</t>
  </si>
  <si>
    <t>Közutak, hidak,alagutak üzemelt., fennt.</t>
  </si>
  <si>
    <t>045160</t>
  </si>
  <si>
    <t>Közfoglalkoztatási mintaprogram</t>
  </si>
  <si>
    <t>041237</t>
  </si>
  <si>
    <t>Hosszabb időtartamú közfoglalkoztatás</t>
  </si>
  <si>
    <t>041233</t>
  </si>
  <si>
    <t>GAZDASÁGI ÜGYEK</t>
  </si>
  <si>
    <t>04.</t>
  </si>
  <si>
    <t>01. Összesen</t>
  </si>
  <si>
    <t>Támogatási célú finanszírozási müveletek</t>
  </si>
  <si>
    <t>018030</t>
  </si>
  <si>
    <t>Kiegészítés beszámítás után</t>
  </si>
  <si>
    <t>09111</t>
  </si>
  <si>
    <t>Egyéb önk.feladatok tám.</t>
  </si>
  <si>
    <t>Lakott külterület</t>
  </si>
  <si>
    <t>Önkorm.elszám.a központi költségvetéssel</t>
  </si>
  <si>
    <t>018010</t>
  </si>
  <si>
    <t>Önkormányzati vagyonnal v. gazdálkodás</t>
  </si>
  <si>
    <t>013350</t>
  </si>
  <si>
    <t>Köztemető fenntartás és működtetés</t>
  </si>
  <si>
    <t>013320</t>
  </si>
  <si>
    <t>Önkorm.és önk.hiv.jogalkotó és ált.igazg.tev.</t>
  </si>
  <si>
    <t>011130</t>
  </si>
  <si>
    <t>ÁLTALÁNOS KÖZSZOLGÁLTATÁSOK</t>
  </si>
  <si>
    <t>01.</t>
  </si>
  <si>
    <t>A. ÖNKORMÁNYZAT</t>
  </si>
  <si>
    <t>II. Mód</t>
  </si>
  <si>
    <t>I. Mód</t>
  </si>
  <si>
    <t>E.ei.</t>
  </si>
  <si>
    <t>Egyéb felhalm.c. átvett pénzeszköz        B75</t>
  </si>
  <si>
    <t>Felhalm.célú kölcsön visszatérülés      B74</t>
  </si>
  <si>
    <t>Egyéb műk.c. átvett pénzeszköz    B65</t>
  </si>
  <si>
    <t>Műk.célú kölcsön visszatérülés    B64</t>
  </si>
  <si>
    <t>Egyéb műk. célú támogatás        B16</t>
  </si>
  <si>
    <t>Önkormányz. működési tám.          B11</t>
  </si>
  <si>
    <t>Intézmény finansz.    B816</t>
  </si>
  <si>
    <t>Maradvány igénybevét.    B813</t>
  </si>
  <si>
    <t>Felhalmozási célú átvett pénzeszköz                     B7</t>
  </si>
  <si>
    <t xml:space="preserve"> Működési célú  átvett pénzeszköz               B6</t>
  </si>
  <si>
    <t>Felhalmozási bevételek      B5</t>
  </si>
  <si>
    <t>Működési bevételek     B4</t>
  </si>
  <si>
    <t>Közhatalmi bevételek     B3</t>
  </si>
  <si>
    <t>Felhalmozási célú támogatatások áht-n belülről         B2</t>
  </si>
  <si>
    <t>Működési célú támogatások     áht.-n belülről                                B1</t>
  </si>
  <si>
    <t>Szak- feladat száma</t>
  </si>
  <si>
    <t>Kormányzati funkció száma</t>
  </si>
  <si>
    <t>Sor- szám</t>
  </si>
  <si>
    <t xml:space="preserve">MINDÖSSZESEN </t>
  </si>
  <si>
    <t>ÓVODA ÖSSZESEN</t>
  </si>
  <si>
    <t>Munkahelyi étkeztetés köznev.intézményben</t>
  </si>
  <si>
    <t>Önkorm.funkcióra nem sorolható kiadásai</t>
  </si>
  <si>
    <t>Óvodai nevelés,ellátás szakmai feladatai</t>
  </si>
  <si>
    <t>091110</t>
  </si>
  <si>
    <t>ÓVODA</t>
  </si>
  <si>
    <t xml:space="preserve">ÖNKORMÁNYZAT ÖSSZESEN </t>
  </si>
  <si>
    <t>Fejezeti és általános tartalékok elszámolása</t>
  </si>
  <si>
    <t>900070</t>
  </si>
  <si>
    <t>Egyéb szoc.pénzbeli és temészetbni ellátások,támog.</t>
  </si>
  <si>
    <t>Házi segítségnyújtás</t>
  </si>
  <si>
    <t>107052</t>
  </si>
  <si>
    <t>Szociális étkezés</t>
  </si>
  <si>
    <t>Lakásfenntartással, lakhatással kapcs összefogl.ellát.</t>
  </si>
  <si>
    <t>106020</t>
  </si>
  <si>
    <t>Foglalkoztatással kapcs. ell.</t>
  </si>
  <si>
    <t>105010</t>
  </si>
  <si>
    <t>Gyermekvédelmi pénzb.és termb.ellátások</t>
  </si>
  <si>
    <t>104051</t>
  </si>
  <si>
    <t>Gyermekjóléti szolgáltatások</t>
  </si>
  <si>
    <t>104042</t>
  </si>
  <si>
    <t>Betegséggel kapcsolatos pénzb.ellátások, tám.</t>
  </si>
  <si>
    <t>101150</t>
  </si>
  <si>
    <t>SZOCIÁLIS BIZTONSÁG</t>
  </si>
  <si>
    <t>Fogorvosi alapellátás</t>
  </si>
  <si>
    <t>072311</t>
  </si>
  <si>
    <t>Vizellátással kapcs.közmű építése,fennt.</t>
  </si>
  <si>
    <t>063080</t>
  </si>
  <si>
    <t>Szennyvízcsatorna építése,fenntartása</t>
  </si>
  <si>
    <t>052080</t>
  </si>
  <si>
    <t>Ár-és belvízvédelemmel összefüggő tev.</t>
  </si>
  <si>
    <t>047410</t>
  </si>
  <si>
    <t xml:space="preserve"> </t>
  </si>
  <si>
    <t>Közutak, hidak,alagutak üzemelt., fennt.üzemeltetése</t>
  </si>
  <si>
    <t>Önkormnyzati vagyonnal való gazdálkodás</t>
  </si>
  <si>
    <t>Köztemető fenntartás-és üzemeltetés</t>
  </si>
  <si>
    <t>Államháztartás igazgatása, ellenőrzése</t>
  </si>
  <si>
    <t>011210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</si>
  <si>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</si>
  <si>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Eredeti</t>
  </si>
  <si>
    <t>FC.tám.ÁHK           K89</t>
  </si>
  <si>
    <t>Lakástámog. K87</t>
  </si>
  <si>
    <t>FC.kölcs.ÁHK       K86</t>
  </si>
  <si>
    <t>FC.tám.ÁHB           K84</t>
  </si>
  <si>
    <t>Tartalékok           K513</t>
  </si>
  <si>
    <t>MC.tám.ÁHK           K512</t>
  </si>
  <si>
    <t>MC.kölcs.ÁHK       K508</t>
  </si>
  <si>
    <t>MC.tám.ÁHB           K506</t>
  </si>
  <si>
    <t>Elvonások  K502</t>
  </si>
  <si>
    <t>Kötel</t>
  </si>
  <si>
    <t xml:space="preserve">Kiadások összesen  </t>
  </si>
  <si>
    <t>Irányító szervi támogatás      K915</t>
  </si>
  <si>
    <t>Finanszírozási műveletek</t>
  </si>
  <si>
    <t>Egyéb felhalmozási  célú kiadások                                         K8</t>
  </si>
  <si>
    <t>Felújítások                    K7</t>
  </si>
  <si>
    <t>Beruházások             K6</t>
  </si>
  <si>
    <t>Egyéb működési célú kiadások                 K5</t>
  </si>
  <si>
    <t>Ellátottak pénzbeli juttatásai   K4</t>
  </si>
  <si>
    <t>Dologi kiadás       K3</t>
  </si>
  <si>
    <t>Munka-adókat terhelő járulékok              K2</t>
  </si>
  <si>
    <t>Személyi juttatás                  K1</t>
  </si>
  <si>
    <t>Lét-szám fő</t>
  </si>
  <si>
    <t>Önk.  váll.</t>
  </si>
  <si>
    <t>Kormány-   zati funkció száma</t>
  </si>
  <si>
    <t>Rovat        szám</t>
  </si>
  <si>
    <t>2015.évi  III.  módosítás</t>
  </si>
  <si>
    <t>III.mód.</t>
  </si>
  <si>
    <t>Költségvetés felhalmozási célú kiadásai össz.</t>
  </si>
  <si>
    <t>Költségvetés felhalmozás  bevételek össz.</t>
  </si>
  <si>
    <t>2015.évi III.mód.</t>
  </si>
  <si>
    <t>III. mód.</t>
  </si>
  <si>
    <t>Ssz.</t>
  </si>
  <si>
    <t>2015. évi  III. módosítás</t>
  </si>
  <si>
    <t>Sor   sz.</t>
  </si>
  <si>
    <t>2014.évi eredeti elő-           irányzat</t>
  </si>
  <si>
    <t>2015.évi III. módosítás</t>
  </si>
  <si>
    <t>III. Mód</t>
  </si>
  <si>
    <t>Szociális tüzifa támogatás</t>
  </si>
  <si>
    <t>Családtámogatások összesen</t>
  </si>
  <si>
    <t xml:space="preserve">Családi támogatások </t>
  </si>
  <si>
    <t>E. tárgyi eszköz beszerzés</t>
  </si>
  <si>
    <t>Kápolna u. terv díj (2015.évi)</t>
  </si>
  <si>
    <t>Kápolna u.Partfal -/vis maior 2014.évi/</t>
  </si>
  <si>
    <t>Gáz-zsámoly beszerzése</t>
  </si>
  <si>
    <t>Kölcsönök hitel  (működési célú és felhalmozási célú)</t>
  </si>
  <si>
    <t>2015.évi  IV.  módosítás</t>
  </si>
  <si>
    <t>2015.évi IV. módosítás</t>
  </si>
  <si>
    <t>IV.mód.</t>
  </si>
  <si>
    <t>2015.évi IV.mód.</t>
  </si>
  <si>
    <t>IV. Mód</t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</si>
  <si>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>.</t>
    </r>
  </si>
  <si>
    <t>IV. mód.</t>
  </si>
  <si>
    <t>2015. évi  IV. módosítás</t>
  </si>
  <si>
    <t xml:space="preserve">3. </t>
  </si>
  <si>
    <t xml:space="preserve">4. </t>
  </si>
  <si>
    <t>Sor-       szám</t>
  </si>
  <si>
    <t>B814</t>
  </si>
  <si>
    <t>Belföldi finanszírozás bevételei (Államházt.-on  belüli megelőlegezés)</t>
  </si>
  <si>
    <t xml:space="preserve">    egyéb kötelező önkormányzati feladatok támog./2014.évi bérkomp.</t>
  </si>
  <si>
    <t>Finanszírozási bevét./2016.évi megelőleg.</t>
  </si>
  <si>
    <t>1.6 Elvonások, befiz.e.évi besz.miatt</t>
  </si>
  <si>
    <t>1.7. Felhalm. célú kölcs. visszatér., felv.</t>
  </si>
  <si>
    <t>1.8. Egyéb felhalm.célú átvett pénze.</t>
  </si>
  <si>
    <t xml:space="preserve">Költségvetési működési  bevét. összesen </t>
  </si>
  <si>
    <t>1.11. Felhalm célú kölcsön visszafiz.</t>
  </si>
  <si>
    <t>Költségvetés műk. kiadások összesen</t>
  </si>
  <si>
    <r>
      <t>FELHALMOZÁSI CÉLÚ KIADÁSOK</t>
    </r>
    <r>
      <rPr>
        <i/>
        <sz val="12"/>
        <rFont val="Arial CE"/>
        <family val="0"/>
      </rPr>
      <t xml:space="preserve"> </t>
    </r>
  </si>
  <si>
    <r>
      <rPr>
        <b/>
        <sz val="12"/>
        <rFont val="Arial CE"/>
        <family val="0"/>
      </rPr>
      <t>Felhalmozási célú bevételk összesen</t>
    </r>
    <r>
      <rPr>
        <sz val="12"/>
        <rFont val="Arial CE"/>
        <family val="0"/>
      </rPr>
      <t xml:space="preserve"> </t>
    </r>
  </si>
  <si>
    <t>Államházt.-on belüli megelőlegezés 2016. évi</t>
  </si>
  <si>
    <t>Számítógép beszerzése / IKSZT</t>
  </si>
  <si>
    <t>Számítógép, nyomtató beszerzése</t>
  </si>
  <si>
    <t>Mosógép, porszív beszerzése</t>
  </si>
  <si>
    <t>Állami  elől.</t>
  </si>
  <si>
    <t>086090</t>
  </si>
  <si>
    <t>Mindenféle egyéb szabadidős szolg.</t>
  </si>
  <si>
    <t>2016.évi állami támog.megelőleg.</t>
  </si>
  <si>
    <t>Adók többletbevétele</t>
  </si>
  <si>
    <t>Szoc. Támogatások</t>
  </si>
  <si>
    <t xml:space="preserve">Autómentes nap rendezvényre </t>
  </si>
  <si>
    <t>IKST inf. eszköz beszerzésree</t>
  </si>
  <si>
    <t>Mindösszesen tartalék  IV. módosítás után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</si>
</sst>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104">
    <font>
      <sz val="10"/>
      <name val="Arial CE"/>
      <family val="0"/>
    </font>
    <font>
      <b/>
      <sz val="12"/>
      <name val="Arial CE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i/>
      <sz val="10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0"/>
      <color indexed="48"/>
      <name val="Arial CE"/>
      <family val="0"/>
    </font>
    <font>
      <sz val="11"/>
      <name val="Arial CE"/>
      <family val="0"/>
    </font>
    <font>
      <b/>
      <i/>
      <sz val="10"/>
      <name val="Arial"/>
      <family val="2"/>
    </font>
    <font>
      <b/>
      <sz val="11"/>
      <name val="Arial CE"/>
      <family val="2"/>
    </font>
    <font>
      <b/>
      <sz val="12"/>
      <color indexed="8"/>
      <name val="Arial CE"/>
      <family val="0"/>
    </font>
    <font>
      <sz val="12"/>
      <name val="Arial CE"/>
      <family val="0"/>
    </font>
    <font>
      <b/>
      <i/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i/>
      <sz val="14"/>
      <name val="Arial CE"/>
      <family val="0"/>
    </font>
    <font>
      <b/>
      <u val="single"/>
      <sz val="12"/>
      <name val="Arial CE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0"/>
    </font>
    <font>
      <b/>
      <sz val="9"/>
      <color indexed="8"/>
      <name val="Arial CE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i/>
      <sz val="12"/>
      <name val="Arial CE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Arial CE"/>
      <family val="0"/>
    </font>
    <font>
      <b/>
      <sz val="14"/>
      <color indexed="10"/>
      <name val="Arial CE"/>
      <family val="0"/>
    </font>
    <font>
      <i/>
      <sz val="12"/>
      <color indexed="10"/>
      <name val="Arial CE"/>
      <family val="0"/>
    </font>
    <font>
      <i/>
      <sz val="12"/>
      <color indexed="8"/>
      <name val="Arial CE"/>
      <family val="0"/>
    </font>
    <font>
      <b/>
      <i/>
      <sz val="12"/>
      <color indexed="10"/>
      <name val="Arial CE"/>
      <family val="0"/>
    </font>
    <font>
      <b/>
      <sz val="12"/>
      <color indexed="10"/>
      <name val="Arial CE"/>
      <family val="0"/>
    </font>
    <font>
      <b/>
      <sz val="14"/>
      <color indexed="4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Arial CE"/>
      <family val="0"/>
    </font>
    <font>
      <b/>
      <sz val="14"/>
      <color rgb="FFFF0000"/>
      <name val="Arial CE"/>
      <family val="0"/>
    </font>
    <font>
      <i/>
      <sz val="12"/>
      <color rgb="FFFF0000"/>
      <name val="Arial CE"/>
      <family val="0"/>
    </font>
    <font>
      <i/>
      <sz val="12"/>
      <color theme="1"/>
      <name val="Arial CE"/>
      <family val="0"/>
    </font>
    <font>
      <b/>
      <i/>
      <sz val="12"/>
      <color rgb="FFFF0000"/>
      <name val="Arial CE"/>
      <family val="0"/>
    </font>
    <font>
      <b/>
      <sz val="12"/>
      <color rgb="FFFF0000"/>
      <name val="Arial CE"/>
      <family val="0"/>
    </font>
    <font>
      <b/>
      <sz val="12"/>
      <color theme="1"/>
      <name val="Arial CE"/>
      <family val="0"/>
    </font>
    <font>
      <b/>
      <sz val="14"/>
      <color rgb="FF00B0F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14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9" fillId="25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7" borderId="7" applyNumberFormat="0" applyFont="0" applyAlignment="0" applyProtection="0"/>
    <xf numFmtId="0" fontId="87" fillId="28" borderId="0" applyNumberFormat="0" applyBorder="0" applyAlignment="0" applyProtection="0"/>
    <xf numFmtId="0" fontId="88" fillId="29" borderId="8" applyNumberFormat="0" applyAlignment="0" applyProtection="0"/>
    <xf numFmtId="0" fontId="1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1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29" borderId="1" applyNumberFormat="0" applyAlignment="0" applyProtection="0"/>
    <xf numFmtId="9" fontId="0" fillId="0" borderId="0" applyFont="0" applyFill="0" applyBorder="0" applyAlignment="0" applyProtection="0"/>
  </cellStyleXfs>
  <cellXfs count="736">
    <xf numFmtId="0" fontId="0" fillId="0" borderId="0" xfId="0" applyAlignment="1">
      <alignment/>
    </xf>
    <xf numFmtId="0" fontId="2" fillId="0" borderId="0" xfId="68">
      <alignment/>
      <protection/>
    </xf>
    <xf numFmtId="0" fontId="2" fillId="0" borderId="0" xfId="68" applyFill="1">
      <alignment/>
      <protection/>
    </xf>
    <xf numFmtId="0" fontId="2" fillId="0" borderId="0" xfId="59" applyFont="1">
      <alignment/>
      <protection/>
    </xf>
    <xf numFmtId="0" fontId="5" fillId="0" borderId="0" xfId="63" applyFont="1">
      <alignment/>
      <protection/>
    </xf>
    <xf numFmtId="0" fontId="5" fillId="0" borderId="0" xfId="63">
      <alignment/>
      <protection/>
    </xf>
    <xf numFmtId="0" fontId="5" fillId="0" borderId="0" xfId="63" applyAlignment="1">
      <alignment horizontal="right"/>
      <protection/>
    </xf>
    <xf numFmtId="0" fontId="4" fillId="0" borderId="10" xfId="63" applyFont="1" applyBorder="1">
      <alignment/>
      <protection/>
    </xf>
    <xf numFmtId="0" fontId="9" fillId="0" borderId="0" xfId="65" applyFont="1">
      <alignment/>
      <protection/>
    </xf>
    <xf numFmtId="0" fontId="5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5" fillId="0" borderId="0" xfId="64">
      <alignment/>
      <protection/>
    </xf>
    <xf numFmtId="0" fontId="5" fillId="0" borderId="0" xfId="62">
      <alignment/>
      <protection/>
    </xf>
    <xf numFmtId="0" fontId="7" fillId="0" borderId="10" xfId="62" applyFont="1" applyBorder="1" applyAlignment="1">
      <alignment horizontal="center"/>
      <protection/>
    </xf>
    <xf numFmtId="3" fontId="8" fillId="0" borderId="10" xfId="62" applyNumberFormat="1" applyFont="1" applyBorder="1" applyAlignment="1">
      <alignment horizontal="right"/>
      <protection/>
    </xf>
    <xf numFmtId="3" fontId="7" fillId="0" borderId="10" xfId="62" applyNumberFormat="1" applyFont="1" applyBorder="1" applyAlignment="1">
      <alignment horizontal="right"/>
      <protection/>
    </xf>
    <xf numFmtId="49" fontId="7" fillId="0" borderId="10" xfId="62" applyNumberFormat="1" applyFont="1" applyBorder="1" applyAlignment="1">
      <alignment horizontal="center"/>
      <protection/>
    </xf>
    <xf numFmtId="0" fontId="7" fillId="0" borderId="0" xfId="62" applyFont="1">
      <alignment/>
      <protection/>
    </xf>
    <xf numFmtId="49" fontId="8" fillId="0" borderId="10" xfId="62" applyNumberFormat="1" applyFont="1" applyBorder="1" applyAlignment="1">
      <alignment horizontal="center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4" fillId="0" borderId="0" xfId="68" applyFont="1" applyBorder="1">
      <alignment/>
      <protection/>
    </xf>
    <xf numFmtId="0" fontId="5" fillId="0" borderId="0" xfId="57">
      <alignment/>
      <protection/>
    </xf>
    <xf numFmtId="0" fontId="6" fillId="32" borderId="10" xfId="57" applyFont="1" applyFill="1" applyBorder="1" applyAlignment="1">
      <alignment horizontal="center"/>
      <protection/>
    </xf>
    <xf numFmtId="0" fontId="5" fillId="0" borderId="10" xfId="57" applyFont="1" applyBorder="1">
      <alignment/>
      <protection/>
    </xf>
    <xf numFmtId="0" fontId="5" fillId="0" borderId="0" xfId="66">
      <alignment/>
      <protection/>
    </xf>
    <xf numFmtId="0" fontId="5" fillId="0" borderId="0" xfId="58">
      <alignment/>
      <protection/>
    </xf>
    <xf numFmtId="0" fontId="6" fillId="32" borderId="10" xfId="58" applyFont="1" applyFill="1" applyBorder="1" applyAlignment="1">
      <alignment horizontal="center" vertical="center" wrapText="1"/>
      <protection/>
    </xf>
    <xf numFmtId="0" fontId="7" fillId="0" borderId="10" xfId="58" applyFont="1" applyBorder="1">
      <alignment/>
      <protection/>
    </xf>
    <xf numFmtId="0" fontId="5" fillId="0" borderId="10" xfId="58" applyFont="1" applyBorder="1">
      <alignment/>
      <protection/>
    </xf>
    <xf numFmtId="0" fontId="5" fillId="0" borderId="10" xfId="58" applyFont="1" applyBorder="1" applyAlignment="1">
      <alignment horizontal="center"/>
      <protection/>
    </xf>
    <xf numFmtId="3" fontId="16" fillId="0" borderId="10" xfId="62" applyNumberFormat="1" applyFont="1" applyBorder="1" applyAlignment="1">
      <alignment horizontal="right"/>
      <protection/>
    </xf>
    <xf numFmtId="0" fontId="5" fillId="0" borderId="0" xfId="66" applyBorder="1" applyAlignment="1">
      <alignment horizontal="right"/>
      <protection/>
    </xf>
    <xf numFmtId="0" fontId="5" fillId="0" borderId="10" xfId="57" applyFont="1" applyBorder="1" applyAlignment="1">
      <alignment horizontal="center"/>
      <protection/>
    </xf>
    <xf numFmtId="0" fontId="2" fillId="0" borderId="10" xfId="66" applyFont="1" applyBorder="1" applyAlignment="1">
      <alignment horizontal="center"/>
      <protection/>
    </xf>
    <xf numFmtId="0" fontId="6" fillId="32" borderId="10" xfId="66" applyFont="1" applyFill="1" applyBorder="1" applyAlignment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3" fillId="0" borderId="10" xfId="57" applyFont="1" applyBorder="1" applyAlignment="1">
      <alignment horizontal="center" vertical="distributed"/>
      <protection/>
    </xf>
    <xf numFmtId="0" fontId="5" fillId="0" borderId="10" xfId="57" applyFont="1" applyBorder="1" applyAlignment="1">
      <alignment horizontal="center" vertical="distributed"/>
      <protection/>
    </xf>
    <xf numFmtId="0" fontId="5" fillId="0" borderId="10" xfId="57" applyBorder="1" applyAlignment="1">
      <alignment vertical="distributed"/>
      <protection/>
    </xf>
    <xf numFmtId="9" fontId="5" fillId="0" borderId="10" xfId="57" applyNumberFormat="1" applyBorder="1" applyAlignment="1">
      <alignment horizontal="center" vertical="distributed"/>
      <protection/>
    </xf>
    <xf numFmtId="0" fontId="5" fillId="0" borderId="0" xfId="57" applyAlignment="1">
      <alignment horizontal="right"/>
      <protection/>
    </xf>
    <xf numFmtId="0" fontId="15" fillId="0" borderId="10" xfId="63" applyFont="1" applyBorder="1" applyAlignment="1">
      <alignment horizontal="center" vertical="distributed"/>
      <protection/>
    </xf>
    <xf numFmtId="3" fontId="2" fillId="0" borderId="10" xfId="63" applyNumberFormat="1" applyFont="1" applyBorder="1" applyAlignment="1">
      <alignment vertical="distributed"/>
      <protection/>
    </xf>
    <xf numFmtId="3" fontId="4" fillId="0" borderId="10" xfId="63" applyNumberFormat="1" applyFont="1" applyBorder="1" applyAlignment="1">
      <alignment vertical="distributed"/>
      <protection/>
    </xf>
    <xf numFmtId="0" fontId="6" fillId="0" borderId="10" xfId="57" applyFont="1" applyBorder="1">
      <alignment/>
      <protection/>
    </xf>
    <xf numFmtId="0" fontId="20" fillId="0" borderId="10" xfId="57" applyFont="1" applyBorder="1" applyAlignment="1">
      <alignment horizontal="center" vertical="distributed"/>
      <protection/>
    </xf>
    <xf numFmtId="0" fontId="6" fillId="0" borderId="10" xfId="57" applyFont="1" applyBorder="1" applyAlignment="1">
      <alignment horizontal="center" vertical="distributed"/>
      <protection/>
    </xf>
    <xf numFmtId="0" fontId="6" fillId="0" borderId="10" xfId="57" applyFont="1" applyBorder="1" applyAlignment="1">
      <alignment vertical="distributed"/>
      <protection/>
    </xf>
    <xf numFmtId="9" fontId="6" fillId="0" borderId="10" xfId="57" applyNumberFormat="1" applyFont="1" applyBorder="1" applyAlignment="1">
      <alignment horizontal="center" vertical="distributed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3" fontId="13" fillId="0" borderId="10" xfId="64" applyNumberFormat="1" applyFont="1" applyBorder="1">
      <alignment/>
      <protection/>
    </xf>
    <xf numFmtId="0" fontId="7" fillId="0" borderId="10" xfId="62" applyFont="1" applyBorder="1" applyAlignment="1">
      <alignment horizontal="left"/>
      <protection/>
    </xf>
    <xf numFmtId="0" fontId="8" fillId="0" borderId="10" xfId="62" applyFont="1" applyBorder="1" applyAlignment="1">
      <alignment horizontal="left"/>
      <protection/>
    </xf>
    <xf numFmtId="0" fontId="0" fillId="0" borderId="10" xfId="0" applyBorder="1" applyAlignment="1">
      <alignment/>
    </xf>
    <xf numFmtId="0" fontId="16" fillId="0" borderId="10" xfId="62" applyFont="1" applyBorder="1" applyAlignment="1">
      <alignment horizontal="left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left" vertical="center"/>
      <protection/>
    </xf>
    <xf numFmtId="0" fontId="8" fillId="0" borderId="11" xfId="59" applyFont="1" applyBorder="1" applyAlignment="1">
      <alignment horizontal="left"/>
      <protection/>
    </xf>
    <xf numFmtId="0" fontId="0" fillId="32" borderId="10" xfId="0" applyFill="1" applyBorder="1" applyAlignment="1">
      <alignment/>
    </xf>
    <xf numFmtId="3" fontId="2" fillId="0" borderId="10" xfId="66" applyNumberFormat="1" applyFont="1" applyBorder="1">
      <alignment/>
      <protection/>
    </xf>
    <xf numFmtId="0" fontId="7" fillId="0" borderId="10" xfId="59" applyFont="1" applyBorder="1" applyAlignment="1">
      <alignment horizontal="left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/>
      <protection/>
    </xf>
    <xf numFmtId="3" fontId="2" fillId="0" borderId="10" xfId="61" applyNumberFormat="1" applyBorder="1">
      <alignment/>
      <protection/>
    </xf>
    <xf numFmtId="0" fontId="5" fillId="0" borderId="10" xfId="57" applyFont="1" applyBorder="1" applyAlignment="1">
      <alignment horizontal="distributed" vertical="distributed"/>
      <protection/>
    </xf>
    <xf numFmtId="0" fontId="4" fillId="32" borderId="12" xfId="63" applyFont="1" applyFill="1" applyBorder="1" applyAlignment="1">
      <alignment horizontal="center" vertical="center" wrapText="1"/>
      <protection/>
    </xf>
    <xf numFmtId="0" fontId="4" fillId="32" borderId="13" xfId="63" applyFont="1" applyFill="1" applyBorder="1" applyAlignment="1">
      <alignment horizontal="center" vertical="center" wrapText="1"/>
      <protection/>
    </xf>
    <xf numFmtId="3" fontId="6" fillId="0" borderId="10" xfId="57" applyNumberFormat="1" applyFont="1" applyBorder="1" applyAlignment="1">
      <alignment vertical="distributed"/>
      <protection/>
    </xf>
    <xf numFmtId="3" fontId="5" fillId="0" borderId="10" xfId="57" applyNumberFormat="1" applyFont="1" applyBorder="1" applyAlignment="1">
      <alignment horizontal="right" vertical="distributed"/>
      <protection/>
    </xf>
    <xf numFmtId="3" fontId="11" fillId="0" borderId="10" xfId="64" applyNumberFormat="1" applyFont="1" applyBorder="1">
      <alignment/>
      <protection/>
    </xf>
    <xf numFmtId="3" fontId="4" fillId="0" borderId="10" xfId="66" applyNumberFormat="1" applyFont="1" applyBorder="1">
      <alignment/>
      <protection/>
    </xf>
    <xf numFmtId="0" fontId="9" fillId="32" borderId="10" xfId="64" applyFont="1" applyFill="1" applyBorder="1">
      <alignment/>
      <protection/>
    </xf>
    <xf numFmtId="0" fontId="5" fillId="0" borderId="10" xfId="61" applyFont="1" applyBorder="1" applyAlignment="1">
      <alignment vertical="distributed"/>
      <protection/>
    </xf>
    <xf numFmtId="0" fontId="6" fillId="0" borderId="10" xfId="61" applyFont="1" applyBorder="1" applyAlignment="1">
      <alignment vertical="distributed"/>
      <protection/>
    </xf>
    <xf numFmtId="0" fontId="10" fillId="32" borderId="10" xfId="64" applyFont="1" applyFill="1" applyBorder="1" applyAlignment="1">
      <alignment horizontal="left" vertical="distributed"/>
      <protection/>
    </xf>
    <xf numFmtId="0" fontId="9" fillId="0" borderId="10" xfId="64" applyFont="1" applyBorder="1" applyAlignment="1">
      <alignment horizontal="left" vertical="distributed"/>
      <protection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14" fillId="0" borderId="10" xfId="62" applyFont="1" applyBorder="1" applyAlignment="1">
      <alignment horizontal="left"/>
      <protection/>
    </xf>
    <xf numFmtId="0" fontId="13" fillId="0" borderId="10" xfId="64" applyFont="1" applyBorder="1">
      <alignment/>
      <protection/>
    </xf>
    <xf numFmtId="0" fontId="8" fillId="0" borderId="10" xfId="59" applyFont="1" applyBorder="1" applyAlignment="1">
      <alignment horizontal="left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/>
      <protection/>
    </xf>
    <xf numFmtId="3" fontId="4" fillId="0" borderId="10" xfId="61" applyNumberFormat="1" applyFont="1" applyBorder="1">
      <alignment/>
      <protection/>
    </xf>
    <xf numFmtId="3" fontId="12" fillId="32" borderId="10" xfId="64" applyNumberFormat="1" applyFont="1" applyFill="1" applyBorder="1" applyAlignment="1">
      <alignment vertical="distributed"/>
      <protection/>
    </xf>
    <xf numFmtId="0" fontId="24" fillId="0" borderId="10" xfId="63" applyFont="1" applyBorder="1" applyAlignment="1">
      <alignment vertical="distributed"/>
      <protection/>
    </xf>
    <xf numFmtId="0" fontId="2" fillId="0" borderId="0" xfId="68" applyBorder="1">
      <alignment/>
      <protection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3" fontId="8" fillId="0" borderId="10" xfId="60" applyNumberFormat="1" applyFont="1" applyFill="1" applyBorder="1">
      <alignment/>
      <protection/>
    </xf>
    <xf numFmtId="3" fontId="7" fillId="0" borderId="14" xfId="56" applyNumberFormat="1" applyFont="1" applyFill="1" applyBorder="1" applyAlignment="1">
      <alignment horizontal="center" vertical="center"/>
      <protection/>
    </xf>
    <xf numFmtId="4" fontId="7" fillId="0" borderId="14" xfId="56" applyNumberFormat="1" applyFont="1" applyFill="1" applyBorder="1" applyAlignment="1">
      <alignment vertical="center"/>
      <protection/>
    </xf>
    <xf numFmtId="3" fontId="7" fillId="0" borderId="15" xfId="56" applyNumberFormat="1" applyFont="1" applyFill="1" applyBorder="1" applyAlignment="1">
      <alignment vertical="center"/>
      <protection/>
    </xf>
    <xf numFmtId="3" fontId="7" fillId="0" borderId="14" xfId="56" applyNumberFormat="1" applyFont="1" applyFill="1" applyBorder="1" applyAlignment="1">
      <alignment vertical="center"/>
      <protection/>
    </xf>
    <xf numFmtId="3" fontId="8" fillId="0" borderId="14" xfId="56" applyNumberFormat="1" applyFont="1" applyFill="1" applyBorder="1" applyAlignment="1">
      <alignment vertical="center"/>
      <protection/>
    </xf>
    <xf numFmtId="3" fontId="8" fillId="0" borderId="15" xfId="56" applyNumberFormat="1" applyFont="1" applyFill="1" applyBorder="1" applyAlignment="1">
      <alignment vertical="center"/>
      <protection/>
    </xf>
    <xf numFmtId="3" fontId="7" fillId="0" borderId="10" xfId="60" applyNumberFormat="1" applyFont="1" applyFill="1" applyBorder="1">
      <alignment/>
      <protection/>
    </xf>
    <xf numFmtId="166" fontId="7" fillId="0" borderId="16" xfId="56" applyNumberFormat="1" applyFont="1" applyBorder="1" applyAlignment="1">
      <alignment vertical="center"/>
      <protection/>
    </xf>
    <xf numFmtId="3" fontId="7" fillId="0" borderId="16" xfId="56" applyNumberFormat="1" applyFont="1" applyFill="1" applyBorder="1" applyAlignment="1">
      <alignment vertical="center"/>
      <protection/>
    </xf>
    <xf numFmtId="3" fontId="7" fillId="0" borderId="17" xfId="60" applyNumberFormat="1" applyFont="1" applyFill="1" applyBorder="1">
      <alignment/>
      <protection/>
    </xf>
    <xf numFmtId="0" fontId="7" fillId="0" borderId="17" xfId="67" applyFont="1" applyBorder="1">
      <alignment/>
      <protection/>
    </xf>
    <xf numFmtId="4" fontId="7" fillId="0" borderId="17" xfId="60" applyNumberFormat="1" applyFont="1" applyFill="1" applyBorder="1">
      <alignment/>
      <protection/>
    </xf>
    <xf numFmtId="0" fontId="8" fillId="0" borderId="10" xfId="67" applyFont="1" applyBorder="1">
      <alignment/>
      <protection/>
    </xf>
    <xf numFmtId="3" fontId="8" fillId="0" borderId="10" xfId="56" applyNumberFormat="1" applyFont="1" applyFill="1" applyBorder="1" applyAlignment="1">
      <alignment vertical="center"/>
      <protection/>
    </xf>
    <xf numFmtId="3" fontId="7" fillId="0" borderId="10" xfId="56" applyNumberFormat="1" applyFont="1" applyFill="1" applyBorder="1" applyAlignment="1">
      <alignment vertical="center"/>
      <protection/>
    </xf>
    <xf numFmtId="0" fontId="10" fillId="0" borderId="10" xfId="64" applyFont="1" applyBorder="1" applyAlignment="1">
      <alignment horizontal="left" vertical="distributed"/>
      <protection/>
    </xf>
    <xf numFmtId="3" fontId="12" fillId="0" borderId="10" xfId="64" applyNumberFormat="1" applyFont="1" applyBorder="1">
      <alignment/>
      <protection/>
    </xf>
    <xf numFmtId="0" fontId="5" fillId="0" borderId="0" xfId="64" applyFont="1">
      <alignment/>
      <protection/>
    </xf>
    <xf numFmtId="0" fontId="8" fillId="0" borderId="10" xfId="62" applyFont="1" applyBorder="1" applyAlignment="1">
      <alignment horizontal="center"/>
      <protection/>
    </xf>
    <xf numFmtId="3" fontId="4" fillId="0" borderId="0" xfId="68" applyNumberFormat="1" applyFont="1" applyBorder="1">
      <alignment/>
      <protection/>
    </xf>
    <xf numFmtId="0" fontId="3" fillId="0" borderId="0" xfId="62" applyFont="1" applyBorder="1" applyAlignment="1">
      <alignment horizontal="right"/>
      <protection/>
    </xf>
    <xf numFmtId="49" fontId="7" fillId="32" borderId="10" xfId="62" applyNumberFormat="1" applyFont="1" applyFill="1" applyBorder="1" applyAlignment="1">
      <alignment horizontal="center"/>
      <protection/>
    </xf>
    <xf numFmtId="0" fontId="8" fillId="32" borderId="10" xfId="62" applyFont="1" applyFill="1" applyBorder="1" applyAlignment="1">
      <alignment horizontal="left"/>
      <protection/>
    </xf>
    <xf numFmtId="3" fontId="8" fillId="32" borderId="10" xfId="62" applyNumberFormat="1" applyFont="1" applyFill="1" applyBorder="1" applyAlignment="1">
      <alignment horizontal="right"/>
      <protection/>
    </xf>
    <xf numFmtId="49" fontId="8" fillId="32" borderId="10" xfId="62" applyNumberFormat="1" applyFont="1" applyFill="1" applyBorder="1" applyAlignment="1">
      <alignment horizontal="center"/>
      <protection/>
    </xf>
    <xf numFmtId="0" fontId="8" fillId="33" borderId="10" xfId="59" applyFont="1" applyFill="1" applyBorder="1" applyAlignment="1">
      <alignment horizontal="left" vertical="center"/>
      <protection/>
    </xf>
    <xf numFmtId="0" fontId="14" fillId="0" borderId="10" xfId="59" applyFont="1" applyBorder="1" applyAlignment="1">
      <alignment horizontal="left"/>
      <protection/>
    </xf>
    <xf numFmtId="0" fontId="14" fillId="0" borderId="11" xfId="59" applyFont="1" applyBorder="1" applyAlignment="1">
      <alignment horizontal="left"/>
      <protection/>
    </xf>
    <xf numFmtId="0" fontId="7" fillId="32" borderId="10" xfId="59" applyFont="1" applyFill="1" applyBorder="1" applyAlignment="1">
      <alignment horizontal="center" vertical="center"/>
      <protection/>
    </xf>
    <xf numFmtId="0" fontId="8" fillId="32" borderId="11" xfId="59" applyFont="1" applyFill="1" applyBorder="1" applyAlignment="1">
      <alignment horizontal="left"/>
      <protection/>
    </xf>
    <xf numFmtId="0" fontId="7" fillId="0" borderId="0" xfId="0" applyFont="1" applyAlignment="1">
      <alignment wrapText="1"/>
    </xf>
    <xf numFmtId="0" fontId="8" fillId="32" borderId="18" xfId="60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/>
    </xf>
    <xf numFmtId="16" fontId="16" fillId="0" borderId="10" xfId="62" applyNumberFormat="1" applyFont="1" applyBorder="1" applyAlignment="1">
      <alignment horizontal="left"/>
      <protection/>
    </xf>
    <xf numFmtId="0" fontId="14" fillId="0" borderId="10" xfId="62" applyFont="1" applyBorder="1" applyAlignment="1">
      <alignment horizontal="center" vertical="center" wrapText="1"/>
      <protection/>
    </xf>
    <xf numFmtId="3" fontId="7" fillId="0" borderId="10" xfId="62" applyNumberFormat="1" applyFont="1" applyBorder="1" applyAlignment="1">
      <alignment horizontal="right"/>
      <protection/>
    </xf>
    <xf numFmtId="0" fontId="7" fillId="0" borderId="10" xfId="62" applyFont="1" applyBorder="1" applyAlignment="1">
      <alignment horizontal="left"/>
      <protection/>
    </xf>
    <xf numFmtId="0" fontId="7" fillId="0" borderId="10" xfId="62" applyNumberFormat="1" applyFont="1" applyBorder="1" applyAlignment="1">
      <alignment horizontal="left"/>
      <protection/>
    </xf>
    <xf numFmtId="0" fontId="7" fillId="0" borderId="11" xfId="62" applyFont="1" applyBorder="1" applyAlignment="1">
      <alignment horizontal="left"/>
      <protection/>
    </xf>
    <xf numFmtId="16" fontId="7" fillId="0" borderId="10" xfId="62" applyNumberFormat="1" applyFont="1" applyBorder="1" applyAlignment="1">
      <alignment horizontal="left"/>
      <protection/>
    </xf>
    <xf numFmtId="0" fontId="8" fillId="0" borderId="10" xfId="62" applyNumberFormat="1" applyFont="1" applyBorder="1" applyAlignment="1">
      <alignment horizontal="left"/>
      <protection/>
    </xf>
    <xf numFmtId="0" fontId="11" fillId="0" borderId="19" xfId="65" applyFont="1" applyBorder="1" applyAlignment="1">
      <alignment horizontal="left"/>
      <protection/>
    </xf>
    <xf numFmtId="0" fontId="12" fillId="0" borderId="20" xfId="65" applyFont="1" applyBorder="1" applyAlignment="1">
      <alignment horizontal="center"/>
      <protection/>
    </xf>
    <xf numFmtId="0" fontId="12" fillId="0" borderId="18" xfId="65" applyFont="1" applyBorder="1" applyAlignment="1">
      <alignment horizontal="left"/>
      <protection/>
    </xf>
    <xf numFmtId="0" fontId="11" fillId="0" borderId="13" xfId="65" applyFont="1" applyBorder="1" applyAlignment="1">
      <alignment horizontal="center"/>
      <protection/>
    </xf>
    <xf numFmtId="2" fontId="7" fillId="0" borderId="10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26" fillId="32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7" fillId="33" borderId="0" xfId="0" applyFont="1" applyFill="1" applyAlignment="1">
      <alignment/>
    </xf>
    <xf numFmtId="3" fontId="6" fillId="0" borderId="10" xfId="57" applyNumberFormat="1" applyFont="1" applyBorder="1" applyAlignment="1">
      <alignment horizontal="right" vertical="distributed"/>
      <protection/>
    </xf>
    <xf numFmtId="9" fontId="5" fillId="0" borderId="10" xfId="57" applyNumberFormat="1" applyFont="1" applyBorder="1" applyAlignment="1">
      <alignment horizontal="center" vertical="distributed"/>
      <protection/>
    </xf>
    <xf numFmtId="0" fontId="26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3" fontId="8" fillId="32" borderId="10" xfId="60" applyNumberFormat="1" applyFont="1" applyFill="1" applyBorder="1">
      <alignment/>
      <protection/>
    </xf>
    <xf numFmtId="0" fontId="8" fillId="32" borderId="10" xfId="67" applyFont="1" applyFill="1" applyBorder="1">
      <alignment/>
      <protection/>
    </xf>
    <xf numFmtId="3" fontId="8" fillId="32" borderId="10" xfId="56" applyNumberFormat="1" applyFont="1" applyFill="1" applyBorder="1" applyAlignment="1">
      <alignment vertical="center"/>
      <protection/>
    </xf>
    <xf numFmtId="0" fontId="6" fillId="0" borderId="0" xfId="60" applyFont="1" applyFill="1" applyBorder="1">
      <alignment/>
      <protection/>
    </xf>
    <xf numFmtId="0" fontId="7" fillId="0" borderId="0" xfId="0" applyFont="1" applyBorder="1" applyAlignment="1">
      <alignment/>
    </xf>
    <xf numFmtId="0" fontId="2" fillId="0" borderId="0" xfId="63" applyFont="1">
      <alignment/>
      <protection/>
    </xf>
    <xf numFmtId="3" fontId="7" fillId="0" borderId="10" xfId="58" applyNumberFormat="1" applyFont="1" applyBorder="1">
      <alignment/>
      <protection/>
    </xf>
    <xf numFmtId="3" fontId="8" fillId="0" borderId="10" xfId="58" applyNumberFormat="1" applyFont="1" applyBorder="1">
      <alignment/>
      <protection/>
    </xf>
    <xf numFmtId="0" fontId="4" fillId="32" borderId="10" xfId="58" applyFont="1" applyFill="1" applyBorder="1" applyAlignment="1">
      <alignment horizontal="center" vertical="center"/>
      <protection/>
    </xf>
    <xf numFmtId="0" fontId="2" fillId="0" borderId="10" xfId="58" applyFont="1" applyBorder="1">
      <alignment/>
      <protection/>
    </xf>
    <xf numFmtId="3" fontId="4" fillId="0" borderId="10" xfId="58" applyNumberFormat="1" applyFont="1" applyBorder="1">
      <alignment/>
      <protection/>
    </xf>
    <xf numFmtId="0" fontId="2" fillId="0" borderId="0" xfId="58" applyFont="1">
      <alignment/>
      <protection/>
    </xf>
    <xf numFmtId="3" fontId="8" fillId="0" borderId="13" xfId="60" applyNumberFormat="1" applyFont="1" applyFill="1" applyBorder="1">
      <alignment/>
      <protection/>
    </xf>
    <xf numFmtId="0" fontId="7" fillId="0" borderId="10" xfId="59" applyFont="1" applyBorder="1" applyAlignment="1">
      <alignment horizontal="left"/>
      <protection/>
    </xf>
    <xf numFmtId="3" fontId="7" fillId="0" borderId="0" xfId="62" applyNumberFormat="1" applyFont="1" applyAlignment="1">
      <alignment horizontal="right" vertical="center"/>
      <protection/>
    </xf>
    <xf numFmtId="3" fontId="8" fillId="33" borderId="13" xfId="59" applyNumberFormat="1" applyFont="1" applyFill="1" applyBorder="1" applyAlignment="1">
      <alignment horizontal="right" vertical="center"/>
      <protection/>
    </xf>
    <xf numFmtId="3" fontId="8" fillId="33" borderId="13" xfId="59" applyNumberFormat="1" applyFont="1" applyFill="1" applyBorder="1" applyAlignment="1">
      <alignment horizontal="right" vertical="center" wrapText="1"/>
      <protection/>
    </xf>
    <xf numFmtId="3" fontId="7" fillId="0" borderId="10" xfId="59" applyNumberFormat="1" applyFont="1" applyBorder="1" applyAlignment="1">
      <alignment horizontal="right" vertical="center"/>
      <protection/>
    </xf>
    <xf numFmtId="3" fontId="8" fillId="0" borderId="10" xfId="59" applyNumberFormat="1" applyFont="1" applyBorder="1" applyAlignment="1">
      <alignment horizontal="right" vertical="center"/>
      <protection/>
    </xf>
    <xf numFmtId="3" fontId="8" fillId="32" borderId="10" xfId="59" applyNumberFormat="1" applyFont="1" applyFill="1" applyBorder="1" applyAlignment="1">
      <alignment horizontal="right" vertical="center"/>
      <protection/>
    </xf>
    <xf numFmtId="0" fontId="8" fillId="33" borderId="10" xfId="62" applyFont="1" applyFill="1" applyBorder="1" applyAlignment="1">
      <alignment vertical="center" wrapText="1"/>
      <protection/>
    </xf>
    <xf numFmtId="0" fontId="9" fillId="0" borderId="10" xfId="64" applyFont="1" applyBorder="1" applyAlignment="1">
      <alignment horizontal="center" vertical="distributed"/>
      <protection/>
    </xf>
    <xf numFmtId="0" fontId="9" fillId="0" borderId="10" xfId="64" applyFont="1" applyBorder="1" applyAlignment="1">
      <alignment horizontal="center"/>
      <protection/>
    </xf>
    <xf numFmtId="3" fontId="8" fillId="34" borderId="10" xfId="59" applyNumberFormat="1" applyFont="1" applyFill="1" applyBorder="1" applyAlignment="1">
      <alignment horizontal="right" vertical="center"/>
      <protection/>
    </xf>
    <xf numFmtId="0" fontId="11" fillId="35" borderId="21" xfId="65" applyFont="1" applyFill="1" applyBorder="1" applyAlignment="1">
      <alignment horizontal="center"/>
      <protection/>
    </xf>
    <xf numFmtId="0" fontId="12" fillId="35" borderId="22" xfId="65" applyFont="1" applyFill="1" applyBorder="1" applyAlignment="1">
      <alignment horizontal="left"/>
      <protection/>
    </xf>
    <xf numFmtId="0" fontId="12" fillId="35" borderId="23" xfId="65" applyFont="1" applyFill="1" applyBorder="1" applyAlignment="1">
      <alignment horizontal="right"/>
      <protection/>
    </xf>
    <xf numFmtId="0" fontId="11" fillId="35" borderId="24" xfId="65" applyFont="1" applyFill="1" applyBorder="1" applyAlignment="1">
      <alignment horizontal="center"/>
      <protection/>
    </xf>
    <xf numFmtId="3" fontId="8" fillId="0" borderId="25" xfId="60" applyNumberFormat="1" applyFont="1" applyFill="1" applyBorder="1">
      <alignment/>
      <protection/>
    </xf>
    <xf numFmtId="3" fontId="8" fillId="0" borderId="26" xfId="60" applyNumberFormat="1" applyFont="1" applyFill="1" applyBorder="1">
      <alignment/>
      <protection/>
    </xf>
    <xf numFmtId="4" fontId="8" fillId="0" borderId="14" xfId="60" applyNumberFormat="1" applyFont="1" applyFill="1" applyBorder="1">
      <alignment/>
      <protection/>
    </xf>
    <xf numFmtId="3" fontId="8" fillId="0" borderId="14" xfId="60" applyNumberFormat="1" applyFont="1" applyFill="1" applyBorder="1">
      <alignment/>
      <protection/>
    </xf>
    <xf numFmtId="3" fontId="8" fillId="0" borderId="15" xfId="60" applyNumberFormat="1" applyFont="1" applyFill="1" applyBorder="1">
      <alignment/>
      <protection/>
    </xf>
    <xf numFmtId="166" fontId="7" fillId="0" borderId="14" xfId="60" applyNumberFormat="1" applyFont="1" applyFill="1" applyBorder="1">
      <alignment/>
      <protection/>
    </xf>
    <xf numFmtId="3" fontId="7" fillId="0" borderId="14" xfId="60" applyNumberFormat="1" applyFont="1" applyFill="1" applyBorder="1">
      <alignment/>
      <protection/>
    </xf>
    <xf numFmtId="3" fontId="7" fillId="0" borderId="15" xfId="60" applyNumberFormat="1" applyFont="1" applyFill="1" applyBorder="1">
      <alignment/>
      <protection/>
    </xf>
    <xf numFmtId="3" fontId="7" fillId="0" borderId="27" xfId="56" applyNumberFormat="1" applyFont="1" applyFill="1" applyBorder="1" applyAlignment="1">
      <alignment vertical="center"/>
      <protection/>
    </xf>
    <xf numFmtId="3" fontId="7" fillId="0" borderId="27" xfId="60" applyNumberFormat="1" applyFont="1" applyFill="1" applyBorder="1">
      <alignment/>
      <protection/>
    </xf>
    <xf numFmtId="3" fontId="7" fillId="0" borderId="28" xfId="60" applyNumberFormat="1" applyFont="1" applyFill="1" applyBorder="1">
      <alignment/>
      <protection/>
    </xf>
    <xf numFmtId="3" fontId="8" fillId="35" borderId="14" xfId="60" applyNumberFormat="1" applyFont="1" applyFill="1" applyBorder="1">
      <alignment/>
      <protection/>
    </xf>
    <xf numFmtId="3" fontId="8" fillId="35" borderId="10" xfId="60" applyNumberFormat="1" applyFont="1" applyFill="1" applyBorder="1">
      <alignment/>
      <protection/>
    </xf>
    <xf numFmtId="4" fontId="7" fillId="0" borderId="17" xfId="60" applyNumberFormat="1" applyFont="1" applyFill="1" applyBorder="1">
      <alignment/>
      <protection/>
    </xf>
    <xf numFmtId="166" fontId="8" fillId="35" borderId="10" xfId="60" applyNumberFormat="1" applyFont="1" applyFill="1" applyBorder="1">
      <alignment/>
      <protection/>
    </xf>
    <xf numFmtId="0" fontId="8" fillId="35" borderId="10" xfId="67" applyFont="1" applyFill="1" applyBorder="1">
      <alignment/>
      <protection/>
    </xf>
    <xf numFmtId="3" fontId="8" fillId="35" borderId="10" xfId="56" applyNumberFormat="1" applyFont="1" applyFill="1" applyBorder="1" applyAlignment="1">
      <alignment vertical="center"/>
      <protection/>
    </xf>
    <xf numFmtId="0" fontId="26" fillId="32" borderId="10" xfId="0" applyFont="1" applyFill="1" applyBorder="1" applyAlignment="1">
      <alignment horizontal="center" wrapText="1"/>
    </xf>
    <xf numFmtId="3" fontId="7" fillId="34" borderId="10" xfId="62" applyNumberFormat="1" applyFont="1" applyFill="1" applyBorder="1" applyAlignment="1">
      <alignment horizontal="right"/>
      <protection/>
    </xf>
    <xf numFmtId="0" fontId="12" fillId="0" borderId="13" xfId="65" applyFont="1" applyBorder="1" applyAlignment="1">
      <alignment horizontal="center"/>
      <protection/>
    </xf>
    <xf numFmtId="0" fontId="14" fillId="36" borderId="10" xfId="62" applyFont="1" applyFill="1" applyBorder="1" applyAlignment="1">
      <alignment horizontal="left"/>
      <protection/>
    </xf>
    <xf numFmtId="3" fontId="14" fillId="36" borderId="10" xfId="62" applyNumberFormat="1" applyFont="1" applyFill="1" applyBorder="1" applyAlignment="1">
      <alignment horizontal="right"/>
      <protection/>
    </xf>
    <xf numFmtId="16" fontId="14" fillId="36" borderId="10" xfId="62" applyNumberFormat="1" applyFont="1" applyFill="1" applyBorder="1" applyAlignment="1">
      <alignment horizontal="left"/>
      <protection/>
    </xf>
    <xf numFmtId="0" fontId="8" fillId="36" borderId="10" xfId="62" applyFont="1" applyFill="1" applyBorder="1" applyAlignment="1">
      <alignment horizontal="left"/>
      <protection/>
    </xf>
    <xf numFmtId="3" fontId="8" fillId="36" borderId="10" xfId="62" applyNumberFormat="1" applyFont="1" applyFill="1" applyBorder="1" applyAlignment="1">
      <alignment horizontal="right"/>
      <protection/>
    </xf>
    <xf numFmtId="0" fontId="8" fillId="35" borderId="10" xfId="62" applyFont="1" applyFill="1" applyBorder="1" applyAlignment="1">
      <alignment horizontal="left"/>
      <protection/>
    </xf>
    <xf numFmtId="3" fontId="8" fillId="35" borderId="10" xfId="62" applyNumberFormat="1" applyFont="1" applyFill="1" applyBorder="1" applyAlignment="1">
      <alignment horizontal="right"/>
      <protection/>
    </xf>
    <xf numFmtId="49" fontId="8" fillId="36" borderId="10" xfId="62" applyNumberFormat="1" applyFont="1" applyFill="1" applyBorder="1" applyAlignment="1">
      <alignment horizontal="center"/>
      <protection/>
    </xf>
    <xf numFmtId="0" fontId="7" fillId="37" borderId="17" xfId="0" applyFont="1" applyFill="1" applyBorder="1" applyAlignment="1">
      <alignment/>
    </xf>
    <xf numFmtId="3" fontId="5" fillId="0" borderId="10" xfId="62" applyNumberFormat="1" applyFont="1" applyBorder="1" applyAlignment="1">
      <alignment horizontal="right" vertical="center"/>
      <protection/>
    </xf>
    <xf numFmtId="3" fontId="12" fillId="35" borderId="29" xfId="65" applyNumberFormat="1" applyFont="1" applyFill="1" applyBorder="1" applyAlignment="1">
      <alignment horizontal="center"/>
      <protection/>
    </xf>
    <xf numFmtId="0" fontId="12" fillId="0" borderId="30" xfId="65" applyFont="1" applyBorder="1" applyAlignment="1">
      <alignment horizontal="center"/>
      <protection/>
    </xf>
    <xf numFmtId="0" fontId="11" fillId="0" borderId="10" xfId="65" applyFont="1" applyBorder="1" applyAlignment="1">
      <alignment horizontal="center"/>
      <protection/>
    </xf>
    <xf numFmtId="0" fontId="12" fillId="0" borderId="10" xfId="65" applyFont="1" applyBorder="1" applyAlignment="1">
      <alignment horizontal="center"/>
      <protection/>
    </xf>
    <xf numFmtId="0" fontId="11" fillId="0" borderId="10" xfId="65" applyFont="1" applyBorder="1" applyAlignment="1">
      <alignment horizontal="left"/>
      <protection/>
    </xf>
    <xf numFmtId="0" fontId="94" fillId="0" borderId="0" xfId="62" applyFont="1">
      <alignment/>
      <protection/>
    </xf>
    <xf numFmtId="0" fontId="9" fillId="0" borderId="10" xfId="64" applyFont="1" applyBorder="1" applyAlignment="1">
      <alignment horizontal="center" vertical="distributed"/>
      <protection/>
    </xf>
    <xf numFmtId="3" fontId="8" fillId="0" borderId="31" xfId="60" applyNumberFormat="1" applyFont="1" applyFill="1" applyBorder="1">
      <alignment/>
      <protection/>
    </xf>
    <xf numFmtId="3" fontId="8" fillId="0" borderId="32" xfId="60" applyNumberFormat="1" applyFont="1" applyFill="1" applyBorder="1">
      <alignment/>
      <protection/>
    </xf>
    <xf numFmtId="3" fontId="7" fillId="0" borderId="32" xfId="56" applyNumberFormat="1" applyFont="1" applyFill="1" applyBorder="1" applyAlignment="1">
      <alignment vertical="center"/>
      <protection/>
    </xf>
    <xf numFmtId="3" fontId="8" fillId="0" borderId="32" xfId="56" applyNumberFormat="1" applyFont="1" applyFill="1" applyBorder="1" applyAlignment="1">
      <alignment vertical="center"/>
      <protection/>
    </xf>
    <xf numFmtId="3" fontId="7" fillId="0" borderId="32" xfId="60" applyNumberFormat="1" applyFont="1" applyFill="1" applyBorder="1">
      <alignment/>
      <protection/>
    </xf>
    <xf numFmtId="3" fontId="7" fillId="0" borderId="33" xfId="60" applyNumberFormat="1" applyFont="1" applyFill="1" applyBorder="1">
      <alignment/>
      <protection/>
    </xf>
    <xf numFmtId="3" fontId="7" fillId="0" borderId="17" xfId="56" applyNumberFormat="1" applyFont="1" applyFill="1" applyBorder="1" applyAlignment="1">
      <alignment vertical="center"/>
      <protection/>
    </xf>
    <xf numFmtId="3" fontId="8" fillId="32" borderId="17" xfId="56" applyNumberFormat="1" applyFont="1" applyFill="1" applyBorder="1" applyAlignment="1">
      <alignment vertical="center"/>
      <protection/>
    </xf>
    <xf numFmtId="3" fontId="7" fillId="0" borderId="25" xfId="56" applyNumberFormat="1" applyFont="1" applyFill="1" applyBorder="1" applyAlignment="1">
      <alignment vertical="center"/>
      <protection/>
    </xf>
    <xf numFmtId="0" fontId="12" fillId="0" borderId="10" xfId="65" applyFont="1" applyBorder="1" applyAlignment="1">
      <alignment horizontal="left"/>
      <protection/>
    </xf>
    <xf numFmtId="3" fontId="95" fillId="0" borderId="10" xfId="61" applyNumberFormat="1" applyFont="1" applyBorder="1">
      <alignment/>
      <protection/>
    </xf>
    <xf numFmtId="0" fontId="12" fillId="37" borderId="30" xfId="65" applyFont="1" applyFill="1" applyBorder="1" applyAlignment="1">
      <alignment horizontal="center"/>
      <protection/>
    </xf>
    <xf numFmtId="0" fontId="12" fillId="37" borderId="22" xfId="65" applyFont="1" applyFill="1" applyBorder="1" applyAlignment="1">
      <alignment horizontal="left"/>
      <protection/>
    </xf>
    <xf numFmtId="0" fontId="11" fillId="37" borderId="10" xfId="65" applyFont="1" applyFill="1" applyBorder="1" applyAlignment="1">
      <alignment horizontal="center"/>
      <protection/>
    </xf>
    <xf numFmtId="0" fontId="11" fillId="37" borderId="19" xfId="65" applyFont="1" applyFill="1" applyBorder="1" applyAlignment="1">
      <alignment horizontal="left"/>
      <protection/>
    </xf>
    <xf numFmtId="3" fontId="12" fillId="37" borderId="10" xfId="65" applyNumberFormat="1" applyFont="1" applyFill="1" applyBorder="1" applyAlignment="1">
      <alignment horizontal="center"/>
      <protection/>
    </xf>
    <xf numFmtId="0" fontId="9" fillId="0" borderId="10" xfId="64" applyFont="1" applyBorder="1" applyAlignment="1">
      <alignment horizontal="center"/>
      <protection/>
    </xf>
    <xf numFmtId="0" fontId="10" fillId="32" borderId="10" xfId="64" applyFont="1" applyFill="1" applyBorder="1" applyAlignment="1">
      <alignment horizontal="left" vertical="distributed"/>
      <protection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3" fontId="33" fillId="32" borderId="0" xfId="0" applyNumberFormat="1" applyFont="1" applyFill="1" applyBorder="1" applyAlignment="1">
      <alignment horizontal="center" vertical="center"/>
    </xf>
    <xf numFmtId="3" fontId="33" fillId="32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36" borderId="0" xfId="0" applyNumberFormat="1" applyFont="1" applyFill="1" applyBorder="1" applyAlignment="1">
      <alignment horizontal="center" vertical="center"/>
    </xf>
    <xf numFmtId="3" fontId="1" fillId="36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0" fontId="34" fillId="0" borderId="34" xfId="0" applyFont="1" applyBorder="1" applyAlignment="1">
      <alignment horizontal="left" vertical="center"/>
    </xf>
    <xf numFmtId="0" fontId="34" fillId="0" borderId="34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96" fillId="0" borderId="10" xfId="0" applyNumberFormat="1" applyFont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3" fontId="1" fillId="32" borderId="0" xfId="72" applyNumberFormat="1" applyFont="1" applyFill="1" applyBorder="1" applyAlignment="1">
      <alignment horizontal="center" vertical="center"/>
    </xf>
    <xf numFmtId="3" fontId="1" fillId="32" borderId="10" xfId="72" applyNumberFormat="1" applyFont="1" applyFill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distributed"/>
    </xf>
    <xf numFmtId="3" fontId="1" fillId="0" borderId="10" xfId="0" applyNumberFormat="1" applyFont="1" applyFill="1" applyBorder="1" applyAlignment="1">
      <alignment horizontal="right" vertical="distributed"/>
    </xf>
    <xf numFmtId="3" fontId="34" fillId="0" borderId="10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distributed"/>
    </xf>
    <xf numFmtId="0" fontId="34" fillId="0" borderId="13" xfId="0" applyFont="1" applyFill="1" applyBorder="1" applyAlignment="1">
      <alignment horizontal="center" vertical="distributed"/>
    </xf>
    <xf numFmtId="0" fontId="34" fillId="0" borderId="10" xfId="0" applyFont="1" applyFill="1" applyBorder="1" applyAlignment="1">
      <alignment horizontal="center" vertical="distributed"/>
    </xf>
    <xf numFmtId="0" fontId="34" fillId="0" borderId="13" xfId="0" applyFont="1" applyFill="1" applyBorder="1" applyAlignment="1">
      <alignment horizontal="right" vertical="distributed"/>
    </xf>
    <xf numFmtId="0" fontId="35" fillId="0" borderId="35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0" fontId="34" fillId="32" borderId="35" xfId="0" applyFont="1" applyFill="1" applyBorder="1" applyAlignment="1">
      <alignment horizontal="center" vertical="center"/>
    </xf>
    <xf numFmtId="0" fontId="34" fillId="32" borderId="35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distributed"/>
    </xf>
    <xf numFmtId="0" fontId="0" fillId="32" borderId="36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32" borderId="0" xfId="0" applyFill="1" applyAlignment="1">
      <alignment/>
    </xf>
    <xf numFmtId="166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/>
    </xf>
    <xf numFmtId="3" fontId="36" fillId="14" borderId="10" xfId="0" applyNumberFormat="1" applyFont="1" applyFill="1" applyBorder="1" applyAlignment="1">
      <alignment horizontal="center" vertical="center"/>
    </xf>
    <xf numFmtId="0" fontId="36" fillId="14" borderId="10" xfId="0" applyFont="1" applyFill="1" applyBorder="1" applyAlignment="1">
      <alignment horizontal="center" vertical="center"/>
    </xf>
    <xf numFmtId="166" fontId="1" fillId="33" borderId="0" xfId="0" applyNumberFormat="1" applyFont="1" applyFill="1" applyBorder="1" applyAlignment="1">
      <alignment vertical="center"/>
    </xf>
    <xf numFmtId="166" fontId="1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horizontal="right" vertical="center"/>
    </xf>
    <xf numFmtId="166" fontId="34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horizontal="left" vertical="center"/>
    </xf>
    <xf numFmtId="3" fontId="36" fillId="38" borderId="10" xfId="0" applyNumberFormat="1" applyFont="1" applyFill="1" applyBorder="1" applyAlignment="1">
      <alignment horizontal="center" vertical="center"/>
    </xf>
    <xf numFmtId="166" fontId="36" fillId="38" borderId="10" xfId="0" applyNumberFormat="1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66" fontId="3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8" fillId="0" borderId="34" xfId="0" applyFont="1" applyBorder="1" applyAlignment="1">
      <alignment horizontal="left" vertical="center"/>
    </xf>
    <xf numFmtId="0" fontId="37" fillId="0" borderId="10" xfId="0" applyFont="1" applyBorder="1" applyAlignment="1">
      <alignment/>
    </xf>
    <xf numFmtId="3" fontId="34" fillId="33" borderId="0" xfId="0" applyNumberFormat="1" applyFont="1" applyFill="1" applyBorder="1" applyAlignment="1">
      <alignment vertical="center"/>
    </xf>
    <xf numFmtId="0" fontId="34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left" vertical="center"/>
    </xf>
    <xf numFmtId="3" fontId="97" fillId="38" borderId="10" xfId="0" applyNumberFormat="1" applyFont="1" applyFill="1" applyBorder="1" applyAlignment="1">
      <alignment horizontal="center" vertical="center"/>
    </xf>
    <xf numFmtId="3" fontId="36" fillId="32" borderId="10" xfId="0" applyNumberFormat="1" applyFont="1" applyFill="1" applyBorder="1" applyAlignment="1">
      <alignment horizontal="center" vertical="center"/>
    </xf>
    <xf numFmtId="0" fontId="36" fillId="32" borderId="10" xfId="0" applyFont="1" applyFill="1" applyBorder="1" applyAlignment="1">
      <alignment horizontal="center" vertical="center"/>
    </xf>
    <xf numFmtId="0" fontId="37" fillId="32" borderId="1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34" fillId="33" borderId="0" xfId="0" applyNumberFormat="1" applyFont="1" applyFill="1" applyBorder="1" applyAlignment="1">
      <alignment vertical="center"/>
    </xf>
    <xf numFmtId="3" fontId="37" fillId="33" borderId="17" xfId="0" applyNumberFormat="1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3" fontId="37" fillId="0" borderId="17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6" fillId="0" borderId="10" xfId="0" applyFont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34" fillId="33" borderId="0" xfId="0" applyFont="1" applyFill="1" applyBorder="1" applyAlignment="1">
      <alignment horizontal="right" vertical="center"/>
    </xf>
    <xf numFmtId="3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4" fillId="33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7" fillId="0" borderId="11" xfId="0" applyFont="1" applyBorder="1" applyAlignment="1">
      <alignment/>
    </xf>
    <xf numFmtId="3" fontId="37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7" fillId="32" borderId="10" xfId="0" applyFont="1" applyFill="1" applyBorder="1" applyAlignment="1">
      <alignment horizontal="center" vertical="center" wrapText="1"/>
    </xf>
    <xf numFmtId="0" fontId="37" fillId="32" borderId="36" xfId="0" applyFont="1" applyFill="1" applyBorder="1" applyAlignment="1">
      <alignment horizontal="center" vertical="center"/>
    </xf>
    <xf numFmtId="0" fontId="37" fillId="32" borderId="13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 vertical="center" wrapText="1"/>
    </xf>
    <xf numFmtId="0" fontId="37" fillId="32" borderId="13" xfId="0" applyFont="1" applyFill="1" applyBorder="1" applyAlignment="1">
      <alignment horizontal="center" vertical="center"/>
    </xf>
    <xf numFmtId="3" fontId="7" fillId="0" borderId="0" xfId="56" applyNumberFormat="1" applyFont="1" applyFill="1" applyBorder="1" applyAlignment="1">
      <alignment vertical="center"/>
      <protection/>
    </xf>
    <xf numFmtId="166" fontId="7" fillId="0" borderId="39" xfId="56" applyNumberFormat="1" applyFont="1" applyBorder="1" applyAlignment="1">
      <alignment vertical="center"/>
      <protection/>
    </xf>
    <xf numFmtId="3" fontId="7" fillId="0" borderId="40" xfId="60" applyNumberFormat="1" applyFont="1" applyFill="1" applyBorder="1">
      <alignment/>
      <protection/>
    </xf>
    <xf numFmtId="4" fontId="7" fillId="0" borderId="40" xfId="60" applyNumberFormat="1" applyFont="1" applyFill="1" applyBorder="1">
      <alignment/>
      <protection/>
    </xf>
    <xf numFmtId="0" fontId="20" fillId="32" borderId="13" xfId="60" applyFont="1" applyFill="1" applyBorder="1" applyAlignment="1">
      <alignment horizontal="center" vertical="center" wrapText="1"/>
      <protection/>
    </xf>
    <xf numFmtId="0" fontId="20" fillId="32" borderId="35" xfId="60" applyFont="1" applyFill="1" applyBorder="1" applyAlignment="1">
      <alignment horizontal="center" vertical="center" wrapText="1"/>
      <protection/>
    </xf>
    <xf numFmtId="0" fontId="20" fillId="32" borderId="35" xfId="60" applyFont="1" applyFill="1" applyBorder="1" applyAlignment="1">
      <alignment horizontal="right" vertical="center" wrapText="1"/>
      <protection/>
    </xf>
    <xf numFmtId="0" fontId="20" fillId="32" borderId="10" xfId="60" applyFont="1" applyFill="1" applyBorder="1" applyAlignment="1">
      <alignment horizontal="center" vertical="center" wrapText="1"/>
      <protection/>
    </xf>
    <xf numFmtId="0" fontId="20" fillId="32" borderId="36" xfId="60" applyFont="1" applyFill="1" applyBorder="1" applyAlignment="1">
      <alignment horizontal="right" vertical="center"/>
      <protection/>
    </xf>
    <xf numFmtId="0" fontId="20" fillId="32" borderId="38" xfId="60" applyFont="1" applyFill="1" applyBorder="1" applyAlignment="1">
      <alignment horizontal="center" vertical="center"/>
      <protection/>
    </xf>
    <xf numFmtId="0" fontId="20" fillId="32" borderId="40" xfId="60" applyFont="1" applyFill="1" applyBorder="1" applyAlignment="1">
      <alignment horizontal="center" vertical="center"/>
      <protection/>
    </xf>
    <xf numFmtId="0" fontId="20" fillId="32" borderId="11" xfId="60" applyFont="1" applyFill="1" applyBorder="1" applyAlignment="1">
      <alignment horizontal="right" vertical="center"/>
      <protection/>
    </xf>
    <xf numFmtId="0" fontId="40" fillId="0" borderId="25" xfId="56" applyFont="1" applyBorder="1" applyAlignment="1">
      <alignment vertical="center"/>
      <protection/>
    </xf>
    <xf numFmtId="0" fontId="40" fillId="0" borderId="14" xfId="56" applyFont="1" applyBorder="1" applyAlignment="1">
      <alignment vertical="center"/>
      <protection/>
    </xf>
    <xf numFmtId="0" fontId="28" fillId="0" borderId="14" xfId="56" applyFont="1" applyBorder="1" applyAlignment="1">
      <alignment vertical="center"/>
      <protection/>
    </xf>
    <xf numFmtId="0" fontId="40" fillId="35" borderId="14" xfId="56" applyFont="1" applyFill="1" applyBorder="1" applyAlignment="1">
      <alignment vertical="center"/>
      <protection/>
    </xf>
    <xf numFmtId="0" fontId="28" fillId="0" borderId="14" xfId="56" applyFont="1" applyBorder="1" applyAlignment="1">
      <alignment vertical="center" wrapText="1"/>
      <protection/>
    </xf>
    <xf numFmtId="0" fontId="28" fillId="0" borderId="27" xfId="56" applyFont="1" applyBorder="1" applyAlignment="1">
      <alignment vertical="center"/>
      <protection/>
    </xf>
    <xf numFmtId="0" fontId="40" fillId="35" borderId="10" xfId="56" applyFont="1" applyFill="1" applyBorder="1" applyAlignment="1">
      <alignment vertical="center"/>
      <protection/>
    </xf>
    <xf numFmtId="0" fontId="40" fillId="0" borderId="41" xfId="56" applyFont="1" applyBorder="1" applyAlignment="1">
      <alignment vertical="center"/>
      <protection/>
    </xf>
    <xf numFmtId="0" fontId="28" fillId="0" borderId="16" xfId="56" applyFont="1" applyBorder="1" applyAlignment="1">
      <alignment vertical="center"/>
      <protection/>
    </xf>
    <xf numFmtId="0" fontId="28" fillId="0" borderId="28" xfId="56" applyFont="1" applyBorder="1" applyAlignment="1">
      <alignment vertical="center"/>
      <protection/>
    </xf>
    <xf numFmtId="0" fontId="28" fillId="0" borderId="10" xfId="56" applyFont="1" applyBorder="1" applyAlignment="1">
      <alignment vertical="center"/>
      <protection/>
    </xf>
    <xf numFmtId="0" fontId="40" fillId="0" borderId="10" xfId="56" applyFont="1" applyBorder="1" applyAlignment="1">
      <alignment vertical="center"/>
      <protection/>
    </xf>
    <xf numFmtId="0" fontId="40" fillId="32" borderId="10" xfId="60" applyFont="1" applyFill="1" applyBorder="1">
      <alignment/>
      <protection/>
    </xf>
    <xf numFmtId="0" fontId="41" fillId="0" borderId="34" xfId="0" applyFont="1" applyBorder="1" applyAlignment="1">
      <alignment horizontal="center" vertical="distributed"/>
    </xf>
    <xf numFmtId="0" fontId="41" fillId="0" borderId="35" xfId="0" applyFont="1" applyBorder="1" applyAlignment="1">
      <alignment horizontal="center" vertical="distributed"/>
    </xf>
    <xf numFmtId="0" fontId="42" fillId="0" borderId="35" xfId="0" applyFont="1" applyFill="1" applyBorder="1" applyAlignment="1">
      <alignment horizontal="center" vertical="distributed"/>
    </xf>
    <xf numFmtId="0" fontId="43" fillId="0" borderId="35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42" fillId="0" borderId="34" xfId="0" applyFont="1" applyBorder="1" applyAlignment="1">
      <alignment horizontal="center" vertical="distributed"/>
    </xf>
    <xf numFmtId="0" fontId="41" fillId="0" borderId="10" xfId="0" applyFont="1" applyBorder="1" applyAlignment="1">
      <alignment vertical="center"/>
    </xf>
    <xf numFmtId="49" fontId="42" fillId="0" borderId="34" xfId="0" applyNumberFormat="1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4" xfId="0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49" fontId="42" fillId="0" borderId="35" xfId="0" applyNumberFormat="1" applyFont="1" applyBorder="1" applyAlignment="1">
      <alignment horizontal="center" vertical="center"/>
    </xf>
    <xf numFmtId="49" fontId="42" fillId="32" borderId="35" xfId="0" applyNumberFormat="1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/>
    </xf>
    <xf numFmtId="49" fontId="42" fillId="39" borderId="34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distributed"/>
    </xf>
    <xf numFmtId="0" fontId="42" fillId="32" borderId="34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32" borderId="0" xfId="0" applyFont="1" applyFill="1" applyAlignment="1">
      <alignment horizontal="center" vertical="center"/>
    </xf>
    <xf numFmtId="0" fontId="41" fillId="34" borderId="10" xfId="0" applyFont="1" applyFill="1" applyBorder="1" applyAlignment="1">
      <alignment horizontal="center"/>
    </xf>
    <xf numFmtId="0" fontId="42" fillId="14" borderId="34" xfId="0" applyFont="1" applyFill="1" applyBorder="1" applyAlignment="1">
      <alignment horizontal="center" vertical="center"/>
    </xf>
    <xf numFmtId="0" fontId="41" fillId="36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left" vertical="center"/>
    </xf>
    <xf numFmtId="0" fontId="42" fillId="34" borderId="10" xfId="0" applyFont="1" applyFill="1" applyBorder="1" applyAlignment="1">
      <alignment/>
    </xf>
    <xf numFmtId="49" fontId="42" fillId="0" borderId="34" xfId="0" applyNumberFormat="1" applyFont="1" applyBorder="1" applyAlignment="1">
      <alignment horizontal="center"/>
    </xf>
    <xf numFmtId="0" fontId="42" fillId="32" borderId="10" xfId="0" applyFont="1" applyFill="1" applyBorder="1" applyAlignment="1">
      <alignment/>
    </xf>
    <xf numFmtId="0" fontId="44" fillId="32" borderId="10" xfId="0" applyFont="1" applyFill="1" applyBorder="1" applyAlignment="1">
      <alignment horizontal="center" vertical="center"/>
    </xf>
    <xf numFmtId="0" fontId="34" fillId="32" borderId="13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34" fillId="0" borderId="10" xfId="0" applyNumberFormat="1" applyFont="1" applyBorder="1" applyAlignment="1">
      <alignment horizontal="center" vertical="distributed"/>
    </xf>
    <xf numFmtId="49" fontId="34" fillId="0" borderId="13" xfId="0" applyNumberFormat="1" applyFont="1" applyBorder="1" applyAlignment="1">
      <alignment horizontal="center" vertical="distributed"/>
    </xf>
    <xf numFmtId="49" fontId="34" fillId="33" borderId="10" xfId="0" applyNumberFormat="1" applyFont="1" applyFill="1" applyBorder="1" applyAlignment="1">
      <alignment horizontal="center" vertical="distributed"/>
    </xf>
    <xf numFmtId="49" fontId="34" fillId="32" borderId="10" xfId="0" applyNumberFormat="1" applyFont="1" applyFill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distributed"/>
    </xf>
    <xf numFmtId="0" fontId="34" fillId="0" borderId="10" xfId="0" applyFont="1" applyBorder="1" applyAlignment="1">
      <alignment horizontal="center" vertical="distributed"/>
    </xf>
    <xf numFmtId="0" fontId="34" fillId="33" borderId="17" xfId="0" applyFont="1" applyFill="1" applyBorder="1" applyAlignment="1">
      <alignment horizontal="center"/>
    </xf>
    <xf numFmtId="0" fontId="34" fillId="32" borderId="10" xfId="0" applyFont="1" applyFill="1" applyBorder="1" applyAlignment="1">
      <alignment/>
    </xf>
    <xf numFmtId="0" fontId="34" fillId="38" borderId="10" xfId="0" applyFont="1" applyFill="1" applyBorder="1" applyAlignment="1">
      <alignment/>
    </xf>
    <xf numFmtId="49" fontId="34" fillId="0" borderId="10" xfId="0" applyNumberFormat="1" applyFont="1" applyBorder="1" applyAlignment="1">
      <alignment horizontal="center"/>
    </xf>
    <xf numFmtId="49" fontId="34" fillId="38" borderId="10" xfId="0" applyNumberFormat="1" applyFont="1" applyFill="1" applyBorder="1" applyAlignment="1">
      <alignment horizontal="center"/>
    </xf>
    <xf numFmtId="49" fontId="34" fillId="14" borderId="10" xfId="0" applyNumberFormat="1" applyFont="1" applyFill="1" applyBorder="1" applyAlignment="1">
      <alignment horizontal="center"/>
    </xf>
    <xf numFmtId="0" fontId="30" fillId="32" borderId="10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3" fontId="2" fillId="0" borderId="10" xfId="61" applyNumberFormat="1" applyFont="1" applyBorder="1">
      <alignment/>
      <protection/>
    </xf>
    <xf numFmtId="0" fontId="36" fillId="32" borderId="38" xfId="0" applyFont="1" applyFill="1" applyBorder="1" applyAlignment="1">
      <alignment horizontal="center" vertical="center" wrapText="1"/>
    </xf>
    <xf numFmtId="0" fontId="36" fillId="32" borderId="36" xfId="0" applyFont="1" applyFill="1" applyBorder="1" applyAlignment="1">
      <alignment horizontal="center" vertical="center" wrapText="1"/>
    </xf>
    <xf numFmtId="0" fontId="36" fillId="32" borderId="37" xfId="0" applyFont="1" applyFill="1" applyBorder="1" applyAlignment="1">
      <alignment horizontal="center" vertical="distributed"/>
    </xf>
    <xf numFmtId="0" fontId="36" fillId="32" borderId="37" xfId="0" applyFont="1" applyFill="1" applyBorder="1" applyAlignment="1">
      <alignment horizontal="center" vertical="center" wrapText="1"/>
    </xf>
    <xf numFmtId="0" fontId="5" fillId="0" borderId="11" xfId="62" applyFont="1" applyBorder="1">
      <alignment/>
      <protection/>
    </xf>
    <xf numFmtId="0" fontId="6" fillId="32" borderId="10" xfId="62" applyFont="1" applyFill="1" applyBorder="1">
      <alignment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left"/>
      <protection/>
    </xf>
    <xf numFmtId="49" fontId="5" fillId="0" borderId="10" xfId="62" applyNumberFormat="1" applyFont="1" applyBorder="1" applyAlignment="1">
      <alignment horizontal="center"/>
      <protection/>
    </xf>
    <xf numFmtId="0" fontId="5" fillId="0" borderId="11" xfId="62" applyFont="1" applyBorder="1" applyAlignment="1">
      <alignment horizontal="left"/>
      <protection/>
    </xf>
    <xf numFmtId="0" fontId="5" fillId="0" borderId="10" xfId="62" applyFont="1" applyBorder="1" applyAlignment="1">
      <alignment horizontal="center"/>
      <protection/>
    </xf>
    <xf numFmtId="0" fontId="5" fillId="0" borderId="10" xfId="62" applyFont="1" applyBorder="1" applyAlignment="1">
      <alignment horizontal="left"/>
      <protection/>
    </xf>
    <xf numFmtId="49" fontId="5" fillId="32" borderId="10" xfId="62" applyNumberFormat="1" applyFont="1" applyFill="1" applyBorder="1" applyAlignment="1">
      <alignment horizontal="center"/>
      <protection/>
    </xf>
    <xf numFmtId="0" fontId="6" fillId="32" borderId="10" xfId="62" applyFont="1" applyFill="1" applyBorder="1" applyAlignment="1">
      <alignment horizontal="left"/>
      <protection/>
    </xf>
    <xf numFmtId="0" fontId="6" fillId="0" borderId="10" xfId="62" applyFont="1" applyBorder="1" applyAlignment="1">
      <alignment horizontal="center"/>
      <protection/>
    </xf>
    <xf numFmtId="0" fontId="6" fillId="0" borderId="10" xfId="62" applyFont="1" applyBorder="1">
      <alignment/>
      <protection/>
    </xf>
    <xf numFmtId="0" fontId="5" fillId="32" borderId="10" xfId="62" applyFont="1" applyFill="1" applyBorder="1" applyAlignment="1">
      <alignment horizontal="center"/>
      <protection/>
    </xf>
    <xf numFmtId="49" fontId="6" fillId="0" borderId="10" xfId="62" applyNumberFormat="1" applyFont="1" applyBorder="1" applyAlignment="1">
      <alignment horizontal="center"/>
      <protection/>
    </xf>
    <xf numFmtId="0" fontId="6" fillId="0" borderId="11" xfId="62" applyFont="1" applyBorder="1" applyAlignment="1">
      <alignment horizontal="left"/>
      <protection/>
    </xf>
    <xf numFmtId="0" fontId="6" fillId="32" borderId="11" xfId="62" applyFont="1" applyFill="1" applyBorder="1" applyAlignment="1">
      <alignment horizontal="left"/>
      <protection/>
    </xf>
    <xf numFmtId="49" fontId="6" fillId="32" borderId="10" xfId="62" applyNumberFormat="1" applyFont="1" applyFill="1" applyBorder="1" applyAlignment="1">
      <alignment horizontal="center"/>
      <protection/>
    </xf>
    <xf numFmtId="49" fontId="6" fillId="0" borderId="10" xfId="62" applyNumberFormat="1" applyFont="1" applyBorder="1" applyAlignment="1">
      <alignment horizontal="center" vertical="center"/>
      <protection/>
    </xf>
    <xf numFmtId="49" fontId="5" fillId="0" borderId="13" xfId="62" applyNumberFormat="1" applyFont="1" applyBorder="1" applyAlignment="1">
      <alignment horizontal="center" vertical="center"/>
      <protection/>
    </xf>
    <xf numFmtId="49" fontId="5" fillId="32" borderId="13" xfId="62" applyNumberFormat="1" applyFont="1" applyFill="1" applyBorder="1" applyAlignment="1">
      <alignment horizontal="center" vertical="center"/>
      <protection/>
    </xf>
    <xf numFmtId="49" fontId="6" fillId="32" borderId="13" xfId="62" applyNumberFormat="1" applyFont="1" applyFill="1" applyBorder="1" applyAlignment="1">
      <alignment horizontal="distributed" vertical="distributed"/>
      <protection/>
    </xf>
    <xf numFmtId="3" fontId="6" fillId="0" borderId="10" xfId="62" applyNumberFormat="1" applyFont="1" applyBorder="1" applyAlignment="1">
      <alignment horizontal="right"/>
      <protection/>
    </xf>
    <xf numFmtId="3" fontId="5" fillId="0" borderId="11" xfId="62" applyNumberFormat="1" applyFont="1" applyBorder="1" applyAlignment="1">
      <alignment horizontal="right" vertical="center"/>
      <protection/>
    </xf>
    <xf numFmtId="3" fontId="6" fillId="32" borderId="10" xfId="62" applyNumberFormat="1" applyFont="1" applyFill="1" applyBorder="1" applyAlignment="1">
      <alignment horizontal="right" vertical="center"/>
      <protection/>
    </xf>
    <xf numFmtId="3" fontId="6" fillId="0" borderId="10" xfId="62" applyNumberFormat="1" applyFont="1" applyBorder="1" applyAlignment="1">
      <alignment horizontal="right" vertical="center"/>
      <protection/>
    </xf>
    <xf numFmtId="3" fontId="31" fillId="0" borderId="10" xfId="62" applyNumberFormat="1" applyFont="1" applyBorder="1" applyAlignment="1">
      <alignment horizontal="right" vertical="center"/>
      <protection/>
    </xf>
    <xf numFmtId="3" fontId="6" fillId="0" borderId="11" xfId="62" applyNumberFormat="1" applyFont="1" applyBorder="1" applyAlignment="1">
      <alignment horizontal="right" vertical="center"/>
      <protection/>
    </xf>
    <xf numFmtId="3" fontId="5" fillId="0" borderId="18" xfId="62" applyNumberFormat="1" applyFont="1" applyBorder="1" applyAlignment="1">
      <alignment horizontal="right" vertical="center"/>
      <protection/>
    </xf>
    <xf numFmtId="3" fontId="5" fillId="0" borderId="13" xfId="62" applyNumberFormat="1" applyFont="1" applyBorder="1" applyAlignment="1">
      <alignment horizontal="right" vertical="center"/>
      <protection/>
    </xf>
    <xf numFmtId="3" fontId="6" fillId="32" borderId="13" xfId="62" applyNumberFormat="1" applyFont="1" applyFill="1" applyBorder="1" applyAlignment="1">
      <alignment horizontal="right" vertical="center"/>
      <protection/>
    </xf>
    <xf numFmtId="3" fontId="31" fillId="32" borderId="13" xfId="62" applyNumberFormat="1" applyFont="1" applyFill="1" applyBorder="1" applyAlignment="1">
      <alignment horizontal="right" vertical="center"/>
      <protection/>
    </xf>
    <xf numFmtId="0" fontId="6" fillId="33" borderId="17" xfId="68" applyFont="1" applyFill="1" applyBorder="1">
      <alignment/>
      <protection/>
    </xf>
    <xf numFmtId="0" fontId="6" fillId="33" borderId="17" xfId="68" applyFont="1" applyFill="1" applyBorder="1" applyAlignment="1">
      <alignment horizontal="center"/>
      <protection/>
    </xf>
    <xf numFmtId="0" fontId="6" fillId="33" borderId="17" xfId="68" applyFont="1" applyFill="1" applyBorder="1" applyAlignment="1">
      <alignment horizontal="center" vertical="center" wrapText="1"/>
      <protection/>
    </xf>
    <xf numFmtId="0" fontId="6" fillId="33" borderId="13" xfId="68" applyFont="1" applyFill="1" applyBorder="1">
      <alignment/>
      <protection/>
    </xf>
    <xf numFmtId="0" fontId="6" fillId="33" borderId="13" xfId="68" applyFont="1" applyFill="1" applyBorder="1" applyAlignment="1">
      <alignment horizontal="center"/>
      <protection/>
    </xf>
    <xf numFmtId="0" fontId="6" fillId="33" borderId="13" xfId="68" applyFont="1" applyFill="1" applyBorder="1" applyAlignment="1">
      <alignment horizontal="center" vertical="center" wrapText="1"/>
      <protection/>
    </xf>
    <xf numFmtId="0" fontId="6" fillId="36" borderId="13" xfId="68" applyFont="1" applyFill="1" applyBorder="1">
      <alignment/>
      <protection/>
    </xf>
    <xf numFmtId="0" fontId="6" fillId="36" borderId="13" xfId="68" applyFont="1" applyFill="1" applyBorder="1" applyAlignment="1">
      <alignment horizontal="right"/>
      <protection/>
    </xf>
    <xf numFmtId="0" fontId="6" fillId="36" borderId="13" xfId="68" applyFont="1" applyFill="1" applyBorder="1" applyAlignment="1">
      <alignment horizontal="center"/>
      <protection/>
    </xf>
    <xf numFmtId="0" fontId="6" fillId="0" borderId="13" xfId="68" applyFont="1" applyBorder="1">
      <alignment/>
      <protection/>
    </xf>
    <xf numFmtId="0" fontId="31" fillId="0" borderId="13" xfId="68" applyFont="1" applyBorder="1">
      <alignment/>
      <protection/>
    </xf>
    <xf numFmtId="0" fontId="5" fillId="0" borderId="13" xfId="68" applyFont="1" applyBorder="1">
      <alignment/>
      <protection/>
    </xf>
    <xf numFmtId="0" fontId="5" fillId="0" borderId="10" xfId="68" applyFont="1" applyBorder="1">
      <alignment/>
      <protection/>
    </xf>
    <xf numFmtId="0" fontId="6" fillId="0" borderId="13" xfId="68" applyFont="1" applyFill="1" applyBorder="1" applyAlignment="1">
      <alignment horizontal="right"/>
      <protection/>
    </xf>
    <xf numFmtId="3" fontId="5" fillId="33" borderId="13" xfId="68" applyNumberFormat="1" applyFont="1" applyFill="1" applyBorder="1">
      <alignment/>
      <protection/>
    </xf>
    <xf numFmtId="3" fontId="5" fillId="0" borderId="10" xfId="68" applyNumberFormat="1" applyFont="1" applyBorder="1">
      <alignment/>
      <protection/>
    </xf>
    <xf numFmtId="16" fontId="5" fillId="0" borderId="10" xfId="68" applyNumberFormat="1" applyFont="1" applyBorder="1">
      <alignment/>
      <protection/>
    </xf>
    <xf numFmtId="3" fontId="5" fillId="33" borderId="10" xfId="68" applyNumberFormat="1" applyFont="1" applyFill="1" applyBorder="1">
      <alignment/>
      <protection/>
    </xf>
    <xf numFmtId="3" fontId="31" fillId="0" borderId="10" xfId="68" applyNumberFormat="1" applyFont="1" applyBorder="1">
      <alignment/>
      <protection/>
    </xf>
    <xf numFmtId="0" fontId="6" fillId="0" borderId="10" xfId="68" applyNumberFormat="1" applyFont="1" applyBorder="1">
      <alignment/>
      <protection/>
    </xf>
    <xf numFmtId="0" fontId="6" fillId="0" borderId="10" xfId="68" applyFont="1" applyBorder="1">
      <alignment/>
      <protection/>
    </xf>
    <xf numFmtId="0" fontId="31" fillId="0" borderId="10" xfId="68" applyFont="1" applyBorder="1">
      <alignment/>
      <protection/>
    </xf>
    <xf numFmtId="3" fontId="6" fillId="0" borderId="10" xfId="68" applyNumberFormat="1" applyFont="1" applyBorder="1">
      <alignment/>
      <protection/>
    </xf>
    <xf numFmtId="0" fontId="5" fillId="36" borderId="10" xfId="68" applyFont="1" applyFill="1" applyBorder="1">
      <alignment/>
      <protection/>
    </xf>
    <xf numFmtId="3" fontId="31" fillId="36" borderId="10" xfId="68" applyNumberFormat="1" applyFont="1" applyFill="1" applyBorder="1">
      <alignment/>
      <protection/>
    </xf>
    <xf numFmtId="0" fontId="6" fillId="36" borderId="10" xfId="68" applyFont="1" applyFill="1" applyBorder="1">
      <alignment/>
      <protection/>
    </xf>
    <xf numFmtId="3" fontId="6" fillId="36" borderId="10" xfId="68" applyNumberFormat="1" applyFont="1" applyFill="1" applyBorder="1">
      <alignment/>
      <protection/>
    </xf>
    <xf numFmtId="16" fontId="6" fillId="0" borderId="13" xfId="68" applyNumberFormat="1" applyFont="1" applyBorder="1">
      <alignment/>
      <protection/>
    </xf>
    <xf numFmtId="0" fontId="45" fillId="32" borderId="17" xfId="64" applyFont="1" applyFill="1" applyBorder="1" applyAlignment="1">
      <alignment horizontal="center" vertical="center" wrapText="1"/>
      <protection/>
    </xf>
    <xf numFmtId="0" fontId="45" fillId="32" borderId="12" xfId="64" applyFont="1" applyFill="1" applyBorder="1" applyAlignment="1">
      <alignment horizontal="center" vertical="center" wrapText="1"/>
      <protection/>
    </xf>
    <xf numFmtId="0" fontId="45" fillId="32" borderId="13" xfId="64" applyFont="1" applyFill="1" applyBorder="1" applyAlignment="1">
      <alignment horizontal="center" vertical="center" wrapText="1"/>
      <protection/>
    </xf>
    <xf numFmtId="0" fontId="45" fillId="0" borderId="10" xfId="64" applyFont="1" applyBorder="1">
      <alignment/>
      <protection/>
    </xf>
    <xf numFmtId="0" fontId="45" fillId="0" borderId="10" xfId="64" applyFont="1" applyBorder="1" applyAlignment="1">
      <alignment horizontal="left"/>
      <protection/>
    </xf>
    <xf numFmtId="0" fontId="45" fillId="0" borderId="13" xfId="64" applyFont="1" applyBorder="1">
      <alignment/>
      <protection/>
    </xf>
    <xf numFmtId="0" fontId="45" fillId="0" borderId="10" xfId="64" applyFont="1" applyBorder="1" applyAlignment="1">
      <alignment horizontal="center"/>
      <protection/>
    </xf>
    <xf numFmtId="0" fontId="28" fillId="0" borderId="10" xfId="61" applyFont="1" applyBorder="1" applyAlignment="1">
      <alignment horizontal="center"/>
      <protection/>
    </xf>
    <xf numFmtId="0" fontId="28" fillId="0" borderId="10" xfId="61" applyFont="1" applyBorder="1">
      <alignment/>
      <protection/>
    </xf>
    <xf numFmtId="3" fontId="28" fillId="0" borderId="10" xfId="61" applyNumberFormat="1" applyFont="1" applyBorder="1">
      <alignment/>
      <protection/>
    </xf>
    <xf numFmtId="0" fontId="46" fillId="0" borderId="10" xfId="64" applyFont="1" applyBorder="1" applyAlignment="1">
      <alignment horizontal="center"/>
      <protection/>
    </xf>
    <xf numFmtId="0" fontId="47" fillId="0" borderId="10" xfId="61" applyFont="1" applyBorder="1">
      <alignment/>
      <protection/>
    </xf>
    <xf numFmtId="3" fontId="47" fillId="0" borderId="10" xfId="61" applyNumberFormat="1" applyFont="1" applyBorder="1">
      <alignment/>
      <protection/>
    </xf>
    <xf numFmtId="3" fontId="48" fillId="0" borderId="10" xfId="64" applyNumberFormat="1" applyFont="1" applyBorder="1">
      <alignment/>
      <protection/>
    </xf>
    <xf numFmtId="0" fontId="40" fillId="0" borderId="10" xfId="61" applyFont="1" applyBorder="1">
      <alignment/>
      <protection/>
    </xf>
    <xf numFmtId="3" fontId="46" fillId="0" borderId="10" xfId="64" applyNumberFormat="1" applyFont="1" applyBorder="1">
      <alignment/>
      <protection/>
    </xf>
    <xf numFmtId="0" fontId="46" fillId="0" borderId="10" xfId="64" applyFont="1" applyBorder="1">
      <alignment/>
      <protection/>
    </xf>
    <xf numFmtId="3" fontId="40" fillId="0" borderId="10" xfId="61" applyNumberFormat="1" applyFont="1" applyBorder="1">
      <alignment/>
      <protection/>
    </xf>
    <xf numFmtId="0" fontId="46" fillId="32" borderId="10" xfId="64" applyFont="1" applyFill="1" applyBorder="1" applyAlignment="1">
      <alignment horizontal="center"/>
      <protection/>
    </xf>
    <xf numFmtId="0" fontId="47" fillId="32" borderId="10" xfId="61" applyFont="1" applyFill="1" applyBorder="1">
      <alignment/>
      <protection/>
    </xf>
    <xf numFmtId="3" fontId="47" fillId="32" borderId="10" xfId="61" applyNumberFormat="1" applyFont="1" applyFill="1" applyBorder="1">
      <alignment/>
      <protection/>
    </xf>
    <xf numFmtId="3" fontId="28" fillId="0" borderId="10" xfId="61" applyNumberFormat="1" applyFont="1" applyBorder="1" applyAlignment="1">
      <alignment horizontal="right"/>
      <protection/>
    </xf>
    <xf numFmtId="3" fontId="40" fillId="0" borderId="10" xfId="61" applyNumberFormat="1" applyFont="1" applyBorder="1" applyAlignment="1">
      <alignment horizontal="right"/>
      <protection/>
    </xf>
    <xf numFmtId="0" fontId="46" fillId="32" borderId="10" xfId="64" applyFont="1" applyFill="1" applyBorder="1">
      <alignment/>
      <protection/>
    </xf>
    <xf numFmtId="0" fontId="11" fillId="0" borderId="40" xfId="65" applyFont="1" applyBorder="1" applyAlignment="1">
      <alignment horizontal="center"/>
      <protection/>
    </xf>
    <xf numFmtId="0" fontId="12" fillId="0" borderId="42" xfId="65" applyFont="1" applyBorder="1" applyAlignment="1">
      <alignment horizontal="center"/>
      <protection/>
    </xf>
    <xf numFmtId="0" fontId="11" fillId="0" borderId="43" xfId="65" applyFont="1" applyBorder="1" applyAlignment="1">
      <alignment horizontal="left"/>
      <protection/>
    </xf>
    <xf numFmtId="0" fontId="36" fillId="32" borderId="36" xfId="0" applyFont="1" applyFill="1" applyBorder="1" applyAlignment="1">
      <alignment horizontal="center" vertical="distributed"/>
    </xf>
    <xf numFmtId="3" fontId="36" fillId="34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" fontId="34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/>
    </xf>
    <xf numFmtId="0" fontId="49" fillId="0" borderId="10" xfId="0" applyFont="1" applyBorder="1" applyAlignment="1">
      <alignment horizontal="left" vertical="center"/>
    </xf>
    <xf numFmtId="3" fontId="50" fillId="0" borderId="10" xfId="62" applyNumberFormat="1" applyFont="1" applyBorder="1" applyAlignment="1">
      <alignment horizontal="right"/>
      <protection/>
    </xf>
    <xf numFmtId="0" fontId="15" fillId="0" borderId="34" xfId="62" applyFont="1" applyBorder="1" applyAlignment="1">
      <alignment horizontal="center"/>
      <protection/>
    </xf>
    <xf numFmtId="0" fontId="49" fillId="0" borderId="10" xfId="0" applyFont="1" applyBorder="1" applyAlignment="1">
      <alignment horizontal="left" vertical="center"/>
    </xf>
    <xf numFmtId="3" fontId="49" fillId="0" borderId="10" xfId="0" applyNumberFormat="1" applyFont="1" applyBorder="1" applyAlignment="1">
      <alignment vertical="center"/>
    </xf>
    <xf numFmtId="0" fontId="50" fillId="0" borderId="10" xfId="62" applyFont="1" applyBorder="1" applyAlignment="1">
      <alignment horizontal="left"/>
      <protection/>
    </xf>
    <xf numFmtId="3" fontId="49" fillId="0" borderId="10" xfId="0" applyNumberFormat="1" applyFont="1" applyBorder="1" applyAlignment="1">
      <alignment horizontal="right" vertical="center"/>
    </xf>
    <xf numFmtId="0" fontId="49" fillId="0" borderId="12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3" fontId="35" fillId="0" borderId="10" xfId="0" applyNumberFormat="1" applyFont="1" applyBorder="1" applyAlignment="1">
      <alignment horizontal="right" vertical="center"/>
    </xf>
    <xf numFmtId="3" fontId="98" fillId="0" borderId="10" xfId="0" applyNumberFormat="1" applyFont="1" applyBorder="1" applyAlignment="1">
      <alignment vertical="center"/>
    </xf>
    <xf numFmtId="3" fontId="99" fillId="0" borderId="10" xfId="0" applyNumberFormat="1" applyFont="1" applyBorder="1" applyAlignment="1">
      <alignment vertical="center"/>
    </xf>
    <xf numFmtId="3" fontId="100" fillId="0" borderId="10" xfId="0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3" fontId="96" fillId="0" borderId="1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vertical="center"/>
    </xf>
    <xf numFmtId="3" fontId="96" fillId="0" borderId="10" xfId="0" applyNumberFormat="1" applyFont="1" applyBorder="1" applyAlignment="1">
      <alignment vertical="center"/>
    </xf>
    <xf numFmtId="3" fontId="49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3" fontId="35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101" fillId="0" borderId="10" xfId="0" applyNumberFormat="1" applyFont="1" applyBorder="1" applyAlignment="1">
      <alignment vertical="center"/>
    </xf>
    <xf numFmtId="3" fontId="35" fillId="32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3" fontId="49" fillId="0" borderId="0" xfId="0" applyNumberFormat="1" applyFont="1" applyFill="1" applyBorder="1" applyAlignment="1">
      <alignment vertical="center"/>
    </xf>
    <xf numFmtId="3" fontId="98" fillId="0" borderId="0" xfId="0" applyNumberFormat="1" applyFont="1" applyFill="1" applyBorder="1" applyAlignment="1">
      <alignment vertical="center"/>
    </xf>
    <xf numFmtId="3" fontId="49" fillId="0" borderId="44" xfId="0" applyNumberFormat="1" applyFont="1" applyFill="1" applyBorder="1" applyAlignment="1">
      <alignment/>
    </xf>
    <xf numFmtId="3" fontId="98" fillId="0" borderId="44" xfId="0" applyNumberFormat="1" applyFont="1" applyFill="1" applyBorder="1" applyAlignment="1">
      <alignment/>
    </xf>
    <xf numFmtId="0" fontId="1" fillId="0" borderId="34" xfId="0" applyFont="1" applyBorder="1" applyAlignment="1">
      <alignment vertical="center"/>
    </xf>
    <xf numFmtId="0" fontId="49" fillId="0" borderId="34" xfId="0" applyFont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3" fontId="96" fillId="0" borderId="10" xfId="0" applyNumberFormat="1" applyFont="1" applyBorder="1" applyAlignment="1">
      <alignment vertical="center"/>
    </xf>
    <xf numFmtId="0" fontId="1" fillId="0" borderId="34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3" fontId="100" fillId="0" borderId="10" xfId="0" applyNumberFormat="1" applyFont="1" applyBorder="1" applyAlignment="1">
      <alignment vertical="center"/>
    </xf>
    <xf numFmtId="3" fontId="35" fillId="36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36" borderId="10" xfId="0" applyNumberFormat="1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vertical="center"/>
    </xf>
    <xf numFmtId="0" fontId="49" fillId="35" borderId="11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left" vertical="center"/>
    </xf>
    <xf numFmtId="3" fontId="1" fillId="32" borderId="10" xfId="0" applyNumberFormat="1" applyFont="1" applyFill="1" applyBorder="1" applyAlignment="1">
      <alignment vertical="center"/>
    </xf>
    <xf numFmtId="3" fontId="102" fillId="37" borderId="10" xfId="0" applyNumberFormat="1" applyFont="1" applyFill="1" applyBorder="1" applyAlignment="1">
      <alignment vertical="center"/>
    </xf>
    <xf numFmtId="3" fontId="103" fillId="38" borderId="10" xfId="0" applyNumberFormat="1" applyFont="1" applyFill="1" applyBorder="1" applyAlignment="1">
      <alignment horizontal="center" vertical="center"/>
    </xf>
    <xf numFmtId="3" fontId="97" fillId="14" borderId="10" xfId="0" applyNumberFormat="1" applyFont="1" applyFill="1" applyBorder="1" applyAlignment="1">
      <alignment horizontal="center" vertical="center"/>
    </xf>
    <xf numFmtId="3" fontId="101" fillId="32" borderId="10" xfId="0" applyNumberFormat="1" applyFont="1" applyFill="1" applyBorder="1" applyAlignment="1">
      <alignment horizontal="center" vertical="center"/>
    </xf>
    <xf numFmtId="3" fontId="8" fillId="0" borderId="17" xfId="56" applyNumberFormat="1" applyFont="1" applyFill="1" applyBorder="1" applyAlignment="1">
      <alignment vertical="center"/>
      <protection/>
    </xf>
    <xf numFmtId="3" fontId="8" fillId="0" borderId="17" xfId="60" applyNumberFormat="1" applyFont="1" applyFill="1" applyBorder="1">
      <alignment/>
      <protection/>
    </xf>
    <xf numFmtId="0" fontId="8" fillId="0" borderId="17" xfId="67" applyFont="1" applyBorder="1">
      <alignment/>
      <protection/>
    </xf>
    <xf numFmtId="0" fontId="11" fillId="0" borderId="42" xfId="65" applyFont="1" applyBorder="1" applyAlignment="1">
      <alignment horizontal="center"/>
      <protection/>
    </xf>
    <xf numFmtId="0" fontId="6" fillId="32" borderId="17" xfId="62" applyFont="1" applyFill="1" applyBorder="1" applyAlignment="1">
      <alignment horizontal="center" vertical="center" wrapText="1"/>
      <protection/>
    </xf>
    <xf numFmtId="0" fontId="6" fillId="32" borderId="13" xfId="62" applyFont="1" applyFill="1" applyBorder="1" applyAlignment="1">
      <alignment horizontal="center" vertical="center" wrapText="1"/>
      <protection/>
    </xf>
    <xf numFmtId="0" fontId="6" fillId="32" borderId="10" xfId="59" applyFont="1" applyFill="1" applyBorder="1" applyAlignment="1">
      <alignment horizontal="center" vertical="center" wrapText="1"/>
      <protection/>
    </xf>
    <xf numFmtId="0" fontId="6" fillId="32" borderId="10" xfId="59" applyFont="1" applyFill="1" applyBorder="1" applyAlignment="1">
      <alignment horizontal="center" vertical="center"/>
      <protection/>
    </xf>
    <xf numFmtId="0" fontId="6" fillId="32" borderId="10" xfId="62" applyFont="1" applyFill="1" applyBorder="1" applyAlignment="1">
      <alignment horizontal="center" vertical="center" wrapText="1"/>
      <protection/>
    </xf>
    <xf numFmtId="0" fontId="6" fillId="32" borderId="10" xfId="62" applyFont="1" applyFill="1" applyBorder="1" applyAlignment="1">
      <alignment horizontal="center" vertical="center"/>
      <protection/>
    </xf>
    <xf numFmtId="0" fontId="8" fillId="32" borderId="17" xfId="60" applyFont="1" applyFill="1" applyBorder="1" applyAlignment="1">
      <alignment horizontal="center" vertical="center"/>
      <protection/>
    </xf>
    <xf numFmtId="0" fontId="8" fillId="32" borderId="13" xfId="60" applyFont="1" applyFill="1" applyBorder="1" applyAlignment="1">
      <alignment horizontal="center" vertical="center"/>
      <protection/>
    </xf>
    <xf numFmtId="0" fontId="20" fillId="32" borderId="11" xfId="60" applyFont="1" applyFill="1" applyBorder="1" applyAlignment="1">
      <alignment horizontal="center" vertical="center"/>
      <protection/>
    </xf>
    <xf numFmtId="0" fontId="20" fillId="32" borderId="37" xfId="60" applyFont="1" applyFill="1" applyBorder="1" applyAlignment="1">
      <alignment horizontal="center" vertical="center"/>
      <protection/>
    </xf>
    <xf numFmtId="0" fontId="20" fillId="32" borderId="34" xfId="60" applyFont="1" applyFill="1" applyBorder="1" applyAlignment="1">
      <alignment horizontal="center" vertical="center"/>
      <protection/>
    </xf>
    <xf numFmtId="0" fontId="1" fillId="32" borderId="10" xfId="0" applyFont="1" applyFill="1" applyBorder="1" applyAlignment="1">
      <alignment horizontal="left" vertical="center"/>
    </xf>
    <xf numFmtId="0" fontId="49" fillId="32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49" fillId="0" borderId="37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32" borderId="17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5" fillId="0" borderId="34" xfId="0" applyFont="1" applyBorder="1" applyAlignment="1">
      <alignment horizontal="left" vertical="center"/>
    </xf>
    <xf numFmtId="0" fontId="1" fillId="36" borderId="11" xfId="0" applyFont="1" applyFill="1" applyBorder="1" applyAlignment="1">
      <alignment horizontal="left" vertical="center"/>
    </xf>
    <xf numFmtId="0" fontId="1" fillId="36" borderId="34" xfId="0" applyFont="1" applyFill="1" applyBorder="1" applyAlignment="1">
      <alignment horizontal="left" vertical="center"/>
    </xf>
    <xf numFmtId="0" fontId="34" fillId="35" borderId="11" xfId="0" applyFont="1" applyFill="1" applyBorder="1" applyAlignment="1">
      <alignment horizontal="left" vertical="center"/>
    </xf>
    <xf numFmtId="0" fontId="34" fillId="35" borderId="34" xfId="0" applyFont="1" applyFill="1" applyBorder="1" applyAlignment="1">
      <alignment horizontal="left" vertical="center"/>
    </xf>
    <xf numFmtId="0" fontId="8" fillId="32" borderId="10" xfId="62" applyFont="1" applyFill="1" applyBorder="1" applyAlignment="1">
      <alignment horizontal="center" vertical="center" wrapText="1"/>
      <protection/>
    </xf>
    <xf numFmtId="0" fontId="8" fillId="32" borderId="10" xfId="62" applyFont="1" applyFill="1" applyBorder="1" applyAlignment="1">
      <alignment horizontal="center" vertical="center"/>
      <protection/>
    </xf>
    <xf numFmtId="0" fontId="8" fillId="32" borderId="45" xfId="62" applyFont="1" applyFill="1" applyBorder="1" applyAlignment="1">
      <alignment horizontal="center" vertical="center" wrapText="1"/>
      <protection/>
    </xf>
    <xf numFmtId="0" fontId="8" fillId="32" borderId="18" xfId="62" applyFont="1" applyFill="1" applyBorder="1" applyAlignment="1">
      <alignment horizontal="center" vertical="center" wrapText="1"/>
      <protection/>
    </xf>
    <xf numFmtId="0" fontId="0" fillId="32" borderId="40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horizontal="center" vertical="distributed"/>
    </xf>
    <xf numFmtId="0" fontId="0" fillId="32" borderId="38" xfId="0" applyFont="1" applyFill="1" applyBorder="1" applyAlignment="1">
      <alignment horizontal="center" vertical="distributed"/>
    </xf>
    <xf numFmtId="0" fontId="0" fillId="32" borderId="40" xfId="0" applyFont="1" applyFill="1" applyBorder="1" applyAlignment="1">
      <alignment horizontal="center" vertical="distributed"/>
    </xf>
    <xf numFmtId="0" fontId="0" fillId="32" borderId="18" xfId="0" applyFont="1" applyFill="1" applyBorder="1" applyAlignment="1">
      <alignment horizontal="center" vertical="distributed"/>
    </xf>
    <xf numFmtId="0" fontId="0" fillId="32" borderId="36" xfId="0" applyFont="1" applyFill="1" applyBorder="1" applyAlignment="1">
      <alignment horizontal="center" vertical="distributed"/>
    </xf>
    <xf numFmtId="0" fontId="0" fillId="32" borderId="35" xfId="0" applyFont="1" applyFill="1" applyBorder="1" applyAlignment="1">
      <alignment horizontal="center" vertical="distributed"/>
    </xf>
    <xf numFmtId="0" fontId="42" fillId="32" borderId="11" xfId="0" applyFont="1" applyFill="1" applyBorder="1" applyAlignment="1">
      <alignment horizontal="center" vertical="top" wrapText="1"/>
    </xf>
    <xf numFmtId="0" fontId="42" fillId="32" borderId="37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/>
    </xf>
    <xf numFmtId="0" fontId="34" fillId="32" borderId="17" xfId="0" applyFont="1" applyFill="1" applyBorder="1" applyAlignment="1">
      <alignment horizontal="center" vertical="center" wrapText="1"/>
    </xf>
    <xf numFmtId="0" fontId="34" fillId="32" borderId="13" xfId="0" applyFont="1" applyFill="1" applyBorder="1" applyAlignment="1">
      <alignment horizontal="center" vertical="center" wrapText="1"/>
    </xf>
    <xf numFmtId="0" fontId="37" fillId="32" borderId="17" xfId="0" applyFont="1" applyFill="1" applyBorder="1" applyAlignment="1">
      <alignment horizontal="center" vertical="center"/>
    </xf>
    <xf numFmtId="0" fontId="37" fillId="32" borderId="13" xfId="0" applyFont="1" applyFill="1" applyBorder="1" applyAlignment="1">
      <alignment horizontal="center" vertical="center"/>
    </xf>
    <xf numFmtId="0" fontId="37" fillId="32" borderId="17" xfId="0" applyFont="1" applyFill="1" applyBorder="1" applyAlignment="1">
      <alignment horizontal="center" vertical="center" wrapText="1"/>
    </xf>
    <xf numFmtId="0" fontId="37" fillId="32" borderId="13" xfId="0" applyFont="1" applyFill="1" applyBorder="1" applyAlignment="1">
      <alignment horizontal="center" vertical="center" wrapText="1"/>
    </xf>
    <xf numFmtId="0" fontId="36" fillId="32" borderId="42" xfId="0" applyFont="1" applyFill="1" applyBorder="1" applyAlignment="1">
      <alignment horizontal="center" vertical="center" wrapText="1"/>
    </xf>
    <xf numFmtId="0" fontId="36" fillId="32" borderId="38" xfId="0" applyFont="1" applyFill="1" applyBorder="1" applyAlignment="1">
      <alignment horizontal="center" vertical="center" wrapText="1"/>
    </xf>
    <xf numFmtId="0" fontId="36" fillId="32" borderId="18" xfId="0" applyFont="1" applyFill="1" applyBorder="1" applyAlignment="1">
      <alignment horizontal="center" vertical="center" wrapText="1"/>
    </xf>
    <xf numFmtId="0" fontId="36" fillId="32" borderId="36" xfId="0" applyFont="1" applyFill="1" applyBorder="1" applyAlignment="1">
      <alignment horizontal="center" vertical="center" wrapText="1"/>
    </xf>
    <xf numFmtId="0" fontId="36" fillId="32" borderId="11" xfId="0" applyFont="1" applyFill="1" applyBorder="1" applyAlignment="1">
      <alignment horizontal="center" vertical="distributed"/>
    </xf>
    <xf numFmtId="0" fontId="36" fillId="32" borderId="37" xfId="0" applyFont="1" applyFill="1" applyBorder="1" applyAlignment="1">
      <alignment horizontal="center" vertical="distributed"/>
    </xf>
    <xf numFmtId="0" fontId="32" fillId="0" borderId="0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center" vertical="center" wrapText="1"/>
    </xf>
    <xf numFmtId="0" fontId="36" fillId="32" borderId="37" xfId="0" applyFont="1" applyFill="1" applyBorder="1" applyAlignment="1">
      <alignment horizontal="center" vertical="center" wrapText="1"/>
    </xf>
    <xf numFmtId="0" fontId="6" fillId="33" borderId="17" xfId="68" applyFont="1" applyFill="1" applyBorder="1" applyAlignment="1">
      <alignment horizontal="center" vertical="center" wrapText="1"/>
      <protection/>
    </xf>
    <xf numFmtId="0" fontId="6" fillId="33" borderId="13" xfId="68" applyFont="1" applyFill="1" applyBorder="1" applyAlignment="1">
      <alignment horizontal="center" vertical="center" wrapText="1"/>
      <protection/>
    </xf>
    <xf numFmtId="0" fontId="10" fillId="0" borderId="11" xfId="64" applyFont="1" applyFill="1" applyBorder="1" applyAlignment="1">
      <alignment horizontal="center" vertical="center"/>
      <protection/>
    </xf>
    <xf numFmtId="0" fontId="10" fillId="0" borderId="37" xfId="64" applyFont="1" applyFill="1" applyBorder="1" applyAlignment="1">
      <alignment horizontal="center" vertical="center"/>
      <protection/>
    </xf>
    <xf numFmtId="0" fontId="10" fillId="0" borderId="34" xfId="64" applyFont="1" applyFill="1" applyBorder="1" applyAlignment="1">
      <alignment horizontal="center" vertical="center"/>
      <protection/>
    </xf>
    <xf numFmtId="0" fontId="10" fillId="32" borderId="17" xfId="64" applyFont="1" applyFill="1" applyBorder="1" applyAlignment="1">
      <alignment horizontal="center" vertical="center"/>
      <protection/>
    </xf>
    <xf numFmtId="0" fontId="10" fillId="32" borderId="12" xfId="64" applyFont="1" applyFill="1" applyBorder="1" applyAlignment="1">
      <alignment horizontal="center" vertical="center"/>
      <protection/>
    </xf>
    <xf numFmtId="0" fontId="10" fillId="32" borderId="13" xfId="64" applyFont="1" applyFill="1" applyBorder="1" applyAlignment="1">
      <alignment horizontal="center" vertical="center"/>
      <protection/>
    </xf>
    <xf numFmtId="0" fontId="10" fillId="32" borderId="17" xfId="64" applyFont="1" applyFill="1" applyBorder="1" applyAlignment="1">
      <alignment horizontal="center" vertical="center" wrapText="1"/>
      <protection/>
    </xf>
    <xf numFmtId="0" fontId="10" fillId="32" borderId="12" xfId="64" applyFont="1" applyFill="1" applyBorder="1" applyAlignment="1">
      <alignment horizontal="center" vertical="center" wrapText="1"/>
      <protection/>
    </xf>
    <xf numFmtId="0" fontId="10" fillId="32" borderId="13" xfId="64" applyFont="1" applyFill="1" applyBorder="1" applyAlignment="1">
      <alignment horizontal="center" vertical="center" wrapText="1"/>
      <protection/>
    </xf>
    <xf numFmtId="0" fontId="45" fillId="32" borderId="10" xfId="64" applyFont="1" applyFill="1" applyBorder="1" applyAlignment="1">
      <alignment horizontal="center" vertical="center"/>
      <protection/>
    </xf>
    <xf numFmtId="0" fontId="45" fillId="32" borderId="17" xfId="64" applyFont="1" applyFill="1" applyBorder="1" applyAlignment="1">
      <alignment horizontal="center" vertical="center" wrapText="1"/>
      <protection/>
    </xf>
    <xf numFmtId="0" fontId="45" fillId="32" borderId="12" xfId="64" applyFont="1" applyFill="1" applyBorder="1" applyAlignment="1">
      <alignment horizontal="center" vertical="center" wrapText="1"/>
      <protection/>
    </xf>
    <xf numFmtId="0" fontId="45" fillId="32" borderId="13" xfId="64" applyFont="1" applyFill="1" applyBorder="1" applyAlignment="1">
      <alignment horizontal="center" vertical="center" wrapText="1"/>
      <protection/>
    </xf>
    <xf numFmtId="0" fontId="45" fillId="32" borderId="10" xfId="64" applyFont="1" applyFill="1" applyBorder="1" applyAlignment="1">
      <alignment horizontal="center" vertical="center" wrapText="1"/>
      <protection/>
    </xf>
    <xf numFmtId="0" fontId="4" fillId="32" borderId="12" xfId="63" applyFont="1" applyFill="1" applyBorder="1" applyAlignment="1">
      <alignment horizontal="center" vertical="center" wrapText="1"/>
      <protection/>
    </xf>
    <xf numFmtId="0" fontId="4" fillId="32" borderId="13" xfId="63" applyFont="1" applyFill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right"/>
      <protection/>
    </xf>
    <xf numFmtId="0" fontId="4" fillId="32" borderId="17" xfId="63" applyFont="1" applyFill="1" applyBorder="1" applyAlignment="1">
      <alignment horizontal="center" vertical="center" wrapText="1"/>
      <protection/>
    </xf>
    <xf numFmtId="0" fontId="4" fillId="32" borderId="42" xfId="63" applyFont="1" applyFill="1" applyBorder="1" applyAlignment="1">
      <alignment horizontal="center" vertical="center" wrapText="1"/>
      <protection/>
    </xf>
    <xf numFmtId="0" fontId="4" fillId="32" borderId="11" xfId="63" applyFont="1" applyFill="1" applyBorder="1" applyAlignment="1">
      <alignment horizontal="center" vertical="center" wrapText="1"/>
      <protection/>
    </xf>
    <xf numFmtId="0" fontId="4" fillId="32" borderId="37" xfId="63" applyFont="1" applyFill="1" applyBorder="1" applyAlignment="1">
      <alignment horizontal="center" vertical="center" wrapText="1"/>
      <protection/>
    </xf>
    <xf numFmtId="0" fontId="4" fillId="32" borderId="34" xfId="63" applyFont="1" applyFill="1" applyBorder="1" applyAlignment="1">
      <alignment horizontal="center" vertical="center" wrapText="1"/>
      <protection/>
    </xf>
    <xf numFmtId="0" fontId="12" fillId="0" borderId="46" xfId="65" applyFont="1" applyFill="1" applyBorder="1" applyAlignment="1">
      <alignment horizontal="center" vertical="center" wrapText="1"/>
      <protection/>
    </xf>
    <xf numFmtId="0" fontId="12" fillId="33" borderId="46" xfId="65" applyFont="1" applyFill="1" applyBorder="1" applyAlignment="1">
      <alignment horizontal="center" vertical="center" wrapText="1"/>
      <protection/>
    </xf>
    <xf numFmtId="0" fontId="12" fillId="33" borderId="47" xfId="65" applyFont="1" applyFill="1" applyBorder="1" applyAlignment="1">
      <alignment horizontal="center" vertical="center" wrapText="1"/>
      <protection/>
    </xf>
    <xf numFmtId="0" fontId="12" fillId="33" borderId="48" xfId="65" applyFont="1" applyFill="1" applyBorder="1" applyAlignment="1">
      <alignment horizontal="center" vertical="center" wrapText="1"/>
      <protection/>
    </xf>
    <xf numFmtId="0" fontId="12" fillId="33" borderId="49" xfId="65" applyFont="1" applyFill="1" applyBorder="1" applyAlignment="1">
      <alignment horizontal="center" vertical="center" wrapText="1"/>
      <protection/>
    </xf>
    <xf numFmtId="0" fontId="6" fillId="32" borderId="17" xfId="66" applyFont="1" applyFill="1" applyBorder="1" applyAlignment="1">
      <alignment horizontal="center" vertical="center" wrapText="1"/>
      <protection/>
    </xf>
    <xf numFmtId="0" fontId="6" fillId="32" borderId="12" xfId="66" applyFont="1" applyFill="1" applyBorder="1" applyAlignment="1">
      <alignment horizontal="center" vertical="center" wrapText="1"/>
      <protection/>
    </xf>
    <xf numFmtId="0" fontId="6" fillId="32" borderId="13" xfId="66" applyFont="1" applyFill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left"/>
      <protection/>
    </xf>
    <xf numFmtId="0" fontId="6" fillId="32" borderId="42" xfId="66" applyFont="1" applyFill="1" applyBorder="1" applyAlignment="1">
      <alignment horizontal="center" vertical="center" wrapText="1"/>
      <protection/>
    </xf>
    <xf numFmtId="0" fontId="6" fillId="32" borderId="40" xfId="66" applyFont="1" applyFill="1" applyBorder="1" applyAlignment="1">
      <alignment horizontal="center" vertical="center" wrapText="1"/>
      <protection/>
    </xf>
    <xf numFmtId="0" fontId="6" fillId="32" borderId="18" xfId="66" applyFont="1" applyFill="1" applyBorder="1" applyAlignment="1">
      <alignment horizontal="center" vertical="center" wrapText="1"/>
      <protection/>
    </xf>
    <xf numFmtId="0" fontId="6" fillId="32" borderId="35" xfId="66" applyFont="1" applyFill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left"/>
      <protection/>
    </xf>
    <xf numFmtId="0" fontId="4" fillId="0" borderId="37" xfId="66" applyFont="1" applyBorder="1" applyAlignment="1">
      <alignment horizontal="left"/>
      <protection/>
    </xf>
    <xf numFmtId="0" fontId="4" fillId="0" borderId="34" xfId="66" applyFont="1" applyBorder="1" applyAlignment="1">
      <alignment horizontal="left"/>
      <protection/>
    </xf>
    <xf numFmtId="0" fontId="6" fillId="32" borderId="17" xfId="66" applyFont="1" applyFill="1" applyBorder="1" applyAlignment="1">
      <alignment horizontal="center" vertical="distributed"/>
      <protection/>
    </xf>
    <xf numFmtId="0" fontId="6" fillId="32" borderId="12" xfId="66" applyFont="1" applyFill="1" applyBorder="1" applyAlignment="1">
      <alignment horizontal="center" vertical="distributed"/>
      <protection/>
    </xf>
    <xf numFmtId="0" fontId="6" fillId="32" borderId="13" xfId="66" applyFont="1" applyFill="1" applyBorder="1" applyAlignment="1">
      <alignment horizontal="center" vertical="distributed"/>
      <protection/>
    </xf>
    <xf numFmtId="0" fontId="8" fillId="32" borderId="42" xfId="66" applyFont="1" applyFill="1" applyBorder="1" applyAlignment="1">
      <alignment horizontal="distributed" vertical="distributed"/>
      <protection/>
    </xf>
    <xf numFmtId="0" fontId="3" fillId="32" borderId="38" xfId="66" applyFont="1" applyFill="1" applyBorder="1" applyAlignment="1">
      <alignment horizontal="distributed" vertical="distributed"/>
      <protection/>
    </xf>
    <xf numFmtId="0" fontId="3" fillId="32" borderId="40" xfId="66" applyFont="1" applyFill="1" applyBorder="1" applyAlignment="1">
      <alignment horizontal="distributed" vertical="distributed"/>
      <protection/>
    </xf>
    <xf numFmtId="0" fontId="3" fillId="32" borderId="45" xfId="66" applyFont="1" applyFill="1" applyBorder="1" applyAlignment="1">
      <alignment horizontal="distributed" vertical="distributed"/>
      <protection/>
    </xf>
    <xf numFmtId="0" fontId="3" fillId="32" borderId="0" xfId="66" applyFont="1" applyFill="1" applyBorder="1" applyAlignment="1">
      <alignment horizontal="distributed" vertical="distributed"/>
      <protection/>
    </xf>
    <xf numFmtId="0" fontId="3" fillId="32" borderId="44" xfId="66" applyFont="1" applyFill="1" applyBorder="1" applyAlignment="1">
      <alignment horizontal="distributed" vertical="distributed"/>
      <protection/>
    </xf>
    <xf numFmtId="0" fontId="3" fillId="32" borderId="18" xfId="66" applyFont="1" applyFill="1" applyBorder="1" applyAlignment="1">
      <alignment horizontal="distributed" vertical="distributed"/>
      <protection/>
    </xf>
    <xf numFmtId="0" fontId="3" fillId="32" borderId="36" xfId="66" applyFont="1" applyFill="1" applyBorder="1" applyAlignment="1">
      <alignment horizontal="distributed" vertical="distributed"/>
      <protection/>
    </xf>
    <xf numFmtId="0" fontId="3" fillId="32" borderId="35" xfId="66" applyFont="1" applyFill="1" applyBorder="1" applyAlignment="1">
      <alignment horizontal="distributed" vertical="distributed"/>
      <protection/>
    </xf>
    <xf numFmtId="0" fontId="2" fillId="0" borderId="11" xfId="66" applyFont="1" applyBorder="1" applyAlignment="1">
      <alignment horizontal="left"/>
      <protection/>
    </xf>
    <xf numFmtId="0" fontId="2" fillId="0" borderId="37" xfId="66" applyFont="1" applyBorder="1" applyAlignment="1">
      <alignment horizontal="left"/>
      <protection/>
    </xf>
    <xf numFmtId="0" fontId="2" fillId="0" borderId="34" xfId="66" applyFont="1" applyBorder="1" applyAlignment="1">
      <alignment horizontal="left"/>
      <protection/>
    </xf>
    <xf numFmtId="0" fontId="5" fillId="0" borderId="0" xfId="57" applyBorder="1" applyAlignment="1">
      <alignment horizontal="right"/>
      <protection/>
    </xf>
    <xf numFmtId="0" fontId="6" fillId="32" borderId="10" xfId="57" applyFont="1" applyFill="1" applyBorder="1" applyAlignment="1">
      <alignment horizontal="center" vertical="center" wrapText="1"/>
      <protection/>
    </xf>
    <xf numFmtId="0" fontId="6" fillId="32" borderId="10" xfId="57" applyFont="1" applyFill="1" applyBorder="1" applyAlignment="1">
      <alignment horizontal="center" vertical="center"/>
      <protection/>
    </xf>
    <xf numFmtId="0" fontId="6" fillId="32" borderId="10" xfId="57" applyFont="1" applyFill="1" applyBorder="1" applyAlignment="1">
      <alignment horizontal="center"/>
      <protection/>
    </xf>
    <xf numFmtId="0" fontId="6" fillId="0" borderId="11" xfId="57" applyFont="1" applyBorder="1" applyAlignment="1">
      <alignment horizontal="left" vertical="distributed"/>
      <protection/>
    </xf>
    <xf numFmtId="0" fontId="6" fillId="0" borderId="37" xfId="57" applyFont="1" applyBorder="1" applyAlignment="1">
      <alignment horizontal="left" vertical="distributed"/>
      <protection/>
    </xf>
    <xf numFmtId="0" fontId="6" fillId="0" borderId="34" xfId="57" applyFont="1" applyBorder="1" applyAlignment="1">
      <alignment horizontal="left" vertical="distributed"/>
      <protection/>
    </xf>
    <xf numFmtId="0" fontId="6" fillId="0" borderId="10" xfId="57" applyFont="1" applyBorder="1" applyAlignment="1">
      <alignment horizontal="left" vertical="distributed"/>
      <protection/>
    </xf>
    <xf numFmtId="0" fontId="5" fillId="0" borderId="10" xfId="57" applyFont="1" applyBorder="1" applyAlignment="1">
      <alignment horizontal="left" vertical="distributed"/>
      <protection/>
    </xf>
    <xf numFmtId="0" fontId="5" fillId="0" borderId="10" xfId="57" applyBorder="1" applyAlignment="1">
      <alignment horizontal="left" vertical="distributed"/>
      <protection/>
    </xf>
    <xf numFmtId="0" fontId="5" fillId="0" borderId="0" xfId="57" applyAlignment="1">
      <alignment horizontal="center"/>
      <protection/>
    </xf>
    <xf numFmtId="0" fontId="6" fillId="0" borderId="11" xfId="57" applyFont="1" applyFill="1" applyBorder="1" applyAlignment="1">
      <alignment horizontal="left" vertical="center" wrapText="1"/>
      <protection/>
    </xf>
    <xf numFmtId="0" fontId="6" fillId="0" borderId="37" xfId="57" applyFont="1" applyFill="1" applyBorder="1" applyAlignment="1">
      <alignment horizontal="left" vertical="center" wrapText="1"/>
      <protection/>
    </xf>
    <xf numFmtId="0" fontId="6" fillId="0" borderId="34" xfId="57" applyFont="1" applyFill="1" applyBorder="1" applyAlignment="1">
      <alignment horizontal="left" vertical="center" wrapText="1"/>
      <protection/>
    </xf>
    <xf numFmtId="0" fontId="2" fillId="0" borderId="10" xfId="58" applyFont="1" applyBorder="1" applyAlignment="1">
      <alignment horizontal="left"/>
      <protection/>
    </xf>
    <xf numFmtId="0" fontId="4" fillId="0" borderId="10" xfId="58" applyFont="1" applyBorder="1" applyAlignment="1">
      <alignment horizontal="left"/>
      <protection/>
    </xf>
    <xf numFmtId="0" fontId="3" fillId="0" borderId="36" xfId="58" applyFont="1" applyBorder="1" applyAlignment="1">
      <alignment horizontal="right"/>
      <protection/>
    </xf>
    <xf numFmtId="0" fontId="4" fillId="32" borderId="10" xfId="58" applyFont="1" applyFill="1" applyBorder="1" applyAlignment="1">
      <alignment horizontal="center" vertical="center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Pénznem 2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2"/>
  <sheetViews>
    <sheetView view="pageLayout" zoomScaleSheetLayoutView="100" workbookViewId="0" topLeftCell="A1">
      <selection activeCell="B10" sqref="B10:B11"/>
    </sheetView>
  </sheetViews>
  <sheetFormatPr defaultColWidth="9.00390625" defaultRowHeight="12.75"/>
  <cols>
    <col min="1" max="1" width="7.125" style="12" customWidth="1"/>
    <col min="2" max="2" width="63.75390625" style="12" customWidth="1"/>
    <col min="3" max="3" width="10.25390625" style="12" customWidth="1"/>
    <col min="4" max="4" width="11.875" style="12" customWidth="1"/>
    <col min="5" max="5" width="12.375" style="12" customWidth="1"/>
    <col min="6" max="6" width="11.25390625" style="12" customWidth="1"/>
    <col min="7" max="7" width="12.875" style="12" customWidth="1"/>
    <col min="8" max="8" width="12.25390625" style="12" customWidth="1"/>
    <col min="9" max="16384" width="9.125" style="12" customWidth="1"/>
  </cols>
  <sheetData>
    <row r="1" spans="1:8" ht="15" customHeight="1">
      <c r="A1" s="594" t="s">
        <v>584</v>
      </c>
      <c r="B1" s="595" t="s">
        <v>10</v>
      </c>
      <c r="C1" s="590" t="s">
        <v>265</v>
      </c>
      <c r="D1" s="590" t="s">
        <v>263</v>
      </c>
      <c r="E1" s="590" t="s">
        <v>338</v>
      </c>
      <c r="F1" s="590" t="s">
        <v>357</v>
      </c>
      <c r="G1" s="590" t="s">
        <v>585</v>
      </c>
      <c r="H1" s="590" t="s">
        <v>605</v>
      </c>
    </row>
    <row r="2" spans="1:8" ht="15" customHeight="1">
      <c r="A2" s="594"/>
      <c r="B2" s="595"/>
      <c r="C2" s="591"/>
      <c r="D2" s="591"/>
      <c r="E2" s="591"/>
      <c r="F2" s="591"/>
      <c r="G2" s="591"/>
      <c r="H2" s="591"/>
    </row>
    <row r="3" spans="1:8" ht="24.75" customHeight="1">
      <c r="A3" s="441" t="s">
        <v>70</v>
      </c>
      <c r="B3" s="442" t="s">
        <v>168</v>
      </c>
      <c r="C3" s="53"/>
      <c r="D3" s="53"/>
      <c r="E3" s="13"/>
      <c r="F3" s="13"/>
      <c r="G3" s="13"/>
      <c r="H3" s="13"/>
    </row>
    <row r="4" spans="1:8" ht="19.5" customHeight="1">
      <c r="A4" s="441" t="s">
        <v>128</v>
      </c>
      <c r="B4" s="442" t="s">
        <v>246</v>
      </c>
      <c r="C4" s="442"/>
      <c r="D4" s="442"/>
      <c r="E4" s="460"/>
      <c r="F4" s="460"/>
      <c r="G4" s="460"/>
      <c r="H4" s="460"/>
    </row>
    <row r="5" spans="1:8" ht="19.5" customHeight="1">
      <c r="A5" s="443" t="s">
        <v>133</v>
      </c>
      <c r="B5" s="444" t="s">
        <v>134</v>
      </c>
      <c r="C5" s="460">
        <f>SUM(C6:C9)</f>
        <v>49314</v>
      </c>
      <c r="D5" s="460">
        <f>SUM(D6:D9)</f>
        <v>42380</v>
      </c>
      <c r="E5" s="460">
        <f>SUM(E6:E12)</f>
        <v>49750</v>
      </c>
      <c r="F5" s="460">
        <f>SUM(F6:F12)</f>
        <v>53575</v>
      </c>
      <c r="G5" s="460">
        <f>SUM(G6:G12)</f>
        <v>56043</v>
      </c>
      <c r="H5" s="460">
        <f>SUM(H6:H12)</f>
        <v>61862</v>
      </c>
    </row>
    <row r="6" spans="1:8" ht="19.5" customHeight="1">
      <c r="A6" s="445" t="s">
        <v>129</v>
      </c>
      <c r="B6" s="446" t="s">
        <v>240</v>
      </c>
      <c r="C6" s="206">
        <v>10734</v>
      </c>
      <c r="D6" s="206">
        <v>13939</v>
      </c>
      <c r="E6" s="206">
        <v>13939</v>
      </c>
      <c r="F6" s="206">
        <v>13939</v>
      </c>
      <c r="G6" s="206">
        <v>13939</v>
      </c>
      <c r="H6" s="206">
        <v>13971</v>
      </c>
    </row>
    <row r="7" spans="1:8" ht="19.5" customHeight="1">
      <c r="A7" s="445" t="s">
        <v>130</v>
      </c>
      <c r="B7" s="444" t="s">
        <v>241</v>
      </c>
      <c r="C7" s="461">
        <v>25083</v>
      </c>
      <c r="D7" s="206">
        <v>19590</v>
      </c>
      <c r="E7" s="206">
        <v>19590</v>
      </c>
      <c r="F7" s="206">
        <v>19590</v>
      </c>
      <c r="G7" s="206">
        <v>19590</v>
      </c>
      <c r="H7" s="206">
        <v>19898</v>
      </c>
    </row>
    <row r="8" spans="1:8" ht="19.5" customHeight="1">
      <c r="A8" s="443" t="s">
        <v>131</v>
      </c>
      <c r="B8" s="446" t="s">
        <v>348</v>
      </c>
      <c r="C8" s="206">
        <v>12829</v>
      </c>
      <c r="D8" s="206">
        <v>7651</v>
      </c>
      <c r="E8" s="206">
        <v>7651</v>
      </c>
      <c r="F8" s="206">
        <v>7651</v>
      </c>
      <c r="G8" s="206">
        <v>7651</v>
      </c>
      <c r="H8" s="206">
        <v>9358</v>
      </c>
    </row>
    <row r="9" spans="1:8" ht="19.5" customHeight="1">
      <c r="A9" s="443" t="s">
        <v>228</v>
      </c>
      <c r="B9" s="446" t="s">
        <v>242</v>
      </c>
      <c r="C9" s="206">
        <v>668</v>
      </c>
      <c r="D9" s="206">
        <v>1200</v>
      </c>
      <c r="E9" s="206">
        <v>1200</v>
      </c>
      <c r="F9" s="206">
        <v>1200</v>
      </c>
      <c r="G9" s="206">
        <v>1200</v>
      </c>
      <c r="H9" s="206">
        <v>1200</v>
      </c>
    </row>
    <row r="10" spans="1:8" ht="19.5" customHeight="1">
      <c r="A10" s="443" t="s">
        <v>132</v>
      </c>
      <c r="B10" s="446" t="s">
        <v>243</v>
      </c>
      <c r="C10" s="206"/>
      <c r="D10" s="206"/>
      <c r="E10" s="206">
        <v>350</v>
      </c>
      <c r="F10" s="206">
        <v>350</v>
      </c>
      <c r="G10" s="206">
        <v>1186</v>
      </c>
      <c r="H10" s="206">
        <v>1278</v>
      </c>
    </row>
    <row r="11" spans="1:8" ht="19.5" customHeight="1">
      <c r="A11" s="443" t="s">
        <v>160</v>
      </c>
      <c r="B11" s="444" t="s">
        <v>365</v>
      </c>
      <c r="C11" s="461"/>
      <c r="D11" s="206"/>
      <c r="E11" s="206"/>
      <c r="F11" s="206">
        <v>768</v>
      </c>
      <c r="G11" s="206">
        <v>768</v>
      </c>
      <c r="H11" s="206">
        <v>768</v>
      </c>
    </row>
    <row r="12" spans="1:8" ht="19.5" customHeight="1">
      <c r="A12" s="443" t="s">
        <v>160</v>
      </c>
      <c r="B12" s="444" t="s">
        <v>244</v>
      </c>
      <c r="C12" s="461">
        <v>6899</v>
      </c>
      <c r="D12" s="206">
        <v>5650</v>
      </c>
      <c r="E12" s="206">
        <v>7020</v>
      </c>
      <c r="F12" s="206">
        <v>10077</v>
      </c>
      <c r="G12" s="206">
        <v>11709</v>
      </c>
      <c r="H12" s="206">
        <v>15389</v>
      </c>
    </row>
    <row r="13" spans="1:8" ht="19.5" customHeight="1">
      <c r="A13" s="447"/>
      <c r="B13" s="448" t="s">
        <v>245</v>
      </c>
      <c r="C13" s="462">
        <f aca="true" t="shared" si="0" ref="C13:H13">SUM(C6:C12)</f>
        <v>56213</v>
      </c>
      <c r="D13" s="462">
        <f t="shared" si="0"/>
        <v>48030</v>
      </c>
      <c r="E13" s="462">
        <f t="shared" si="0"/>
        <v>49750</v>
      </c>
      <c r="F13" s="462">
        <f t="shared" si="0"/>
        <v>53575</v>
      </c>
      <c r="G13" s="462">
        <f t="shared" si="0"/>
        <v>56043</v>
      </c>
      <c r="H13" s="462">
        <f t="shared" si="0"/>
        <v>61862</v>
      </c>
    </row>
    <row r="14" spans="1:8" ht="19.5" customHeight="1">
      <c r="A14" s="449" t="s">
        <v>135</v>
      </c>
      <c r="B14" s="450" t="s">
        <v>171</v>
      </c>
      <c r="C14" s="463"/>
      <c r="D14" s="464"/>
      <c r="E14" s="464"/>
      <c r="F14" s="464"/>
      <c r="G14" s="464"/>
      <c r="H14" s="464"/>
    </row>
    <row r="15" spans="1:8" ht="19.5" customHeight="1">
      <c r="A15" s="445" t="s">
        <v>169</v>
      </c>
      <c r="B15" s="439" t="s">
        <v>170</v>
      </c>
      <c r="C15" s="461">
        <v>313</v>
      </c>
      <c r="D15" s="206">
        <v>26523</v>
      </c>
      <c r="E15" s="206">
        <v>26523</v>
      </c>
      <c r="F15" s="206">
        <v>26523</v>
      </c>
      <c r="G15" s="206">
        <v>26523</v>
      </c>
      <c r="H15" s="206">
        <v>26523</v>
      </c>
    </row>
    <row r="16" spans="1:8" ht="19.5" customHeight="1">
      <c r="A16" s="451"/>
      <c r="B16" s="440" t="s">
        <v>172</v>
      </c>
      <c r="C16" s="462">
        <f aca="true" t="shared" si="1" ref="C16:H16">C15</f>
        <v>313</v>
      </c>
      <c r="D16" s="462">
        <f t="shared" si="1"/>
        <v>26523</v>
      </c>
      <c r="E16" s="462">
        <f t="shared" si="1"/>
        <v>26523</v>
      </c>
      <c r="F16" s="462">
        <f t="shared" si="1"/>
        <v>26523</v>
      </c>
      <c r="G16" s="462">
        <f t="shared" si="1"/>
        <v>26523</v>
      </c>
      <c r="H16" s="462">
        <f t="shared" si="1"/>
        <v>26523</v>
      </c>
    </row>
    <row r="17" spans="1:8" ht="19.5" customHeight="1">
      <c r="A17" s="452" t="s">
        <v>136</v>
      </c>
      <c r="B17" s="453" t="s">
        <v>97</v>
      </c>
      <c r="C17" s="465"/>
      <c r="D17" s="464"/>
      <c r="E17" s="464"/>
      <c r="F17" s="464"/>
      <c r="G17" s="464"/>
      <c r="H17" s="464"/>
    </row>
    <row r="18" spans="1:8" ht="19.5" customHeight="1">
      <c r="A18" s="443" t="s">
        <v>157</v>
      </c>
      <c r="B18" s="444" t="s">
        <v>251</v>
      </c>
      <c r="C18" s="461">
        <v>4700</v>
      </c>
      <c r="D18" s="206">
        <v>4300</v>
      </c>
      <c r="E18" s="206">
        <v>4300</v>
      </c>
      <c r="F18" s="206">
        <v>4300</v>
      </c>
      <c r="G18" s="206">
        <v>4300</v>
      </c>
      <c r="H18" s="206">
        <v>4693</v>
      </c>
    </row>
    <row r="19" spans="1:8" ht="19.5" customHeight="1">
      <c r="A19" s="443" t="s">
        <v>137</v>
      </c>
      <c r="B19" s="446" t="s">
        <v>138</v>
      </c>
      <c r="C19" s="206"/>
      <c r="D19" s="206"/>
      <c r="E19" s="206"/>
      <c r="F19" s="206"/>
      <c r="G19" s="206"/>
      <c r="H19" s="206"/>
    </row>
    <row r="20" spans="1:8" ht="19.5" customHeight="1">
      <c r="A20" s="443" t="s">
        <v>176</v>
      </c>
      <c r="B20" s="446" t="s">
        <v>247</v>
      </c>
      <c r="C20" s="206">
        <v>2600</v>
      </c>
      <c r="D20" s="206">
        <v>3500</v>
      </c>
      <c r="E20" s="206">
        <v>3500</v>
      </c>
      <c r="F20" s="206">
        <v>3500</v>
      </c>
      <c r="G20" s="206">
        <v>3500</v>
      </c>
      <c r="H20" s="206">
        <v>4563</v>
      </c>
    </row>
    <row r="21" spans="1:8" ht="19.5" customHeight="1">
      <c r="A21" s="443" t="s">
        <v>248</v>
      </c>
      <c r="B21" s="446" t="s">
        <v>177</v>
      </c>
      <c r="C21" s="206">
        <v>900</v>
      </c>
      <c r="D21" s="206">
        <v>1310</v>
      </c>
      <c r="E21" s="206">
        <v>1310</v>
      </c>
      <c r="F21" s="206">
        <v>1310</v>
      </c>
      <c r="G21" s="206">
        <v>1310</v>
      </c>
      <c r="H21" s="206">
        <v>1233</v>
      </c>
    </row>
    <row r="22" spans="1:8" ht="19.5" customHeight="1">
      <c r="A22" s="443" t="s">
        <v>249</v>
      </c>
      <c r="B22" s="446" t="s">
        <v>250</v>
      </c>
      <c r="C22" s="206"/>
      <c r="D22" s="206"/>
      <c r="E22" s="206"/>
      <c r="F22" s="206"/>
      <c r="G22" s="206"/>
      <c r="H22" s="206"/>
    </row>
    <row r="23" spans="1:8" ht="19.5" customHeight="1">
      <c r="A23" s="443" t="s">
        <v>158</v>
      </c>
      <c r="B23" s="446" t="s">
        <v>159</v>
      </c>
      <c r="C23" s="206"/>
      <c r="D23" s="206">
        <v>12</v>
      </c>
      <c r="E23" s="206">
        <v>12</v>
      </c>
      <c r="F23" s="206">
        <v>12</v>
      </c>
      <c r="G23" s="206">
        <v>12</v>
      </c>
      <c r="H23" s="206">
        <v>31</v>
      </c>
    </row>
    <row r="24" spans="1:8" ht="19.5" customHeight="1">
      <c r="A24" s="447"/>
      <c r="B24" s="454" t="s">
        <v>179</v>
      </c>
      <c r="C24" s="462">
        <f>C18+C20+C21+C22+C23</f>
        <v>8200</v>
      </c>
      <c r="D24" s="462">
        <f>D18+D20+D19+D21+D22+D23</f>
        <v>9122</v>
      </c>
      <c r="E24" s="462">
        <f>E18+E20+E19+E21+E22+E23</f>
        <v>9122</v>
      </c>
      <c r="F24" s="462">
        <f>F18+F20+F19+F21+F22+F23</f>
        <v>9122</v>
      </c>
      <c r="G24" s="462">
        <f>G18+G20+G19+G21+G22+G23</f>
        <v>9122</v>
      </c>
      <c r="H24" s="462">
        <f>H18+H20+H19+H21+H22+H23</f>
        <v>10520</v>
      </c>
    </row>
    <row r="25" spans="1:9" ht="19.5" customHeight="1">
      <c r="A25" s="455" t="s">
        <v>139</v>
      </c>
      <c r="B25" s="448" t="s">
        <v>48</v>
      </c>
      <c r="C25" s="462">
        <v>26293</v>
      </c>
      <c r="D25" s="462">
        <v>24280</v>
      </c>
      <c r="E25" s="462">
        <v>24280</v>
      </c>
      <c r="F25" s="462">
        <v>24880</v>
      </c>
      <c r="G25" s="462">
        <v>24880</v>
      </c>
      <c r="H25" s="462">
        <v>26855</v>
      </c>
      <c r="I25" s="212"/>
    </row>
    <row r="26" spans="1:8" ht="19.5" customHeight="1">
      <c r="A26" s="452" t="s">
        <v>140</v>
      </c>
      <c r="B26" s="442" t="s">
        <v>78</v>
      </c>
      <c r="C26" s="463"/>
      <c r="D26" s="206"/>
      <c r="E26" s="206"/>
      <c r="F26" s="206"/>
      <c r="G26" s="206"/>
      <c r="H26" s="206"/>
    </row>
    <row r="27" spans="1:8" ht="19.5" customHeight="1">
      <c r="A27" s="443" t="s">
        <v>161</v>
      </c>
      <c r="B27" s="446" t="s">
        <v>162</v>
      </c>
      <c r="C27" s="206"/>
      <c r="D27" s="206"/>
      <c r="E27" s="206">
        <v>1145</v>
      </c>
      <c r="F27" s="206">
        <v>1145</v>
      </c>
      <c r="G27" s="206">
        <v>1145</v>
      </c>
      <c r="H27" s="206">
        <v>1145</v>
      </c>
    </row>
    <row r="28" spans="1:8" ht="19.5" customHeight="1">
      <c r="A28" s="443" t="s">
        <v>252</v>
      </c>
      <c r="B28" s="446" t="s">
        <v>253</v>
      </c>
      <c r="C28" s="206">
        <v>0</v>
      </c>
      <c r="D28" s="206"/>
      <c r="E28" s="206"/>
      <c r="F28" s="206"/>
      <c r="G28" s="206"/>
      <c r="H28" s="206"/>
    </row>
    <row r="29" spans="1:8" ht="19.5" customHeight="1">
      <c r="A29" s="447"/>
      <c r="B29" s="448" t="s">
        <v>173</v>
      </c>
      <c r="C29" s="462">
        <f aca="true" t="shared" si="2" ref="C29:H29">SUM(C27:C28)</f>
        <v>0</v>
      </c>
      <c r="D29" s="462">
        <f t="shared" si="2"/>
        <v>0</v>
      </c>
      <c r="E29" s="462">
        <f t="shared" si="2"/>
        <v>1145</v>
      </c>
      <c r="F29" s="462">
        <f t="shared" si="2"/>
        <v>1145</v>
      </c>
      <c r="G29" s="462">
        <f t="shared" si="2"/>
        <v>1145</v>
      </c>
      <c r="H29" s="462">
        <f t="shared" si="2"/>
        <v>1145</v>
      </c>
    </row>
    <row r="30" spans="1:8" ht="19.5" customHeight="1">
      <c r="A30" s="452" t="s">
        <v>141</v>
      </c>
      <c r="B30" s="442" t="s">
        <v>142</v>
      </c>
      <c r="C30" s="463"/>
      <c r="D30" s="463"/>
      <c r="E30" s="463"/>
      <c r="F30" s="463"/>
      <c r="G30" s="463"/>
      <c r="H30" s="463"/>
    </row>
    <row r="31" spans="1:8" ht="19.5" customHeight="1">
      <c r="A31" s="443" t="s">
        <v>254</v>
      </c>
      <c r="B31" s="446" t="s">
        <v>346</v>
      </c>
      <c r="C31" s="206"/>
      <c r="D31" s="206"/>
      <c r="E31" s="206"/>
      <c r="F31" s="206"/>
      <c r="G31" s="206"/>
      <c r="H31" s="206"/>
    </row>
    <row r="32" spans="1:8" ht="19.5" customHeight="1">
      <c r="A32" s="443" t="s">
        <v>255</v>
      </c>
      <c r="B32" s="446" t="s">
        <v>256</v>
      </c>
      <c r="C32" s="206"/>
      <c r="D32" s="206"/>
      <c r="E32" s="206"/>
      <c r="F32" s="206"/>
      <c r="G32" s="206"/>
      <c r="H32" s="206"/>
    </row>
    <row r="33" spans="1:8" ht="19.5" customHeight="1">
      <c r="A33" s="447"/>
      <c r="B33" s="448" t="s">
        <v>174</v>
      </c>
      <c r="C33" s="462">
        <f>SUM(C31:C32)</f>
        <v>0</v>
      </c>
      <c r="D33" s="462">
        <f>SUM(D31:D32)</f>
        <v>0</v>
      </c>
      <c r="E33" s="462">
        <f>SUM(E31:E32)</f>
        <v>0</v>
      </c>
      <c r="F33" s="462">
        <f>SUM(F31:F32)</f>
        <v>0</v>
      </c>
      <c r="G33" s="462"/>
      <c r="H33" s="462">
        <f>SUM(H31:H32)</f>
        <v>0</v>
      </c>
    </row>
    <row r="34" spans="1:8" ht="19.5" customHeight="1">
      <c r="A34" s="456" t="s">
        <v>143</v>
      </c>
      <c r="B34" s="442" t="s">
        <v>144</v>
      </c>
      <c r="C34" s="463"/>
      <c r="D34" s="463"/>
      <c r="E34" s="463"/>
      <c r="F34" s="463"/>
      <c r="G34" s="463"/>
      <c r="H34" s="463"/>
    </row>
    <row r="35" spans="1:8" ht="19.5" customHeight="1">
      <c r="A35" s="457" t="s">
        <v>257</v>
      </c>
      <c r="B35" s="444" t="s">
        <v>347</v>
      </c>
      <c r="C35" s="466"/>
      <c r="D35" s="467">
        <v>26</v>
      </c>
      <c r="E35" s="467">
        <v>26</v>
      </c>
      <c r="F35" s="467">
        <v>26</v>
      </c>
      <c r="G35" s="467">
        <v>26</v>
      </c>
      <c r="H35" s="467">
        <v>26</v>
      </c>
    </row>
    <row r="36" spans="1:8" ht="19.5" customHeight="1">
      <c r="A36" s="457" t="s">
        <v>258</v>
      </c>
      <c r="B36" s="444" t="s">
        <v>259</v>
      </c>
      <c r="C36" s="466"/>
      <c r="D36" s="467"/>
      <c r="E36" s="467"/>
      <c r="F36" s="467">
        <v>50</v>
      </c>
      <c r="G36" s="467">
        <v>50</v>
      </c>
      <c r="H36" s="467">
        <v>50</v>
      </c>
    </row>
    <row r="37" spans="1:8" ht="19.5" customHeight="1">
      <c r="A37" s="458"/>
      <c r="B37" s="448" t="s">
        <v>175</v>
      </c>
      <c r="C37" s="468">
        <f aca="true" t="shared" si="3" ref="C37:H37">SUM(C35:C36)</f>
        <v>0</v>
      </c>
      <c r="D37" s="468">
        <f t="shared" si="3"/>
        <v>26</v>
      </c>
      <c r="E37" s="468">
        <f t="shared" si="3"/>
        <v>26</v>
      </c>
      <c r="F37" s="468">
        <f t="shared" si="3"/>
        <v>76</v>
      </c>
      <c r="G37" s="468">
        <f t="shared" si="3"/>
        <v>76</v>
      </c>
      <c r="H37" s="468">
        <f t="shared" si="3"/>
        <v>76</v>
      </c>
    </row>
    <row r="38" spans="1:8" ht="19.5" customHeight="1">
      <c r="A38" s="459" t="s">
        <v>145</v>
      </c>
      <c r="B38" s="454" t="s">
        <v>146</v>
      </c>
      <c r="C38" s="469">
        <f aca="true" t="shared" si="4" ref="C38:H38">C13+C16+C24+C25+C29+C33+C37</f>
        <v>91019</v>
      </c>
      <c r="D38" s="469">
        <f t="shared" si="4"/>
        <v>107981</v>
      </c>
      <c r="E38" s="469">
        <f t="shared" si="4"/>
        <v>110846</v>
      </c>
      <c r="F38" s="469">
        <f t="shared" si="4"/>
        <v>115321</v>
      </c>
      <c r="G38" s="469">
        <f t="shared" si="4"/>
        <v>117789</v>
      </c>
      <c r="H38" s="469">
        <f t="shared" si="4"/>
        <v>126981</v>
      </c>
    </row>
    <row r="39" spans="1:8" ht="19.5" customHeight="1">
      <c r="A39" s="452" t="s">
        <v>260</v>
      </c>
      <c r="B39" s="442" t="s">
        <v>261</v>
      </c>
      <c r="C39" s="463">
        <v>10436</v>
      </c>
      <c r="D39" s="463">
        <v>8000</v>
      </c>
      <c r="E39" s="463">
        <v>8235</v>
      </c>
      <c r="F39" s="463">
        <v>8235</v>
      </c>
      <c r="G39" s="463">
        <v>8235</v>
      </c>
      <c r="H39" s="463">
        <v>8235</v>
      </c>
    </row>
    <row r="40" spans="1:8" ht="19.5" customHeight="1">
      <c r="A40" s="452" t="s">
        <v>616</v>
      </c>
      <c r="B40" s="442" t="s">
        <v>617</v>
      </c>
      <c r="C40" s="463"/>
      <c r="D40" s="463"/>
      <c r="E40" s="463"/>
      <c r="F40" s="463"/>
      <c r="G40" s="463"/>
      <c r="H40" s="463">
        <v>1585</v>
      </c>
    </row>
    <row r="41" spans="1:8" ht="19.5" customHeight="1">
      <c r="A41" s="447"/>
      <c r="B41" s="448" t="s">
        <v>178</v>
      </c>
      <c r="C41" s="462">
        <f aca="true" t="shared" si="5" ref="C41:H41">C38+C39+C40</f>
        <v>101455</v>
      </c>
      <c r="D41" s="462">
        <f t="shared" si="5"/>
        <v>115981</v>
      </c>
      <c r="E41" s="462">
        <f t="shared" si="5"/>
        <v>119081</v>
      </c>
      <c r="F41" s="462">
        <f t="shared" si="5"/>
        <v>123556</v>
      </c>
      <c r="G41" s="462">
        <f t="shared" si="5"/>
        <v>126024</v>
      </c>
      <c r="H41" s="462">
        <f t="shared" si="5"/>
        <v>136801</v>
      </c>
    </row>
    <row r="42" spans="1:8" ht="12.75" customHeight="1">
      <c r="A42" s="17"/>
      <c r="B42" s="17"/>
      <c r="C42" s="163"/>
      <c r="D42" s="163"/>
      <c r="E42" s="163"/>
      <c r="F42" s="163"/>
      <c r="G42" s="163"/>
      <c r="H42" s="163"/>
    </row>
    <row r="43" spans="1:8" ht="18" customHeight="1">
      <c r="A43" s="592" t="s">
        <v>181</v>
      </c>
      <c r="B43" s="593" t="s">
        <v>10</v>
      </c>
      <c r="C43" s="590" t="s">
        <v>265</v>
      </c>
      <c r="D43" s="590" t="s">
        <v>263</v>
      </c>
      <c r="E43" s="590" t="s">
        <v>338</v>
      </c>
      <c r="F43" s="590" t="s">
        <v>357</v>
      </c>
      <c r="G43" s="590" t="s">
        <v>585</v>
      </c>
      <c r="H43" s="590" t="s">
        <v>605</v>
      </c>
    </row>
    <row r="44" spans="1:8" ht="15" customHeight="1">
      <c r="A44" s="592"/>
      <c r="B44" s="593"/>
      <c r="C44" s="591"/>
      <c r="D44" s="591"/>
      <c r="E44" s="591"/>
      <c r="F44" s="591"/>
      <c r="G44" s="591"/>
      <c r="H44" s="591"/>
    </row>
    <row r="45" spans="1:8" ht="15">
      <c r="A45" s="62" t="s">
        <v>180</v>
      </c>
      <c r="B45" s="120" t="s">
        <v>262</v>
      </c>
      <c r="C45" s="164"/>
      <c r="D45" s="165"/>
      <c r="E45" s="165"/>
      <c r="F45" s="165"/>
      <c r="G45" s="165"/>
      <c r="H45" s="165"/>
    </row>
    <row r="46" spans="1:8" ht="14.25">
      <c r="A46" s="86" t="s">
        <v>147</v>
      </c>
      <c r="B46" s="61" t="s">
        <v>182</v>
      </c>
      <c r="C46" s="166">
        <v>28458</v>
      </c>
      <c r="D46" s="166">
        <v>29715</v>
      </c>
      <c r="E46" s="166">
        <v>30922</v>
      </c>
      <c r="F46" s="166">
        <v>33589</v>
      </c>
      <c r="G46" s="166">
        <v>35115</v>
      </c>
      <c r="H46" s="166">
        <v>36712</v>
      </c>
    </row>
    <row r="47" spans="1:8" ht="19.5" customHeight="1">
      <c r="A47" s="86" t="s">
        <v>148</v>
      </c>
      <c r="B47" s="162" t="s">
        <v>183</v>
      </c>
      <c r="C47" s="166">
        <v>7076</v>
      </c>
      <c r="D47" s="166">
        <v>7745</v>
      </c>
      <c r="E47" s="166">
        <v>8070</v>
      </c>
      <c r="F47" s="166">
        <v>8320</v>
      </c>
      <c r="G47" s="166">
        <v>8538</v>
      </c>
      <c r="H47" s="166">
        <v>8969</v>
      </c>
    </row>
    <row r="48" spans="1:8" ht="19.5" customHeight="1">
      <c r="A48" s="87" t="s">
        <v>149</v>
      </c>
      <c r="B48" s="162" t="s">
        <v>150</v>
      </c>
      <c r="C48" s="166">
        <v>40224</v>
      </c>
      <c r="D48" s="166">
        <v>34722</v>
      </c>
      <c r="E48" s="166">
        <v>38413</v>
      </c>
      <c r="F48" s="166">
        <v>38988</v>
      </c>
      <c r="G48" s="166">
        <v>38988</v>
      </c>
      <c r="H48" s="166">
        <v>40614</v>
      </c>
    </row>
    <row r="49" spans="1:8" ht="19.5" customHeight="1">
      <c r="A49" s="87" t="s">
        <v>151</v>
      </c>
      <c r="B49" s="162" t="s">
        <v>64</v>
      </c>
      <c r="C49" s="166">
        <v>10297</v>
      </c>
      <c r="D49" s="166">
        <v>3903</v>
      </c>
      <c r="E49" s="166">
        <v>4092</v>
      </c>
      <c r="F49" s="166">
        <v>4231</v>
      </c>
      <c r="G49" s="166">
        <v>4955</v>
      </c>
      <c r="H49" s="166">
        <v>5106</v>
      </c>
    </row>
    <row r="50" spans="1:8" ht="19.5" customHeight="1">
      <c r="A50" s="87" t="s">
        <v>152</v>
      </c>
      <c r="B50" s="162" t="s">
        <v>307</v>
      </c>
      <c r="C50" s="166">
        <v>14574</v>
      </c>
      <c r="D50" s="166">
        <v>11190</v>
      </c>
      <c r="E50" s="166">
        <v>10474</v>
      </c>
      <c r="F50" s="166">
        <v>11300</v>
      </c>
      <c r="G50" s="166">
        <v>11300</v>
      </c>
      <c r="H50" s="166">
        <v>17915</v>
      </c>
    </row>
    <row r="51" spans="1:8" ht="19.5" customHeight="1">
      <c r="A51" s="63"/>
      <c r="B51" s="121" t="s">
        <v>184</v>
      </c>
      <c r="C51" s="167">
        <f aca="true" t="shared" si="6" ref="C51:H51">SUM(C46:C50)</f>
        <v>100629</v>
      </c>
      <c r="D51" s="167">
        <f t="shared" si="6"/>
        <v>87275</v>
      </c>
      <c r="E51" s="167">
        <f t="shared" si="6"/>
        <v>91971</v>
      </c>
      <c r="F51" s="167">
        <f t="shared" si="6"/>
        <v>96428</v>
      </c>
      <c r="G51" s="167">
        <f t="shared" si="6"/>
        <v>98896</v>
      </c>
      <c r="H51" s="167">
        <f t="shared" si="6"/>
        <v>109316</v>
      </c>
    </row>
    <row r="52" spans="1:8" ht="19.5" customHeight="1">
      <c r="A52" s="63" t="s">
        <v>153</v>
      </c>
      <c r="B52" s="85" t="s">
        <v>154</v>
      </c>
      <c r="C52" s="167">
        <v>826</v>
      </c>
      <c r="D52" s="172">
        <v>18706</v>
      </c>
      <c r="E52" s="172">
        <v>15726</v>
      </c>
      <c r="F52" s="172">
        <v>15744</v>
      </c>
      <c r="G52" s="172">
        <v>1035</v>
      </c>
      <c r="H52" s="172">
        <v>1392</v>
      </c>
    </row>
    <row r="53" spans="1:8" ht="19.5" customHeight="1">
      <c r="A53" s="63" t="s">
        <v>155</v>
      </c>
      <c r="B53" s="85" t="s">
        <v>79</v>
      </c>
      <c r="C53" s="167">
        <v>0</v>
      </c>
      <c r="D53" s="167"/>
      <c r="E53" s="167"/>
      <c r="F53" s="167"/>
      <c r="G53" s="167">
        <v>14709</v>
      </c>
      <c r="H53" s="167">
        <v>14709</v>
      </c>
    </row>
    <row r="54" spans="1:8" ht="19.5" customHeight="1">
      <c r="A54" s="63" t="s">
        <v>156</v>
      </c>
      <c r="B54" s="85" t="s">
        <v>334</v>
      </c>
      <c r="C54" s="167"/>
      <c r="D54" s="167"/>
      <c r="E54" s="167"/>
      <c r="F54" s="167"/>
      <c r="G54" s="167"/>
      <c r="H54" s="167"/>
    </row>
    <row r="55" spans="1:8" ht="19.5" customHeight="1">
      <c r="A55" s="63"/>
      <c r="B55" s="122" t="s">
        <v>185</v>
      </c>
      <c r="C55" s="167">
        <f aca="true" t="shared" si="7" ref="C55:H55">C52+C53+C54</f>
        <v>826</v>
      </c>
      <c r="D55" s="167">
        <f t="shared" si="7"/>
        <v>18706</v>
      </c>
      <c r="E55" s="167">
        <f t="shared" si="7"/>
        <v>15726</v>
      </c>
      <c r="F55" s="167">
        <f t="shared" si="7"/>
        <v>15744</v>
      </c>
      <c r="G55" s="167">
        <f t="shared" si="7"/>
        <v>15744</v>
      </c>
      <c r="H55" s="167">
        <f t="shared" si="7"/>
        <v>16101</v>
      </c>
    </row>
    <row r="56" spans="1:8" ht="19.5" customHeight="1">
      <c r="A56" s="63" t="s">
        <v>335</v>
      </c>
      <c r="B56" s="122" t="s">
        <v>336</v>
      </c>
      <c r="C56" s="167">
        <f aca="true" t="shared" si="8" ref="C56:H56">C51+C55</f>
        <v>101455</v>
      </c>
      <c r="D56" s="167">
        <f t="shared" si="8"/>
        <v>105981</v>
      </c>
      <c r="E56" s="167">
        <f t="shared" si="8"/>
        <v>107697</v>
      </c>
      <c r="F56" s="167">
        <f t="shared" si="8"/>
        <v>112172</v>
      </c>
      <c r="G56" s="167">
        <f t="shared" si="8"/>
        <v>114640</v>
      </c>
      <c r="H56" s="167">
        <f t="shared" si="8"/>
        <v>125417</v>
      </c>
    </row>
    <row r="57" spans="1:8" ht="19.5" customHeight="1">
      <c r="A57" s="63" t="s">
        <v>186</v>
      </c>
      <c r="B57" s="58" t="s">
        <v>187</v>
      </c>
      <c r="C57" s="167">
        <v>0</v>
      </c>
      <c r="D57" s="167">
        <v>10000</v>
      </c>
      <c r="E57" s="167">
        <v>10000</v>
      </c>
      <c r="F57" s="167">
        <v>10000</v>
      </c>
      <c r="G57" s="167">
        <v>10000</v>
      </c>
      <c r="H57" s="167">
        <v>10000</v>
      </c>
    </row>
    <row r="58" spans="1:8" ht="19.5" customHeight="1">
      <c r="A58" s="63" t="s">
        <v>186</v>
      </c>
      <c r="B58" s="58" t="s">
        <v>355</v>
      </c>
      <c r="C58" s="167">
        <v>0</v>
      </c>
      <c r="D58" s="167">
        <v>0</v>
      </c>
      <c r="E58" s="167">
        <v>1384</v>
      </c>
      <c r="F58" s="167">
        <v>1384</v>
      </c>
      <c r="G58" s="167">
        <v>1384</v>
      </c>
      <c r="H58" s="167">
        <v>1384</v>
      </c>
    </row>
    <row r="59" spans="1:8" ht="19.5" customHeight="1">
      <c r="A59" s="123"/>
      <c r="B59" s="124" t="s">
        <v>188</v>
      </c>
      <c r="C59" s="168">
        <f>C51+C55+C58</f>
        <v>101455</v>
      </c>
      <c r="D59" s="168">
        <f>D51+D55+D58+D57</f>
        <v>115981</v>
      </c>
      <c r="E59" s="168">
        <f>E51+E55+E58+E57</f>
        <v>119081</v>
      </c>
      <c r="F59" s="168">
        <f>F51+F55+F58+F57</f>
        <v>123556</v>
      </c>
      <c r="G59" s="168">
        <f>G51+G55+G58+G57</f>
        <v>126024</v>
      </c>
      <c r="H59" s="168">
        <f>H51+H55+H58+H57</f>
        <v>136801</v>
      </c>
    </row>
    <row r="60" spans="1:8" ht="15">
      <c r="A60" s="3"/>
      <c r="B60" s="3"/>
      <c r="C60" s="3"/>
      <c r="D60" s="3"/>
      <c r="E60" s="3"/>
      <c r="F60" s="3"/>
      <c r="G60" s="3"/>
      <c r="H60" s="3"/>
    </row>
    <row r="61" spans="1:8" ht="14.25">
      <c r="A61" s="17"/>
      <c r="B61" s="17"/>
      <c r="C61" s="17"/>
      <c r="D61" s="17"/>
      <c r="E61" s="17"/>
      <c r="F61" s="17"/>
      <c r="G61" s="17"/>
      <c r="H61" s="17"/>
    </row>
    <row r="62" spans="1:8" ht="14.25">
      <c r="A62" s="17"/>
      <c r="B62" s="17"/>
      <c r="C62" s="17"/>
      <c r="D62" s="17"/>
      <c r="E62" s="17"/>
      <c r="F62" s="17"/>
      <c r="G62" s="17"/>
      <c r="H62" s="17"/>
    </row>
    <row r="63" spans="1:8" ht="14.25">
      <c r="A63" s="17"/>
      <c r="B63" s="17"/>
      <c r="C63" s="17"/>
      <c r="D63" s="17"/>
      <c r="E63" s="17"/>
      <c r="F63" s="17"/>
      <c r="G63" s="17"/>
      <c r="H63" s="17"/>
    </row>
    <row r="64" spans="1:8" ht="14.25">
      <c r="A64" s="17"/>
      <c r="B64" s="17"/>
      <c r="C64" s="17"/>
      <c r="D64" s="17"/>
      <c r="E64" s="17"/>
      <c r="F64" s="17"/>
      <c r="G64" s="17"/>
      <c r="H64" s="17"/>
    </row>
    <row r="65" spans="1:8" ht="14.25">
      <c r="A65" s="17"/>
      <c r="B65" s="17"/>
      <c r="C65" s="17"/>
      <c r="D65" s="17"/>
      <c r="E65" s="17"/>
      <c r="F65" s="17"/>
      <c r="G65" s="17"/>
      <c r="H65" s="17"/>
    </row>
    <row r="66" spans="1:8" ht="14.25">
      <c r="A66" s="17"/>
      <c r="B66" s="17"/>
      <c r="C66" s="17"/>
      <c r="D66" s="17"/>
      <c r="E66" s="17"/>
      <c r="F66" s="17"/>
      <c r="G66" s="17"/>
      <c r="H66" s="17"/>
    </row>
    <row r="67" spans="1:8" ht="14.25">
      <c r="A67" s="17"/>
      <c r="B67" s="17"/>
      <c r="C67" s="17"/>
      <c r="D67" s="17"/>
      <c r="E67" s="17"/>
      <c r="F67" s="17"/>
      <c r="G67" s="17"/>
      <c r="H67" s="17"/>
    </row>
    <row r="68" spans="1:8" ht="14.25">
      <c r="A68" s="17"/>
      <c r="B68" s="17"/>
      <c r="C68" s="17"/>
      <c r="D68" s="17"/>
      <c r="E68" s="17"/>
      <c r="F68" s="17"/>
      <c r="G68" s="17"/>
      <c r="H68" s="17"/>
    </row>
    <row r="69" spans="1:8" ht="14.25">
      <c r="A69" s="17"/>
      <c r="B69" s="17"/>
      <c r="C69" s="17"/>
      <c r="D69" s="17"/>
      <c r="E69" s="17"/>
      <c r="F69" s="17"/>
      <c r="G69" s="17"/>
      <c r="H69" s="17"/>
    </row>
    <row r="70" spans="1:8" ht="14.25">
      <c r="A70" s="17"/>
      <c r="B70" s="17"/>
      <c r="C70" s="17"/>
      <c r="D70" s="17"/>
      <c r="E70" s="17"/>
      <c r="F70" s="17"/>
      <c r="G70" s="17"/>
      <c r="H70" s="17"/>
    </row>
    <row r="71" spans="1:8" ht="14.25">
      <c r="A71" s="17"/>
      <c r="B71" s="17"/>
      <c r="C71" s="17"/>
      <c r="D71" s="17"/>
      <c r="E71" s="17"/>
      <c r="F71" s="17"/>
      <c r="G71" s="17"/>
      <c r="H71" s="17"/>
    </row>
    <row r="72" spans="1:8" ht="14.25">
      <c r="A72" s="17"/>
      <c r="B72" s="17"/>
      <c r="C72" s="17"/>
      <c r="D72" s="17"/>
      <c r="E72" s="17"/>
      <c r="F72" s="17"/>
      <c r="G72" s="17"/>
      <c r="H72" s="17"/>
    </row>
    <row r="73" spans="1:8" ht="14.25">
      <c r="A73" s="17"/>
      <c r="B73" s="17"/>
      <c r="C73" s="17"/>
      <c r="D73" s="17"/>
      <c r="E73" s="17"/>
      <c r="F73" s="17"/>
      <c r="G73" s="17"/>
      <c r="H73" s="17"/>
    </row>
    <row r="74" spans="1:8" ht="14.25">
      <c r="A74" s="17"/>
      <c r="B74" s="17"/>
      <c r="C74" s="17"/>
      <c r="D74" s="17"/>
      <c r="E74" s="17"/>
      <c r="F74" s="17"/>
      <c r="G74" s="17"/>
      <c r="H74" s="17"/>
    </row>
    <row r="75" spans="1:8" ht="14.25">
      <c r="A75" s="17"/>
      <c r="B75" s="17"/>
      <c r="C75" s="17"/>
      <c r="D75" s="17"/>
      <c r="E75" s="17"/>
      <c r="F75" s="17"/>
      <c r="G75" s="17"/>
      <c r="H75" s="17"/>
    </row>
    <row r="76" spans="1:8" ht="14.25">
      <c r="A76" s="17"/>
      <c r="B76" s="17"/>
      <c r="C76" s="17"/>
      <c r="D76" s="17"/>
      <c r="E76" s="17"/>
      <c r="F76" s="17"/>
      <c r="G76" s="17"/>
      <c r="H76" s="17"/>
    </row>
    <row r="77" spans="1:8" ht="14.25">
      <c r="A77" s="17"/>
      <c r="B77" s="17"/>
      <c r="C77" s="17"/>
      <c r="D77" s="17"/>
      <c r="E77" s="17"/>
      <c r="F77" s="17"/>
      <c r="G77" s="17"/>
      <c r="H77" s="17"/>
    </row>
    <row r="78" spans="1:8" ht="14.25">
      <c r="A78" s="17"/>
      <c r="B78" s="17"/>
      <c r="C78" s="17"/>
      <c r="D78" s="17"/>
      <c r="E78" s="17"/>
      <c r="F78" s="17"/>
      <c r="G78" s="17"/>
      <c r="H78" s="17"/>
    </row>
    <row r="79" spans="1:8" ht="14.25">
      <c r="A79" s="17"/>
      <c r="B79" s="17"/>
      <c r="C79" s="17"/>
      <c r="D79" s="17"/>
      <c r="E79" s="17"/>
      <c r="F79" s="17"/>
      <c r="G79" s="17"/>
      <c r="H79" s="17"/>
    </row>
    <row r="80" spans="1:8" ht="14.25">
      <c r="A80" s="17"/>
      <c r="B80" s="17"/>
      <c r="C80" s="17"/>
      <c r="D80" s="17"/>
      <c r="E80" s="17"/>
      <c r="F80" s="17"/>
      <c r="G80" s="17"/>
      <c r="H80" s="17"/>
    </row>
    <row r="81" spans="1:8" ht="14.25">
      <c r="A81" s="17"/>
      <c r="B81" s="17"/>
      <c r="C81" s="17"/>
      <c r="D81" s="17"/>
      <c r="E81" s="17"/>
      <c r="F81" s="17"/>
      <c r="G81" s="17"/>
      <c r="H81" s="17"/>
    </row>
    <row r="82" spans="1:8" ht="14.25">
      <c r="A82" s="17"/>
      <c r="B82" s="17"/>
      <c r="C82" s="17"/>
      <c r="D82" s="17"/>
      <c r="E82" s="17"/>
      <c r="F82" s="17"/>
      <c r="G82" s="17"/>
      <c r="H82" s="17"/>
    </row>
    <row r="83" spans="1:8" ht="14.25">
      <c r="A83" s="17"/>
      <c r="B83" s="17"/>
      <c r="C83" s="17"/>
      <c r="D83" s="17"/>
      <c r="E83" s="17"/>
      <c r="F83" s="17"/>
      <c r="G83" s="17"/>
      <c r="H83" s="17"/>
    </row>
    <row r="84" spans="1:8" ht="14.25">
      <c r="A84" s="17"/>
      <c r="B84" s="17"/>
      <c r="C84" s="17"/>
      <c r="D84" s="17"/>
      <c r="E84" s="17"/>
      <c r="F84" s="17"/>
      <c r="G84" s="17"/>
      <c r="H84" s="17"/>
    </row>
    <row r="85" spans="1:8" ht="14.25">
      <c r="A85" s="17"/>
      <c r="B85" s="17"/>
      <c r="C85" s="17"/>
      <c r="D85" s="17"/>
      <c r="E85" s="17"/>
      <c r="F85" s="17"/>
      <c r="G85" s="17"/>
      <c r="H85" s="17"/>
    </row>
    <row r="86" spans="1:8" ht="14.25">
      <c r="A86" s="17"/>
      <c r="B86" s="17"/>
      <c r="C86" s="17"/>
      <c r="D86" s="17"/>
      <c r="E86" s="17"/>
      <c r="F86" s="17"/>
      <c r="G86" s="17"/>
      <c r="H86" s="17"/>
    </row>
    <row r="87" spans="1:8" ht="14.25">
      <c r="A87" s="17"/>
      <c r="B87" s="17"/>
      <c r="C87" s="17"/>
      <c r="D87" s="17"/>
      <c r="E87" s="17"/>
      <c r="F87" s="17"/>
      <c r="G87" s="17"/>
      <c r="H87" s="17"/>
    </row>
    <row r="88" spans="1:8" ht="14.25">
      <c r="A88" s="17"/>
      <c r="B88" s="17"/>
      <c r="C88" s="17"/>
      <c r="D88" s="17"/>
      <c r="E88" s="17"/>
      <c r="F88" s="17"/>
      <c r="G88" s="17"/>
      <c r="H88" s="17"/>
    </row>
    <row r="89" spans="1:8" ht="14.25">
      <c r="A89" s="17"/>
      <c r="B89" s="17"/>
      <c r="C89" s="17"/>
      <c r="D89" s="17"/>
      <c r="E89" s="17"/>
      <c r="F89" s="17"/>
      <c r="G89" s="17"/>
      <c r="H89" s="17"/>
    </row>
    <row r="90" spans="1:8" ht="14.25">
      <c r="A90" s="17"/>
      <c r="B90" s="17"/>
      <c r="C90" s="17"/>
      <c r="D90" s="17"/>
      <c r="E90" s="17"/>
      <c r="F90" s="17"/>
      <c r="G90" s="17"/>
      <c r="H90" s="17"/>
    </row>
    <row r="91" spans="1:8" ht="14.25">
      <c r="A91" s="17"/>
      <c r="B91" s="17"/>
      <c r="C91" s="17"/>
      <c r="D91" s="17"/>
      <c r="E91" s="17"/>
      <c r="F91" s="17"/>
      <c r="G91" s="17"/>
      <c r="H91" s="17"/>
    </row>
    <row r="92" spans="1:8" ht="14.25">
      <c r="A92" s="17"/>
      <c r="B92" s="17"/>
      <c r="C92" s="17"/>
      <c r="D92" s="17"/>
      <c r="E92" s="17"/>
      <c r="F92" s="17"/>
      <c r="G92" s="17"/>
      <c r="H92" s="17"/>
    </row>
    <row r="93" spans="1:8" ht="14.25">
      <c r="A93" s="17"/>
      <c r="B93" s="17"/>
      <c r="C93" s="17"/>
      <c r="D93" s="17"/>
      <c r="E93" s="17"/>
      <c r="F93" s="17"/>
      <c r="G93" s="17"/>
      <c r="H93" s="17"/>
    </row>
    <row r="94" spans="1:8" ht="14.25">
      <c r="A94" s="17"/>
      <c r="B94" s="17"/>
      <c r="C94" s="17"/>
      <c r="D94" s="17"/>
      <c r="E94" s="17"/>
      <c r="F94" s="17"/>
      <c r="G94" s="17"/>
      <c r="H94" s="17"/>
    </row>
    <row r="95" spans="1:8" ht="14.25">
      <c r="A95" s="17"/>
      <c r="B95" s="17"/>
      <c r="C95" s="17"/>
      <c r="D95" s="17"/>
      <c r="E95" s="17"/>
      <c r="F95" s="17"/>
      <c r="G95" s="17"/>
      <c r="H95" s="17"/>
    </row>
    <row r="96" spans="1:8" ht="14.25">
      <c r="A96" s="17"/>
      <c r="B96" s="17"/>
      <c r="C96" s="17"/>
      <c r="D96" s="17"/>
      <c r="E96" s="17"/>
      <c r="F96" s="17"/>
      <c r="G96" s="17"/>
      <c r="H96" s="17"/>
    </row>
    <row r="97" spans="1:8" ht="14.25">
      <c r="A97" s="17"/>
      <c r="B97" s="17"/>
      <c r="C97" s="17"/>
      <c r="D97" s="17"/>
      <c r="E97" s="17"/>
      <c r="F97" s="17"/>
      <c r="G97" s="17"/>
      <c r="H97" s="17"/>
    </row>
    <row r="98" spans="1:8" ht="14.25">
      <c r="A98" s="17"/>
      <c r="B98" s="17"/>
      <c r="C98" s="17"/>
      <c r="D98" s="17"/>
      <c r="E98" s="17"/>
      <c r="F98" s="17"/>
      <c r="G98" s="17"/>
      <c r="H98" s="17"/>
    </row>
    <row r="99" spans="1:8" ht="14.25">
      <c r="A99" s="17"/>
      <c r="B99" s="17"/>
      <c r="C99" s="17"/>
      <c r="D99" s="17"/>
      <c r="E99" s="17"/>
      <c r="F99" s="17"/>
      <c r="G99" s="17"/>
      <c r="H99" s="17"/>
    </row>
    <row r="100" spans="1:8" ht="14.25">
      <c r="A100" s="17"/>
      <c r="B100" s="17"/>
      <c r="C100" s="17"/>
      <c r="D100" s="17"/>
      <c r="E100" s="17"/>
      <c r="F100" s="17"/>
      <c r="G100" s="17"/>
      <c r="H100" s="17"/>
    </row>
    <row r="101" spans="1:8" ht="14.25">
      <c r="A101" s="17"/>
      <c r="B101" s="17"/>
      <c r="C101" s="17"/>
      <c r="D101" s="17"/>
      <c r="E101" s="17"/>
      <c r="F101" s="17"/>
      <c r="G101" s="17"/>
      <c r="H101" s="17"/>
    </row>
    <row r="102" spans="1:8" ht="14.25">
      <c r="A102" s="17"/>
      <c r="B102" s="17"/>
      <c r="C102" s="17"/>
      <c r="D102" s="17"/>
      <c r="E102" s="17"/>
      <c r="F102" s="17"/>
      <c r="G102" s="17"/>
      <c r="H102" s="17"/>
    </row>
    <row r="103" spans="1:8" ht="14.25">
      <c r="A103" s="17"/>
      <c r="B103" s="17"/>
      <c r="C103" s="17"/>
      <c r="D103" s="17"/>
      <c r="E103" s="17"/>
      <c r="F103" s="17"/>
      <c r="G103" s="17"/>
      <c r="H103" s="17"/>
    </row>
    <row r="104" spans="1:8" ht="14.25">
      <c r="A104" s="17"/>
      <c r="B104" s="17"/>
      <c r="C104" s="17"/>
      <c r="D104" s="17"/>
      <c r="E104" s="17"/>
      <c r="F104" s="17"/>
      <c r="G104" s="17"/>
      <c r="H104" s="17"/>
    </row>
    <row r="105" spans="1:8" ht="14.25">
      <c r="A105" s="17"/>
      <c r="B105" s="17"/>
      <c r="C105" s="17"/>
      <c r="D105" s="17"/>
      <c r="E105" s="17"/>
      <c r="F105" s="17"/>
      <c r="G105" s="17"/>
      <c r="H105" s="17"/>
    </row>
    <row r="106" spans="1:8" ht="14.25">
      <c r="A106" s="17"/>
      <c r="B106" s="17"/>
      <c r="C106" s="17"/>
      <c r="D106" s="17"/>
      <c r="E106" s="17"/>
      <c r="F106" s="17"/>
      <c r="G106" s="17"/>
      <c r="H106" s="17"/>
    </row>
    <row r="107" spans="1:8" ht="14.25">
      <c r="A107" s="17"/>
      <c r="B107" s="17"/>
      <c r="C107" s="17"/>
      <c r="D107" s="17"/>
      <c r="E107" s="17"/>
      <c r="F107" s="17"/>
      <c r="G107" s="17"/>
      <c r="H107" s="17"/>
    </row>
    <row r="108" spans="1:8" ht="14.25">
      <c r="A108" s="17"/>
      <c r="B108" s="17"/>
      <c r="C108" s="17"/>
      <c r="D108" s="17"/>
      <c r="E108" s="17"/>
      <c r="F108" s="17"/>
      <c r="G108" s="17"/>
      <c r="H108" s="17"/>
    </row>
    <row r="109" spans="1:8" ht="14.25">
      <c r="A109" s="17"/>
      <c r="B109" s="17"/>
      <c r="C109" s="17"/>
      <c r="D109" s="17"/>
      <c r="E109" s="17"/>
      <c r="F109" s="17"/>
      <c r="G109" s="17"/>
      <c r="H109" s="17"/>
    </row>
    <row r="110" spans="1:8" ht="14.25">
      <c r="A110" s="17"/>
      <c r="B110" s="17"/>
      <c r="C110" s="17"/>
      <c r="D110" s="17"/>
      <c r="E110" s="17"/>
      <c r="F110" s="17"/>
      <c r="G110" s="17"/>
      <c r="H110" s="17"/>
    </row>
    <row r="111" spans="1:8" ht="14.25">
      <c r="A111" s="17"/>
      <c r="B111" s="17"/>
      <c r="C111" s="17"/>
      <c r="D111" s="17"/>
      <c r="E111" s="17"/>
      <c r="F111" s="17"/>
      <c r="G111" s="17"/>
      <c r="H111" s="17"/>
    </row>
    <row r="112" spans="1:8" ht="14.25">
      <c r="A112" s="17"/>
      <c r="B112" s="17"/>
      <c r="C112" s="17"/>
      <c r="D112" s="17"/>
      <c r="E112" s="17"/>
      <c r="F112" s="17"/>
      <c r="G112" s="17"/>
      <c r="H112" s="17"/>
    </row>
    <row r="113" spans="1:8" ht="14.25">
      <c r="A113" s="17"/>
      <c r="B113" s="17"/>
      <c r="C113" s="17"/>
      <c r="D113" s="17"/>
      <c r="E113" s="17"/>
      <c r="F113" s="17"/>
      <c r="G113" s="17"/>
      <c r="H113" s="17"/>
    </row>
    <row r="114" spans="1:8" ht="14.25">
      <c r="A114" s="17"/>
      <c r="B114" s="17"/>
      <c r="C114" s="17"/>
      <c r="D114" s="17"/>
      <c r="E114" s="17"/>
      <c r="F114" s="17"/>
      <c r="G114" s="17"/>
      <c r="H114" s="17"/>
    </row>
    <row r="115" spans="1:8" ht="14.25">
      <c r="A115" s="17"/>
      <c r="B115" s="17"/>
      <c r="C115" s="17"/>
      <c r="D115" s="17"/>
      <c r="E115" s="17"/>
      <c r="F115" s="17"/>
      <c r="G115" s="17"/>
      <c r="H115" s="17"/>
    </row>
    <row r="116" spans="1:8" ht="14.25">
      <c r="A116" s="17"/>
      <c r="B116" s="17"/>
      <c r="C116" s="17"/>
      <c r="D116" s="17"/>
      <c r="E116" s="17"/>
      <c r="F116" s="17"/>
      <c r="G116" s="17"/>
      <c r="H116" s="17"/>
    </row>
    <row r="117" spans="1:8" ht="14.25">
      <c r="A117" s="17"/>
      <c r="B117" s="17"/>
      <c r="C117" s="17"/>
      <c r="D117" s="17"/>
      <c r="E117" s="17"/>
      <c r="F117" s="17"/>
      <c r="G117" s="17"/>
      <c r="H117" s="17"/>
    </row>
    <row r="118" spans="1:8" ht="14.25">
      <c r="A118" s="17"/>
      <c r="B118" s="17"/>
      <c r="C118" s="17"/>
      <c r="D118" s="17"/>
      <c r="E118" s="17"/>
      <c r="F118" s="17"/>
      <c r="G118" s="17"/>
      <c r="H118" s="17"/>
    </row>
    <row r="119" spans="1:8" ht="14.25">
      <c r="A119" s="17"/>
      <c r="B119" s="17"/>
      <c r="C119" s="17"/>
      <c r="D119" s="17"/>
      <c r="E119" s="17"/>
      <c r="F119" s="17"/>
      <c r="G119" s="17"/>
      <c r="H119" s="17"/>
    </row>
    <row r="120" spans="1:8" ht="14.25">
      <c r="A120" s="17"/>
      <c r="B120" s="17"/>
      <c r="C120" s="17"/>
      <c r="D120" s="17"/>
      <c r="E120" s="17"/>
      <c r="F120" s="17"/>
      <c r="G120" s="17"/>
      <c r="H120" s="17"/>
    </row>
    <row r="121" spans="1:8" ht="14.25">
      <c r="A121" s="17"/>
      <c r="B121" s="17"/>
      <c r="C121" s="17"/>
      <c r="D121" s="17"/>
      <c r="E121" s="17"/>
      <c r="F121" s="17"/>
      <c r="G121" s="17"/>
      <c r="H121" s="17"/>
    </row>
    <row r="122" spans="1:8" ht="14.25">
      <c r="A122" s="17"/>
      <c r="B122" s="17"/>
      <c r="C122" s="17"/>
      <c r="D122" s="17"/>
      <c r="E122" s="17"/>
      <c r="F122" s="17"/>
      <c r="G122" s="17"/>
      <c r="H122" s="17"/>
    </row>
    <row r="123" spans="1:8" ht="14.25">
      <c r="A123" s="17"/>
      <c r="B123" s="17"/>
      <c r="C123" s="17"/>
      <c r="D123" s="17"/>
      <c r="E123" s="17"/>
      <c r="F123" s="17"/>
      <c r="G123" s="17"/>
      <c r="H123" s="17"/>
    </row>
    <row r="124" spans="1:8" ht="14.25">
      <c r="A124" s="17"/>
      <c r="B124" s="17"/>
      <c r="C124" s="17"/>
      <c r="D124" s="17"/>
      <c r="E124" s="17"/>
      <c r="F124" s="17"/>
      <c r="G124" s="17"/>
      <c r="H124" s="17"/>
    </row>
    <row r="125" spans="1:8" ht="14.25">
      <c r="A125" s="17"/>
      <c r="B125" s="17"/>
      <c r="C125" s="17"/>
      <c r="D125" s="17"/>
      <c r="E125" s="17"/>
      <c r="F125" s="17"/>
      <c r="G125" s="17"/>
      <c r="H125" s="17"/>
    </row>
    <row r="126" spans="1:8" ht="14.25">
      <c r="A126" s="17"/>
      <c r="B126" s="17"/>
      <c r="C126" s="17"/>
      <c r="D126" s="17"/>
      <c r="E126" s="17"/>
      <c r="F126" s="17"/>
      <c r="G126" s="17"/>
      <c r="H126" s="17"/>
    </row>
    <row r="127" spans="1:8" ht="14.25">
      <c r="A127" s="17"/>
      <c r="B127" s="17"/>
      <c r="C127" s="17"/>
      <c r="D127" s="17"/>
      <c r="E127" s="17"/>
      <c r="F127" s="17"/>
      <c r="G127" s="17"/>
      <c r="H127" s="17"/>
    </row>
    <row r="128" spans="1:8" ht="14.25">
      <c r="A128" s="17"/>
      <c r="B128" s="17"/>
      <c r="C128" s="17"/>
      <c r="D128" s="17"/>
      <c r="E128" s="17"/>
      <c r="F128" s="17"/>
      <c r="G128" s="17"/>
      <c r="H128" s="17"/>
    </row>
    <row r="129" spans="1:8" ht="14.25">
      <c r="A129" s="17"/>
      <c r="B129" s="17"/>
      <c r="C129" s="17"/>
      <c r="D129" s="17"/>
      <c r="E129" s="17"/>
      <c r="F129" s="17"/>
      <c r="G129" s="17"/>
      <c r="H129" s="17"/>
    </row>
    <row r="130" spans="1:8" ht="14.25">
      <c r="A130" s="17"/>
      <c r="B130" s="17"/>
      <c r="C130" s="17"/>
      <c r="D130" s="17"/>
      <c r="E130" s="17"/>
      <c r="F130" s="17"/>
      <c r="G130" s="17"/>
      <c r="H130" s="17"/>
    </row>
    <row r="131" spans="1:8" ht="14.25">
      <c r="A131" s="17"/>
      <c r="B131" s="17"/>
      <c r="C131" s="17"/>
      <c r="D131" s="17"/>
      <c r="E131" s="17"/>
      <c r="F131" s="17"/>
      <c r="G131" s="17"/>
      <c r="H131" s="17"/>
    </row>
    <row r="132" spans="1:8" ht="14.25">
      <c r="A132" s="17"/>
      <c r="B132" s="17"/>
      <c r="C132" s="17"/>
      <c r="D132" s="17"/>
      <c r="E132" s="17"/>
      <c r="F132" s="17"/>
      <c r="G132" s="17"/>
      <c r="H132" s="17"/>
    </row>
    <row r="133" spans="1:8" ht="14.25">
      <c r="A133" s="17"/>
      <c r="B133" s="17"/>
      <c r="C133" s="17"/>
      <c r="D133" s="17"/>
      <c r="E133" s="17"/>
      <c r="F133" s="17"/>
      <c r="G133" s="17"/>
      <c r="H133" s="17"/>
    </row>
    <row r="134" spans="1:8" ht="14.25">
      <c r="A134" s="17"/>
      <c r="B134" s="17"/>
      <c r="C134" s="17"/>
      <c r="D134" s="17"/>
      <c r="E134" s="17"/>
      <c r="F134" s="17"/>
      <c r="G134" s="17"/>
      <c r="H134" s="17"/>
    </row>
    <row r="135" spans="1:8" ht="14.25">
      <c r="A135" s="17"/>
      <c r="B135" s="17"/>
      <c r="C135" s="17"/>
      <c r="D135" s="17"/>
      <c r="E135" s="17"/>
      <c r="F135" s="17"/>
      <c r="G135" s="17"/>
      <c r="H135" s="17"/>
    </row>
    <row r="136" spans="1:8" ht="14.25">
      <c r="A136" s="17"/>
      <c r="B136" s="17"/>
      <c r="C136" s="17"/>
      <c r="D136" s="17"/>
      <c r="E136" s="17"/>
      <c r="F136" s="17"/>
      <c r="G136" s="17"/>
      <c r="H136" s="17"/>
    </row>
    <row r="137" spans="1:8" ht="14.25">
      <c r="A137" s="17"/>
      <c r="B137" s="17"/>
      <c r="C137" s="17"/>
      <c r="D137" s="17"/>
      <c r="E137" s="17"/>
      <c r="F137" s="17"/>
      <c r="G137" s="17"/>
      <c r="H137" s="17"/>
    </row>
    <row r="138" spans="1:8" ht="14.25">
      <c r="A138" s="17"/>
      <c r="B138" s="17"/>
      <c r="C138" s="17"/>
      <c r="D138" s="17"/>
      <c r="E138" s="17"/>
      <c r="F138" s="17"/>
      <c r="G138" s="17"/>
      <c r="H138" s="17"/>
    </row>
    <row r="139" spans="1:8" ht="14.25">
      <c r="A139" s="17"/>
      <c r="B139" s="17"/>
      <c r="C139" s="17"/>
      <c r="D139" s="17"/>
      <c r="E139" s="17"/>
      <c r="F139" s="17"/>
      <c r="G139" s="17"/>
      <c r="H139" s="17"/>
    </row>
    <row r="140" spans="1:8" ht="14.25">
      <c r="A140" s="17"/>
      <c r="B140" s="17"/>
      <c r="C140" s="17"/>
      <c r="D140" s="17"/>
      <c r="E140" s="17"/>
      <c r="F140" s="17"/>
      <c r="G140" s="17"/>
      <c r="H140" s="17"/>
    </row>
    <row r="141" spans="1:8" ht="14.25">
      <c r="A141" s="17"/>
      <c r="B141" s="17"/>
      <c r="C141" s="17"/>
      <c r="D141" s="17"/>
      <c r="E141" s="17"/>
      <c r="F141" s="17"/>
      <c r="G141" s="17"/>
      <c r="H141" s="17"/>
    </row>
    <row r="142" spans="1:8" ht="14.25">
      <c r="A142" s="17"/>
      <c r="B142" s="17"/>
      <c r="C142" s="17"/>
      <c r="D142" s="17"/>
      <c r="E142" s="17"/>
      <c r="F142" s="17"/>
      <c r="G142" s="17"/>
      <c r="H142" s="17"/>
    </row>
    <row r="143" spans="1:8" ht="14.25">
      <c r="A143" s="17"/>
      <c r="B143" s="17"/>
      <c r="C143" s="17"/>
      <c r="D143" s="17"/>
      <c r="E143" s="17"/>
      <c r="F143" s="17"/>
      <c r="G143" s="17"/>
      <c r="H143" s="17"/>
    </row>
    <row r="144" spans="1:8" ht="14.25">
      <c r="A144" s="17"/>
      <c r="B144" s="17"/>
      <c r="C144" s="17"/>
      <c r="D144" s="17"/>
      <c r="E144" s="17"/>
      <c r="F144" s="17"/>
      <c r="G144" s="17"/>
      <c r="H144" s="17"/>
    </row>
    <row r="145" spans="1:8" ht="14.25">
      <c r="A145" s="17"/>
      <c r="B145" s="17"/>
      <c r="C145" s="17"/>
      <c r="D145" s="17"/>
      <c r="E145" s="17"/>
      <c r="F145" s="17"/>
      <c r="G145" s="17"/>
      <c r="H145" s="17"/>
    </row>
    <row r="146" spans="1:8" ht="14.25">
      <c r="A146" s="17"/>
      <c r="B146" s="17"/>
      <c r="C146" s="17"/>
      <c r="D146" s="17"/>
      <c r="E146" s="17"/>
      <c r="F146" s="17"/>
      <c r="G146" s="17"/>
      <c r="H146" s="17"/>
    </row>
    <row r="147" spans="1:8" ht="14.25">
      <c r="A147" s="17"/>
      <c r="B147" s="17"/>
      <c r="C147" s="17"/>
      <c r="D147" s="17"/>
      <c r="E147" s="17"/>
      <c r="F147" s="17"/>
      <c r="G147" s="17"/>
      <c r="H147" s="17"/>
    </row>
    <row r="148" spans="1:8" ht="14.25">
      <c r="A148" s="17"/>
      <c r="B148" s="17"/>
      <c r="C148" s="17"/>
      <c r="D148" s="17"/>
      <c r="E148" s="17"/>
      <c r="F148" s="17"/>
      <c r="G148" s="17"/>
      <c r="H148" s="17"/>
    </row>
    <row r="149" spans="1:8" ht="14.25">
      <c r="A149" s="17"/>
      <c r="B149" s="17"/>
      <c r="C149" s="17"/>
      <c r="D149" s="17"/>
      <c r="E149" s="17"/>
      <c r="F149" s="17"/>
      <c r="G149" s="17"/>
      <c r="H149" s="17"/>
    </row>
    <row r="150" spans="1:8" ht="14.25">
      <c r="A150" s="17"/>
      <c r="B150" s="17"/>
      <c r="C150" s="17"/>
      <c r="D150" s="17"/>
      <c r="E150" s="17"/>
      <c r="F150" s="17"/>
      <c r="G150" s="17"/>
      <c r="H150" s="17"/>
    </row>
    <row r="151" spans="1:8" ht="14.25">
      <c r="A151" s="17"/>
      <c r="B151" s="17"/>
      <c r="C151" s="17"/>
      <c r="D151" s="17"/>
      <c r="E151" s="17"/>
      <c r="F151" s="17"/>
      <c r="G151" s="17"/>
      <c r="H151" s="17"/>
    </row>
    <row r="152" spans="1:8" ht="14.25">
      <c r="A152" s="17"/>
      <c r="B152" s="17"/>
      <c r="C152" s="17"/>
      <c r="D152" s="17"/>
      <c r="E152" s="17"/>
      <c r="F152" s="17"/>
      <c r="G152" s="17"/>
      <c r="H152" s="17"/>
    </row>
    <row r="153" spans="1:8" ht="14.25">
      <c r="A153" s="17"/>
      <c r="B153" s="17"/>
      <c r="C153" s="17"/>
      <c r="D153" s="17"/>
      <c r="E153" s="17"/>
      <c r="F153" s="17"/>
      <c r="G153" s="17"/>
      <c r="H153" s="17"/>
    </row>
    <row r="154" spans="1:8" ht="14.25">
      <c r="A154" s="17"/>
      <c r="B154" s="17"/>
      <c r="C154" s="17"/>
      <c r="D154" s="17"/>
      <c r="E154" s="17"/>
      <c r="F154" s="17"/>
      <c r="G154" s="17"/>
      <c r="H154" s="17"/>
    </row>
    <row r="155" spans="1:8" ht="14.25">
      <c r="A155" s="17"/>
      <c r="B155" s="17"/>
      <c r="C155" s="17"/>
      <c r="D155" s="17"/>
      <c r="E155" s="17"/>
      <c r="F155" s="17"/>
      <c r="G155" s="17"/>
      <c r="H155" s="17"/>
    </row>
    <row r="156" spans="1:8" ht="14.25">
      <c r="A156" s="17"/>
      <c r="B156" s="17"/>
      <c r="C156" s="17"/>
      <c r="D156" s="17"/>
      <c r="E156" s="17"/>
      <c r="F156" s="17"/>
      <c r="G156" s="17"/>
      <c r="H156" s="17"/>
    </row>
    <row r="157" spans="1:8" ht="14.25">
      <c r="A157" s="17"/>
      <c r="B157" s="17"/>
      <c r="C157" s="17"/>
      <c r="D157" s="17"/>
      <c r="E157" s="17"/>
      <c r="F157" s="17"/>
      <c r="G157" s="17"/>
      <c r="H157" s="17"/>
    </row>
    <row r="158" spans="1:8" ht="14.25">
      <c r="A158" s="17"/>
      <c r="B158" s="17"/>
      <c r="C158" s="17"/>
      <c r="D158" s="17"/>
      <c r="E158" s="17"/>
      <c r="F158" s="17"/>
      <c r="G158" s="17"/>
      <c r="H158" s="17"/>
    </row>
    <row r="159" spans="1:8" ht="14.25">
      <c r="A159" s="17"/>
      <c r="B159" s="17"/>
      <c r="C159" s="17"/>
      <c r="D159" s="17"/>
      <c r="E159" s="17"/>
      <c r="F159" s="17"/>
      <c r="G159" s="17"/>
      <c r="H159" s="17"/>
    </row>
    <row r="160" spans="1:8" ht="14.25">
      <c r="A160" s="17"/>
      <c r="B160" s="17"/>
      <c r="C160" s="17"/>
      <c r="D160" s="17"/>
      <c r="E160" s="17"/>
      <c r="F160" s="17"/>
      <c r="G160" s="17"/>
      <c r="H160" s="17"/>
    </row>
    <row r="161" spans="1:8" ht="14.25">
      <c r="A161" s="17"/>
      <c r="B161" s="17"/>
      <c r="C161" s="17"/>
      <c r="D161" s="17"/>
      <c r="E161" s="17"/>
      <c r="F161" s="17"/>
      <c r="G161" s="17"/>
      <c r="H161" s="17"/>
    </row>
    <row r="162" spans="1:8" ht="14.25">
      <c r="A162" s="17"/>
      <c r="B162" s="17"/>
      <c r="C162" s="17"/>
      <c r="D162" s="17"/>
      <c r="E162" s="17"/>
      <c r="F162" s="17"/>
      <c r="G162" s="17"/>
      <c r="H162" s="17"/>
    </row>
    <row r="163" spans="1:8" ht="14.25">
      <c r="A163" s="17"/>
      <c r="B163" s="17"/>
      <c r="C163" s="17"/>
      <c r="D163" s="17"/>
      <c r="E163" s="17"/>
      <c r="F163" s="17"/>
      <c r="G163" s="17"/>
      <c r="H163" s="17"/>
    </row>
    <row r="164" spans="1:8" ht="14.25">
      <c r="A164" s="17"/>
      <c r="B164" s="17"/>
      <c r="C164" s="17"/>
      <c r="D164" s="17"/>
      <c r="E164" s="17"/>
      <c r="F164" s="17"/>
      <c r="G164" s="17"/>
      <c r="H164" s="17"/>
    </row>
    <row r="165" spans="1:8" ht="14.25">
      <c r="A165" s="17"/>
      <c r="B165" s="17"/>
      <c r="C165" s="17"/>
      <c r="D165" s="17"/>
      <c r="E165" s="17"/>
      <c r="F165" s="17"/>
      <c r="G165" s="17"/>
      <c r="H165" s="17"/>
    </row>
    <row r="166" spans="1:8" ht="14.25">
      <c r="A166" s="17"/>
      <c r="B166" s="17"/>
      <c r="C166" s="17"/>
      <c r="D166" s="17"/>
      <c r="E166" s="17"/>
      <c r="F166" s="17"/>
      <c r="G166" s="17"/>
      <c r="H166" s="17"/>
    </row>
    <row r="167" spans="1:8" ht="14.25">
      <c r="A167" s="17"/>
      <c r="B167" s="17"/>
      <c r="C167" s="17"/>
      <c r="D167" s="17"/>
      <c r="E167" s="17"/>
      <c r="F167" s="17"/>
      <c r="G167" s="17"/>
      <c r="H167" s="17"/>
    </row>
    <row r="168" spans="1:8" ht="14.25">
      <c r="A168" s="17"/>
      <c r="B168" s="17"/>
      <c r="C168" s="17"/>
      <c r="D168" s="17"/>
      <c r="E168" s="17"/>
      <c r="F168" s="17"/>
      <c r="G168" s="17"/>
      <c r="H168" s="17"/>
    </row>
    <row r="169" spans="1:8" ht="14.25">
      <c r="A169" s="17"/>
      <c r="B169" s="17"/>
      <c r="C169" s="17"/>
      <c r="D169" s="17"/>
      <c r="E169" s="17"/>
      <c r="F169" s="17"/>
      <c r="G169" s="17"/>
      <c r="H169" s="17"/>
    </row>
    <row r="170" spans="1:8" ht="14.25">
      <c r="A170" s="17"/>
      <c r="B170" s="17"/>
      <c r="C170" s="17"/>
      <c r="D170" s="17"/>
      <c r="E170" s="17"/>
      <c r="F170" s="17"/>
      <c r="G170" s="17"/>
      <c r="H170" s="17"/>
    </row>
    <row r="171" spans="1:8" ht="14.25">
      <c r="A171" s="17"/>
      <c r="B171" s="17"/>
      <c r="C171" s="17"/>
      <c r="D171" s="17"/>
      <c r="E171" s="17"/>
      <c r="F171" s="17"/>
      <c r="G171" s="17"/>
      <c r="H171" s="17"/>
    </row>
    <row r="172" spans="1:8" ht="14.25">
      <c r="A172" s="17"/>
      <c r="B172" s="17"/>
      <c r="C172" s="17"/>
      <c r="D172" s="17"/>
      <c r="E172" s="17"/>
      <c r="F172" s="17"/>
      <c r="G172" s="17"/>
      <c r="H172" s="17"/>
    </row>
    <row r="173" spans="1:8" ht="14.25">
      <c r="A173" s="17"/>
      <c r="B173" s="17"/>
      <c r="C173" s="17"/>
      <c r="D173" s="17"/>
      <c r="E173" s="17"/>
      <c r="F173" s="17"/>
      <c r="G173" s="17"/>
      <c r="H173" s="17"/>
    </row>
    <row r="174" spans="1:8" ht="14.25">
      <c r="A174" s="17"/>
      <c r="B174" s="17"/>
      <c r="C174" s="17"/>
      <c r="D174" s="17"/>
      <c r="E174" s="17"/>
      <c r="F174" s="17"/>
      <c r="G174" s="17"/>
      <c r="H174" s="17"/>
    </row>
    <row r="175" spans="1:8" ht="14.25">
      <c r="A175" s="17"/>
      <c r="B175" s="17"/>
      <c r="C175" s="17"/>
      <c r="D175" s="17"/>
      <c r="E175" s="17"/>
      <c r="F175" s="17"/>
      <c r="G175" s="17"/>
      <c r="H175" s="17"/>
    </row>
    <row r="176" spans="1:8" ht="14.25">
      <c r="A176" s="17"/>
      <c r="B176" s="17"/>
      <c r="C176" s="17"/>
      <c r="D176" s="17"/>
      <c r="E176" s="17"/>
      <c r="F176" s="17"/>
      <c r="G176" s="17"/>
      <c r="H176" s="17"/>
    </row>
    <row r="177" spans="1:8" ht="14.25">
      <c r="A177" s="17"/>
      <c r="B177" s="17"/>
      <c r="C177" s="17"/>
      <c r="D177" s="17"/>
      <c r="E177" s="17"/>
      <c r="F177" s="17"/>
      <c r="G177" s="17"/>
      <c r="H177" s="17"/>
    </row>
    <row r="178" spans="1:8" ht="14.25">
      <c r="A178" s="17"/>
      <c r="B178" s="17"/>
      <c r="C178" s="17"/>
      <c r="D178" s="17"/>
      <c r="E178" s="17"/>
      <c r="F178" s="17"/>
      <c r="G178" s="17"/>
      <c r="H178" s="17"/>
    </row>
    <row r="179" spans="1:8" ht="14.25">
      <c r="A179" s="17"/>
      <c r="B179" s="17"/>
      <c r="C179" s="17"/>
      <c r="D179" s="17"/>
      <c r="E179" s="17"/>
      <c r="F179" s="17"/>
      <c r="G179" s="17"/>
      <c r="H179" s="17"/>
    </row>
    <row r="180" spans="1:8" ht="14.25">
      <c r="A180" s="17"/>
      <c r="B180" s="17"/>
      <c r="C180" s="17"/>
      <c r="D180" s="17"/>
      <c r="E180" s="17"/>
      <c r="F180" s="17"/>
      <c r="G180" s="17"/>
      <c r="H180" s="17"/>
    </row>
    <row r="181" spans="1:8" ht="14.25">
      <c r="A181" s="17"/>
      <c r="B181" s="17"/>
      <c r="C181" s="17"/>
      <c r="D181" s="17"/>
      <c r="E181" s="17"/>
      <c r="F181" s="17"/>
      <c r="G181" s="17"/>
      <c r="H181" s="17"/>
    </row>
    <row r="182" spans="1:8" ht="14.25">
      <c r="A182" s="17"/>
      <c r="B182" s="17"/>
      <c r="C182" s="17"/>
      <c r="D182" s="17"/>
      <c r="E182" s="17"/>
      <c r="F182" s="17"/>
      <c r="G182" s="17"/>
      <c r="H182" s="17"/>
    </row>
  </sheetData>
  <sheetProtection/>
  <mergeCells count="16">
    <mergeCell ref="F1:F2"/>
    <mergeCell ref="F43:F44"/>
    <mergeCell ref="A1:A2"/>
    <mergeCell ref="B1:B2"/>
    <mergeCell ref="G1:G2"/>
    <mergeCell ref="G43:G44"/>
    <mergeCell ref="H1:H2"/>
    <mergeCell ref="H43:H44"/>
    <mergeCell ref="A43:A44"/>
    <mergeCell ref="B43:B44"/>
    <mergeCell ref="C1:C2"/>
    <mergeCell ref="C43:C44"/>
    <mergeCell ref="D1:D2"/>
    <mergeCell ref="E1:E2"/>
    <mergeCell ref="E43:E44"/>
    <mergeCell ref="D43:D44"/>
  </mergeCells>
  <printOptions horizontalCentered="1"/>
  <pageMargins left="0.35" right="0.2362204724409449" top="1.16" bottom="0.19" header="0.37" footer="0.19"/>
  <pageSetup horizontalDpi="300" verticalDpi="300" orientation="portrait" paperSize="9" scale="70" r:id="rId1"/>
  <headerFooter alignWithMargins="0">
    <oddHeader xml:space="preserve">&amp;C1/2016.(II.19.) számú költségvetési rendelethez
ZALASZABAR KÖZSÉG ÖNKORMÁNYZATA ÉS INTÉZMÉNYEI BEVÉTELEI ÉS KIADÁSA ELŐIRÁNYZATAINAK ÖSSZESÍTŐJE ROVATONKÉNT
2015. ÉVBEN
&amp;R1sz. </oddHeader>
  </headerFooter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view="pageLayout" workbookViewId="0" topLeftCell="B1">
      <selection activeCell="F17" sqref="F17"/>
    </sheetView>
  </sheetViews>
  <sheetFormatPr defaultColWidth="9.00390625" defaultRowHeight="12.75"/>
  <cols>
    <col min="1" max="1" width="8.75390625" style="5" customWidth="1"/>
    <col min="2" max="2" width="49.625" style="5" customWidth="1"/>
    <col min="3" max="4" width="14.375" style="5" customWidth="1"/>
    <col min="5" max="6" width="13.25390625" style="5" customWidth="1"/>
    <col min="7" max="8" width="14.75390625" style="5" customWidth="1"/>
    <col min="9" max="9" width="13.25390625" style="5" customWidth="1"/>
    <col min="10" max="10" width="13.875" style="5" customWidth="1"/>
    <col min="11" max="16384" width="9.125" style="5" customWidth="1"/>
  </cols>
  <sheetData>
    <row r="1" spans="1:10" ht="12.75">
      <c r="A1" s="4"/>
      <c r="B1" s="4"/>
      <c r="C1" s="4"/>
      <c r="D1" s="4"/>
      <c r="E1" s="681" t="s">
        <v>14</v>
      </c>
      <c r="F1" s="681"/>
      <c r="G1" s="681"/>
      <c r="H1" s="681"/>
      <c r="I1" s="681"/>
      <c r="J1" s="681"/>
    </row>
    <row r="2" spans="1:10" ht="15" customHeight="1">
      <c r="A2" s="682" t="s">
        <v>51</v>
      </c>
      <c r="B2" s="683" t="s">
        <v>75</v>
      </c>
      <c r="C2" s="684" t="s">
        <v>231</v>
      </c>
      <c r="D2" s="685"/>
      <c r="E2" s="685"/>
      <c r="F2" s="686"/>
      <c r="G2" s="684" t="s">
        <v>53</v>
      </c>
      <c r="H2" s="685"/>
      <c r="I2" s="685"/>
      <c r="J2" s="686"/>
    </row>
    <row r="3" spans="1:10" ht="15" customHeight="1">
      <c r="A3" s="679"/>
      <c r="B3" s="679"/>
      <c r="C3" s="679" t="s">
        <v>62</v>
      </c>
      <c r="D3" s="679" t="s">
        <v>302</v>
      </c>
      <c r="E3" s="679" t="s">
        <v>279</v>
      </c>
      <c r="F3" s="679" t="s">
        <v>54</v>
      </c>
      <c r="G3" s="679" t="s">
        <v>8</v>
      </c>
      <c r="H3" s="66" t="s">
        <v>166</v>
      </c>
      <c r="I3" s="679" t="s">
        <v>280</v>
      </c>
      <c r="J3" s="679" t="s">
        <v>54</v>
      </c>
    </row>
    <row r="4" spans="1:10" ht="15" customHeight="1">
      <c r="A4" s="679"/>
      <c r="B4" s="679"/>
      <c r="C4" s="679"/>
      <c r="D4" s="679"/>
      <c r="E4" s="679"/>
      <c r="F4" s="679"/>
      <c r="G4" s="679"/>
      <c r="H4" s="66" t="s">
        <v>165</v>
      </c>
      <c r="I4" s="679"/>
      <c r="J4" s="679"/>
    </row>
    <row r="5" spans="1:10" ht="15" customHeight="1">
      <c r="A5" s="680"/>
      <c r="B5" s="680"/>
      <c r="C5" s="680"/>
      <c r="D5" s="680"/>
      <c r="E5" s="680"/>
      <c r="F5" s="680"/>
      <c r="G5" s="680"/>
      <c r="H5" s="67" t="s">
        <v>167</v>
      </c>
      <c r="I5" s="680"/>
      <c r="J5" s="680"/>
    </row>
    <row r="6" spans="1:10" ht="39.75" customHeight="1">
      <c r="A6" s="41"/>
      <c r="B6" s="79"/>
      <c r="C6" s="81"/>
      <c r="D6" s="81"/>
      <c r="E6" s="42"/>
      <c r="F6" s="42"/>
      <c r="G6" s="42"/>
      <c r="H6" s="42"/>
      <c r="I6" s="42"/>
      <c r="J6" s="42"/>
    </row>
    <row r="7" spans="1:10" ht="39.75" customHeight="1">
      <c r="A7" s="35"/>
      <c r="B7" s="80"/>
      <c r="C7" s="42"/>
      <c r="D7" s="42"/>
      <c r="E7" s="42"/>
      <c r="F7" s="42"/>
      <c r="G7" s="42"/>
      <c r="H7" s="42"/>
      <c r="I7" s="42"/>
      <c r="J7" s="42"/>
    </row>
    <row r="8" spans="1:10" ht="39.75" customHeight="1">
      <c r="A8" s="41"/>
      <c r="B8" s="77"/>
      <c r="C8" s="81"/>
      <c r="D8" s="81"/>
      <c r="E8" s="42"/>
      <c r="F8" s="42"/>
      <c r="G8" s="42"/>
      <c r="H8" s="42"/>
      <c r="I8" s="42"/>
      <c r="J8" s="42"/>
    </row>
    <row r="9" spans="1:10" ht="39.75" customHeight="1">
      <c r="A9" s="35"/>
      <c r="B9" s="78"/>
      <c r="C9" s="42"/>
      <c r="D9" s="42"/>
      <c r="E9" s="42"/>
      <c r="F9" s="42"/>
      <c r="G9" s="42"/>
      <c r="H9" s="42"/>
      <c r="I9" s="42"/>
      <c r="J9" s="42"/>
    </row>
    <row r="10" spans="1:10" ht="39.75" customHeight="1">
      <c r="A10" s="7"/>
      <c r="B10" s="90"/>
      <c r="C10" s="82"/>
      <c r="D10" s="82"/>
      <c r="E10" s="43"/>
      <c r="F10" s="43"/>
      <c r="G10" s="43"/>
      <c r="H10" s="43"/>
      <c r="I10" s="43"/>
      <c r="J10" s="43"/>
    </row>
    <row r="11" spans="2:8" ht="39.75" customHeight="1">
      <c r="B11" s="154" t="s">
        <v>233</v>
      </c>
      <c r="C11" s="154"/>
      <c r="D11" s="154"/>
      <c r="E11" s="154"/>
      <c r="F11" s="154"/>
      <c r="G11" s="154"/>
      <c r="H11" s="154"/>
    </row>
    <row r="12" ht="39.75" customHeight="1"/>
    <row r="43" ht="12.75">
      <c r="K43" s="6"/>
    </row>
  </sheetData>
  <sheetProtection/>
  <mergeCells count="12">
    <mergeCell ref="I3:I5"/>
    <mergeCell ref="C2:F2"/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</mergeCells>
  <printOptions horizontalCentered="1"/>
  <pageMargins left="0.2362204724409449" right="0.2362204724409449" top="1.3385826771653544" bottom="0.1968503937007874" header="0.5905511811023623" footer="0.1968503937007874"/>
  <pageSetup horizontalDpi="300" verticalDpi="300" orientation="landscape" paperSize="9" scale="84" r:id="rId1"/>
  <headerFooter alignWithMargins="0">
    <oddHeader>&amp;C&amp;"Garamond,Félkövér"&amp;14 1/2016.(II.19.) számú költségvetési rendelethez
ZALASZABAR KÖZSÉG  ÖNKORMÁNYZAT 2015.ÉVI EURÓPAI UNIÓS PROJEKTJEINEK BEVÉTELEI ÉS KIADÁSAI&amp;R&amp;A
&amp;P.oldal
1000.-Ft-ban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view="pageLayout" zoomScaleSheetLayoutView="80" workbookViewId="0" topLeftCell="A1">
      <selection activeCell="E25" sqref="E25"/>
    </sheetView>
  </sheetViews>
  <sheetFormatPr defaultColWidth="9.00390625" defaultRowHeight="12.75"/>
  <cols>
    <col min="1" max="1" width="7.75390625" style="9" customWidth="1"/>
    <col min="2" max="2" width="44.375" style="9" customWidth="1"/>
    <col min="3" max="3" width="5.625" style="9" hidden="1" customWidth="1"/>
    <col min="4" max="4" width="13.375" style="9" customWidth="1"/>
    <col min="5" max="5" width="21.125" style="9" customWidth="1"/>
    <col min="6" max="16384" width="9.125" style="9" customWidth="1"/>
  </cols>
  <sheetData>
    <row r="1" spans="1:5" ht="12.75" customHeight="1">
      <c r="A1" s="10"/>
      <c r="B1" s="10"/>
      <c r="C1" s="10"/>
      <c r="D1" s="10"/>
      <c r="E1" s="10"/>
    </row>
    <row r="2" spans="1:5" ht="13.5" thickBot="1">
      <c r="A2" s="8"/>
      <c r="B2" s="8"/>
      <c r="C2" s="8"/>
      <c r="D2" s="8"/>
      <c r="E2" s="8"/>
    </row>
    <row r="3" spans="1:5" ht="15.75" customHeight="1" thickBot="1">
      <c r="A3" s="687" t="s">
        <v>15</v>
      </c>
      <c r="B3" s="688" t="s">
        <v>18</v>
      </c>
      <c r="C3" s="688"/>
      <c r="D3" s="689" t="s">
        <v>266</v>
      </c>
      <c r="E3" s="688" t="s">
        <v>19</v>
      </c>
    </row>
    <row r="4" spans="1:5" ht="15.75" customHeight="1" thickBot="1">
      <c r="A4" s="687"/>
      <c r="B4" s="688"/>
      <c r="C4" s="688"/>
      <c r="D4" s="690"/>
      <c r="E4" s="688"/>
    </row>
    <row r="5" spans="1:5" ht="15.75" customHeight="1" thickBot="1">
      <c r="A5" s="687"/>
      <c r="B5" s="688"/>
      <c r="C5" s="688"/>
      <c r="D5" s="690"/>
      <c r="E5" s="688"/>
    </row>
    <row r="6" spans="1:5" ht="15.75" customHeight="1" thickBot="1">
      <c r="A6" s="687"/>
      <c r="B6" s="688"/>
      <c r="C6" s="688"/>
      <c r="D6" s="691"/>
      <c r="E6" s="688"/>
    </row>
    <row r="7" spans="1:5" ht="25.5" customHeight="1">
      <c r="A7" s="137" t="s">
        <v>13</v>
      </c>
      <c r="B7" s="138" t="s">
        <v>352</v>
      </c>
      <c r="C7" s="139"/>
      <c r="D7" s="196">
        <v>1573</v>
      </c>
      <c r="E7" s="136" t="s">
        <v>333</v>
      </c>
    </row>
    <row r="8" spans="1:5" ht="25.5" customHeight="1">
      <c r="A8" s="208"/>
      <c r="B8" s="211" t="s">
        <v>349</v>
      </c>
      <c r="C8" s="209"/>
      <c r="D8" s="209">
        <v>-1384</v>
      </c>
      <c r="E8" s="136" t="s">
        <v>333</v>
      </c>
    </row>
    <row r="9" spans="1:5" ht="25.5" customHeight="1">
      <c r="A9" s="208"/>
      <c r="B9" s="211" t="s">
        <v>162</v>
      </c>
      <c r="C9" s="209"/>
      <c r="D9" s="209">
        <v>1145</v>
      </c>
      <c r="E9" s="136" t="s">
        <v>333</v>
      </c>
    </row>
    <row r="10" spans="1:5" ht="25.5" customHeight="1">
      <c r="A10" s="208"/>
      <c r="B10" s="211" t="s">
        <v>350</v>
      </c>
      <c r="C10" s="209"/>
      <c r="D10" s="209">
        <v>-695</v>
      </c>
      <c r="E10" s="136" t="s">
        <v>333</v>
      </c>
    </row>
    <row r="11" spans="1:5" ht="25.5" customHeight="1">
      <c r="A11" s="208"/>
      <c r="B11" s="211" t="s">
        <v>351</v>
      </c>
      <c r="C11" s="209"/>
      <c r="D11" s="209">
        <v>189</v>
      </c>
      <c r="E11" s="136" t="s">
        <v>333</v>
      </c>
    </row>
    <row r="12" spans="1:5" ht="25.5" customHeight="1" thickBot="1">
      <c r="A12" s="173"/>
      <c r="B12" s="174" t="s">
        <v>353</v>
      </c>
      <c r="C12" s="175"/>
      <c r="D12" s="207">
        <f>SUM(D3:D11)</f>
        <v>828</v>
      </c>
      <c r="E12" s="176"/>
    </row>
    <row r="13" spans="1:5" ht="25.5" customHeight="1">
      <c r="A13" s="137" t="s">
        <v>7</v>
      </c>
      <c r="B13" s="138" t="s">
        <v>354</v>
      </c>
      <c r="C13" s="209"/>
      <c r="D13" s="210">
        <v>0</v>
      </c>
      <c r="E13" s="136" t="s">
        <v>333</v>
      </c>
    </row>
    <row r="14" spans="1:5" ht="25.5" customHeight="1" thickBot="1">
      <c r="A14" s="173"/>
      <c r="B14" s="174" t="s">
        <v>353</v>
      </c>
      <c r="C14" s="175"/>
      <c r="D14" s="207">
        <v>828</v>
      </c>
      <c r="E14" s="176"/>
    </row>
    <row r="15" spans="1:5" ht="25.5" customHeight="1">
      <c r="A15" s="208" t="s">
        <v>613</v>
      </c>
      <c r="B15" s="223" t="s">
        <v>352</v>
      </c>
      <c r="C15" s="209"/>
      <c r="D15" s="210">
        <v>828</v>
      </c>
      <c r="E15" s="136"/>
    </row>
    <row r="16" spans="1:5" ht="25.5" customHeight="1">
      <c r="A16" s="208"/>
      <c r="B16" s="211" t="s">
        <v>368</v>
      </c>
      <c r="C16" s="209"/>
      <c r="D16" s="209">
        <v>600</v>
      </c>
      <c r="E16" s="136" t="s">
        <v>333</v>
      </c>
    </row>
    <row r="17" spans="1:5" ht="25.5" customHeight="1">
      <c r="A17" s="208"/>
      <c r="B17" s="211" t="s">
        <v>372</v>
      </c>
      <c r="C17" s="209"/>
      <c r="D17" s="209">
        <v>768</v>
      </c>
      <c r="E17" s="136" t="s">
        <v>333</v>
      </c>
    </row>
    <row r="18" spans="1:5" ht="25.5" customHeight="1">
      <c r="A18" s="208"/>
      <c r="B18" s="211" t="s">
        <v>369</v>
      </c>
      <c r="C18" s="209"/>
      <c r="D18" s="209">
        <v>50</v>
      </c>
      <c r="E18" s="136" t="s">
        <v>333</v>
      </c>
    </row>
    <row r="19" spans="1:5" ht="25.5" customHeight="1">
      <c r="A19" s="208"/>
      <c r="B19" s="211" t="s">
        <v>370</v>
      </c>
      <c r="C19" s="209"/>
      <c r="D19" s="209">
        <v>-574</v>
      </c>
      <c r="E19" s="136" t="s">
        <v>333</v>
      </c>
    </row>
    <row r="20" spans="1:5" ht="25.5" customHeight="1">
      <c r="A20" s="208"/>
      <c r="B20" s="211" t="s">
        <v>371</v>
      </c>
      <c r="C20" s="209"/>
      <c r="D20" s="209">
        <v>-18</v>
      </c>
      <c r="E20" s="136" t="s">
        <v>333</v>
      </c>
    </row>
    <row r="21" spans="1:5" ht="25.5" customHeight="1" thickBot="1">
      <c r="A21" s="225"/>
      <c r="B21" s="226" t="s">
        <v>367</v>
      </c>
      <c r="C21" s="227"/>
      <c r="D21" s="229">
        <f>SUM(D15:D20)</f>
        <v>1654</v>
      </c>
      <c r="E21" s="228" t="s">
        <v>333</v>
      </c>
    </row>
    <row r="22" spans="1:5" ht="25.5" customHeight="1">
      <c r="A22" s="137" t="s">
        <v>614</v>
      </c>
      <c r="B22" s="138" t="s">
        <v>354</v>
      </c>
      <c r="C22" s="209"/>
      <c r="D22" s="210">
        <v>0</v>
      </c>
      <c r="E22" s="136" t="s">
        <v>333</v>
      </c>
    </row>
    <row r="23" spans="1:5" ht="25.5" customHeight="1" thickBot="1">
      <c r="A23" s="173"/>
      <c r="B23" s="174" t="s">
        <v>366</v>
      </c>
      <c r="C23" s="175"/>
      <c r="D23" s="207">
        <v>1654</v>
      </c>
      <c r="E23" s="176"/>
    </row>
    <row r="24" spans="1:5" ht="25.5" customHeight="1">
      <c r="A24" s="208" t="s">
        <v>5</v>
      </c>
      <c r="B24" s="223" t="s">
        <v>352</v>
      </c>
      <c r="C24" s="522"/>
      <c r="D24" s="523"/>
      <c r="E24" s="524"/>
    </row>
    <row r="25" spans="1:5" ht="25.5" customHeight="1">
      <c r="A25" s="208"/>
      <c r="B25" s="211" t="s">
        <v>368</v>
      </c>
      <c r="C25" s="522"/>
      <c r="D25" s="589">
        <v>1975</v>
      </c>
      <c r="E25" s="136" t="s">
        <v>333</v>
      </c>
    </row>
    <row r="26" spans="1:5" ht="25.5" customHeight="1">
      <c r="A26" s="208"/>
      <c r="B26" s="211" t="s">
        <v>372</v>
      </c>
      <c r="C26" s="522"/>
      <c r="D26" s="589">
        <v>266</v>
      </c>
      <c r="E26" s="136" t="s">
        <v>333</v>
      </c>
    </row>
    <row r="27" spans="1:5" ht="25.5" customHeight="1">
      <c r="A27" s="208"/>
      <c r="B27" s="211" t="s">
        <v>635</v>
      </c>
      <c r="C27" s="522"/>
      <c r="D27" s="589">
        <v>1585</v>
      </c>
      <c r="E27" s="136" t="s">
        <v>333</v>
      </c>
    </row>
    <row r="28" spans="1:5" ht="25.5" customHeight="1">
      <c r="A28" s="208"/>
      <c r="B28" s="211" t="s">
        <v>636</v>
      </c>
      <c r="C28" s="522"/>
      <c r="D28" s="209">
        <v>1398</v>
      </c>
      <c r="E28" s="136" t="s">
        <v>333</v>
      </c>
    </row>
    <row r="29" spans="1:5" ht="25.5" customHeight="1">
      <c r="A29" s="208"/>
      <c r="B29" s="211" t="s">
        <v>637</v>
      </c>
      <c r="C29" s="522"/>
      <c r="D29" s="589">
        <v>1707</v>
      </c>
      <c r="E29" s="136" t="s">
        <v>333</v>
      </c>
    </row>
    <row r="30" spans="1:5" ht="25.5" customHeight="1">
      <c r="A30" s="208"/>
      <c r="B30" s="211" t="s">
        <v>638</v>
      </c>
      <c r="C30" s="522"/>
      <c r="D30" s="589">
        <v>-345</v>
      </c>
      <c r="E30" s="136" t="s">
        <v>333</v>
      </c>
    </row>
    <row r="31" spans="1:5" ht="25.5" customHeight="1">
      <c r="A31" s="208"/>
      <c r="B31" s="211" t="s">
        <v>639</v>
      </c>
      <c r="C31" s="522"/>
      <c r="D31" s="589">
        <v>-190</v>
      </c>
      <c r="E31" s="136" t="s">
        <v>333</v>
      </c>
    </row>
    <row r="32" spans="1:5" ht="25.5" customHeight="1" thickBot="1">
      <c r="A32" s="173"/>
      <c r="B32" s="174" t="s">
        <v>640</v>
      </c>
      <c r="C32" s="175"/>
      <c r="D32" s="207">
        <f>D23+D25+D26+D27+D28+D29+D30+D31</f>
        <v>8050</v>
      </c>
      <c r="E32" s="176"/>
    </row>
    <row r="33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" bottom="0.19" header="0.44" footer="0.19"/>
  <pageSetup horizontalDpi="300" verticalDpi="300" orientation="portrait" paperSize="9" r:id="rId1"/>
  <headerFooter alignWithMargins="0">
    <oddHeader>&amp;C&amp;"Garamond,Félkövér"&amp;12 1/2016.(II.19.) számú költségvetési rendelethez
ZALASZABAR KÖZSÉG ÖNKORMÁNYZAT 2015.ÉVI TARTALÉKA&amp;R&amp;A
&amp;P.oldal
ezer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view="pageLayout" workbookViewId="0" topLeftCell="A1">
      <selection activeCell="I7" sqref="I7"/>
    </sheetView>
  </sheetViews>
  <sheetFormatPr defaultColWidth="9.00390625" defaultRowHeight="12.75"/>
  <cols>
    <col min="1" max="1" width="6.875" style="24" customWidth="1"/>
    <col min="2" max="2" width="8.125" style="24" customWidth="1"/>
    <col min="3" max="3" width="8.25390625" style="24" customWidth="1"/>
    <col min="4" max="4" width="39.625" style="24" customWidth="1"/>
    <col min="5" max="5" width="11.875" style="24" customWidth="1"/>
    <col min="6" max="6" width="11.625" style="24" customWidth="1"/>
    <col min="7" max="8" width="12.00390625" style="24" customWidth="1"/>
    <col min="9" max="9" width="11.375" style="24" customWidth="1"/>
    <col min="10" max="10" width="11.875" style="24" customWidth="1"/>
    <col min="11" max="11" width="11.375" style="24" customWidth="1"/>
    <col min="12" max="12" width="11.00390625" style="24" customWidth="1"/>
    <col min="13" max="16384" width="9.125" style="24" customWidth="1"/>
  </cols>
  <sheetData>
    <row r="1" ht="12.75">
      <c r="K1" s="31" t="s">
        <v>14</v>
      </c>
    </row>
    <row r="2" spans="1:11" ht="16.5" customHeight="1">
      <c r="A2" s="703" t="s">
        <v>615</v>
      </c>
      <c r="B2" s="706" t="s">
        <v>47</v>
      </c>
      <c r="C2" s="707"/>
      <c r="D2" s="708"/>
      <c r="E2" s="692" t="s">
        <v>266</v>
      </c>
      <c r="F2" s="692" t="s">
        <v>340</v>
      </c>
      <c r="G2" s="692" t="s">
        <v>362</v>
      </c>
      <c r="H2" s="692" t="s">
        <v>589</v>
      </c>
      <c r="I2" s="692" t="s">
        <v>608</v>
      </c>
      <c r="J2" s="34">
        <v>2016</v>
      </c>
      <c r="K2" s="34">
        <v>2017</v>
      </c>
    </row>
    <row r="3" spans="1:11" ht="17.25" customHeight="1">
      <c r="A3" s="704"/>
      <c r="B3" s="709"/>
      <c r="C3" s="710"/>
      <c r="D3" s="711"/>
      <c r="E3" s="693"/>
      <c r="F3" s="693"/>
      <c r="G3" s="693"/>
      <c r="H3" s="693"/>
      <c r="I3" s="693"/>
      <c r="J3" s="696" t="s">
        <v>234</v>
      </c>
      <c r="K3" s="697"/>
    </row>
    <row r="4" spans="1:11" ht="12" customHeight="1">
      <c r="A4" s="705"/>
      <c r="B4" s="712"/>
      <c r="C4" s="713"/>
      <c r="D4" s="714"/>
      <c r="E4" s="694"/>
      <c r="F4" s="694"/>
      <c r="G4" s="694"/>
      <c r="H4" s="694"/>
      <c r="I4" s="694"/>
      <c r="J4" s="698"/>
      <c r="K4" s="699"/>
    </row>
    <row r="5" spans="1:11" ht="34.5" customHeight="1">
      <c r="A5" s="33" t="s">
        <v>0</v>
      </c>
      <c r="B5" s="695" t="s">
        <v>303</v>
      </c>
      <c r="C5" s="695"/>
      <c r="D5" s="695"/>
      <c r="E5" s="60">
        <v>18706</v>
      </c>
      <c r="F5" s="60">
        <v>15726</v>
      </c>
      <c r="G5" s="60">
        <v>15744</v>
      </c>
      <c r="H5" s="60">
        <v>15744</v>
      </c>
      <c r="I5" s="60">
        <v>16101</v>
      </c>
      <c r="J5" s="60"/>
      <c r="K5" s="60"/>
    </row>
    <row r="6" spans="1:11" ht="34.5" customHeight="1">
      <c r="A6" s="33" t="s">
        <v>2</v>
      </c>
      <c r="B6" s="695" t="s">
        <v>74</v>
      </c>
      <c r="C6" s="695"/>
      <c r="D6" s="695"/>
      <c r="E6" s="60">
        <v>11190</v>
      </c>
      <c r="F6" s="60">
        <v>10474</v>
      </c>
      <c r="G6" s="60">
        <v>11300</v>
      </c>
      <c r="H6" s="60">
        <v>11300</v>
      </c>
      <c r="I6" s="60">
        <v>17696</v>
      </c>
      <c r="J6" s="60"/>
      <c r="K6" s="60"/>
    </row>
    <row r="7" spans="1:11" ht="34.5" customHeight="1">
      <c r="A7" s="33" t="s">
        <v>3</v>
      </c>
      <c r="B7" s="715" t="s">
        <v>604</v>
      </c>
      <c r="C7" s="716"/>
      <c r="D7" s="717"/>
      <c r="E7" s="60">
        <v>10000</v>
      </c>
      <c r="F7" s="60">
        <v>10000</v>
      </c>
      <c r="G7" s="60">
        <v>10000</v>
      </c>
      <c r="H7" s="60">
        <v>10000</v>
      </c>
      <c r="I7" s="60">
        <v>10000</v>
      </c>
      <c r="J7" s="60"/>
      <c r="K7" s="60"/>
    </row>
    <row r="8" spans="1:11" ht="34.5" customHeight="1">
      <c r="A8" s="33"/>
      <c r="B8" s="700" t="s">
        <v>65</v>
      </c>
      <c r="C8" s="701"/>
      <c r="D8" s="702"/>
      <c r="E8" s="71">
        <f aca="true" t="shared" si="0" ref="E8:K8">SUM(E5:E7)</f>
        <v>39896</v>
      </c>
      <c r="F8" s="71">
        <f t="shared" si="0"/>
        <v>36200</v>
      </c>
      <c r="G8" s="71">
        <f t="shared" si="0"/>
        <v>37044</v>
      </c>
      <c r="H8" s="71">
        <f t="shared" si="0"/>
        <v>37044</v>
      </c>
      <c r="I8" s="71">
        <f t="shared" si="0"/>
        <v>43797</v>
      </c>
      <c r="J8" s="71">
        <f t="shared" si="0"/>
        <v>0</v>
      </c>
      <c r="K8" s="71">
        <f t="shared" si="0"/>
        <v>0</v>
      </c>
    </row>
  </sheetData>
  <sheetProtection/>
  <mergeCells count="12">
    <mergeCell ref="A2:A4"/>
    <mergeCell ref="B2:D4"/>
    <mergeCell ref="B7:D7"/>
    <mergeCell ref="B5:D5"/>
    <mergeCell ref="F2:F4"/>
    <mergeCell ref="H2:H4"/>
    <mergeCell ref="G2:G4"/>
    <mergeCell ref="I2:I4"/>
    <mergeCell ref="B6:D6"/>
    <mergeCell ref="J3:K4"/>
    <mergeCell ref="B8:D8"/>
    <mergeCell ref="E2:E4"/>
  </mergeCells>
  <printOptions horizontalCentered="1"/>
  <pageMargins left="0.2362204724409449" right="0.2362204724409449" top="1.54" bottom="0.19" header="0.45" footer="0.19"/>
  <pageSetup horizontalDpi="300" verticalDpi="300" orientation="landscape" paperSize="9" r:id="rId1"/>
  <headerFooter alignWithMargins="0">
    <oddHeader>&amp;C&amp;"Garamond,Félkövér"&amp;14 1/2016.(II.19.)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G12" sqref="G12"/>
    </sheetView>
  </sheetViews>
  <sheetFormatPr defaultColWidth="9.00390625" defaultRowHeight="12.75"/>
  <cols>
    <col min="1" max="1" width="3.75390625" style="21" customWidth="1"/>
    <col min="2" max="2" width="9.125" style="21" customWidth="1"/>
    <col min="3" max="3" width="8.375" style="21" customWidth="1"/>
    <col min="4" max="4" width="22.875" style="21" customWidth="1"/>
    <col min="5" max="5" width="25.625" style="21" customWidth="1"/>
    <col min="6" max="6" width="10.875" style="21" customWidth="1"/>
    <col min="7" max="7" width="11.125" style="21" customWidth="1"/>
    <col min="8" max="8" width="16.75390625" style="21" customWidth="1"/>
    <col min="9" max="9" width="9.125" style="21" customWidth="1"/>
    <col min="10" max="10" width="11.125" style="21" customWidth="1"/>
    <col min="11" max="11" width="11.375" style="21" customWidth="1"/>
    <col min="12" max="16384" width="9.125" style="21" customWidth="1"/>
  </cols>
  <sheetData>
    <row r="1" spans="10:11" ht="12.75">
      <c r="J1" s="718" t="s">
        <v>14</v>
      </c>
      <c r="K1" s="718"/>
    </row>
    <row r="2" spans="1:11" ht="24.75" customHeight="1">
      <c r="A2" s="719" t="s">
        <v>17</v>
      </c>
      <c r="B2" s="719" t="s">
        <v>20</v>
      </c>
      <c r="C2" s="719"/>
      <c r="D2" s="719"/>
      <c r="E2" s="721" t="s">
        <v>55</v>
      </c>
      <c r="F2" s="721"/>
      <c r="G2" s="721"/>
      <c r="H2" s="721" t="s">
        <v>56</v>
      </c>
      <c r="I2" s="721"/>
      <c r="J2" s="721"/>
      <c r="K2" s="22" t="s">
        <v>8</v>
      </c>
    </row>
    <row r="3" spans="1:11" ht="24.75" customHeight="1">
      <c r="A3" s="719"/>
      <c r="B3" s="719"/>
      <c r="C3" s="719"/>
      <c r="D3" s="719"/>
      <c r="E3" s="719" t="s">
        <v>21</v>
      </c>
      <c r="F3" s="719" t="s">
        <v>22</v>
      </c>
      <c r="G3" s="719" t="s">
        <v>23</v>
      </c>
      <c r="H3" s="719" t="s">
        <v>21</v>
      </c>
      <c r="I3" s="719" t="s">
        <v>22</v>
      </c>
      <c r="J3" s="719" t="s">
        <v>23</v>
      </c>
      <c r="K3" s="720" t="s">
        <v>24</v>
      </c>
    </row>
    <row r="4" spans="1:11" ht="24.75" customHeight="1">
      <c r="A4" s="719"/>
      <c r="B4" s="719"/>
      <c r="C4" s="719"/>
      <c r="D4" s="719"/>
      <c r="E4" s="719"/>
      <c r="F4" s="719"/>
      <c r="G4" s="719"/>
      <c r="H4" s="719"/>
      <c r="I4" s="719"/>
      <c r="J4" s="719"/>
      <c r="K4" s="720"/>
    </row>
    <row r="5" spans="1:11" ht="24.75" customHeight="1">
      <c r="A5" s="49" t="s">
        <v>29</v>
      </c>
      <c r="B5" s="729" t="s">
        <v>57</v>
      </c>
      <c r="C5" s="730"/>
      <c r="D5" s="731"/>
      <c r="E5" s="49"/>
      <c r="F5" s="49"/>
      <c r="G5" s="49"/>
      <c r="H5" s="49"/>
      <c r="I5" s="49"/>
      <c r="J5" s="49"/>
      <c r="K5" s="50"/>
    </row>
    <row r="6" spans="1:11" ht="49.5" customHeight="1">
      <c r="A6" s="23" t="s">
        <v>1</v>
      </c>
      <c r="B6" s="726" t="s">
        <v>25</v>
      </c>
      <c r="C6" s="727"/>
      <c r="D6" s="727"/>
      <c r="E6" s="37"/>
      <c r="F6" s="65"/>
      <c r="G6" s="69"/>
      <c r="H6" s="32" t="s">
        <v>46</v>
      </c>
      <c r="I6" s="32" t="s">
        <v>46</v>
      </c>
      <c r="J6" s="32" t="s">
        <v>46</v>
      </c>
      <c r="K6" s="69">
        <f>SUM(G6:J6)</f>
        <v>0</v>
      </c>
    </row>
    <row r="7" spans="1:11" ht="30" customHeight="1">
      <c r="A7" s="23" t="s">
        <v>7</v>
      </c>
      <c r="B7" s="726" t="s">
        <v>26</v>
      </c>
      <c r="C7" s="727"/>
      <c r="D7" s="727"/>
      <c r="E7" s="32"/>
      <c r="F7" s="32"/>
      <c r="G7" s="32"/>
      <c r="H7" s="32" t="s">
        <v>46</v>
      </c>
      <c r="I7" s="32" t="s">
        <v>46</v>
      </c>
      <c r="J7" s="32" t="s">
        <v>46</v>
      </c>
      <c r="K7" s="32" t="s">
        <v>46</v>
      </c>
    </row>
    <row r="8" spans="1:11" ht="30" customHeight="1">
      <c r="A8" s="23" t="s">
        <v>3</v>
      </c>
      <c r="B8" s="726" t="s">
        <v>27</v>
      </c>
      <c r="C8" s="727"/>
      <c r="D8" s="727"/>
      <c r="E8" s="32"/>
      <c r="F8" s="32"/>
      <c r="G8" s="32"/>
      <c r="H8" s="32" t="s">
        <v>46</v>
      </c>
      <c r="I8" s="32" t="s">
        <v>46</v>
      </c>
      <c r="J8" s="32" t="s">
        <v>46</v>
      </c>
      <c r="K8" s="37" t="s">
        <v>46</v>
      </c>
    </row>
    <row r="9" spans="1:11" ht="33" customHeight="1">
      <c r="A9" s="23" t="s">
        <v>4</v>
      </c>
      <c r="B9" s="726" t="s">
        <v>28</v>
      </c>
      <c r="C9" s="727"/>
      <c r="D9" s="727"/>
      <c r="E9" s="36"/>
      <c r="F9" s="37"/>
      <c r="G9" s="38"/>
      <c r="H9" s="36" t="s">
        <v>52</v>
      </c>
      <c r="I9" s="39">
        <v>1</v>
      </c>
      <c r="J9" s="38">
        <v>10</v>
      </c>
      <c r="K9" s="69">
        <f>SUM(G9+J9)</f>
        <v>10</v>
      </c>
    </row>
    <row r="10" spans="1:11" ht="33" customHeight="1">
      <c r="A10" s="23"/>
      <c r="B10" s="725" t="s">
        <v>325</v>
      </c>
      <c r="C10" s="725"/>
      <c r="D10" s="725"/>
      <c r="E10" s="45"/>
      <c r="F10" s="46"/>
      <c r="G10" s="68"/>
      <c r="H10" s="45"/>
      <c r="I10" s="48"/>
      <c r="J10" s="47">
        <f>SUM(J9)</f>
        <v>10</v>
      </c>
      <c r="K10" s="145">
        <f>SUM(K6:K9)</f>
        <v>10</v>
      </c>
    </row>
    <row r="11" spans="1:11" ht="33" customHeight="1">
      <c r="A11" s="23"/>
      <c r="B11" s="726"/>
      <c r="C11" s="727"/>
      <c r="D11" s="727"/>
      <c r="E11" s="36"/>
      <c r="F11" s="146"/>
      <c r="G11" s="38"/>
      <c r="H11" s="36"/>
      <c r="I11" s="39"/>
      <c r="J11" s="38"/>
      <c r="K11" s="69"/>
    </row>
    <row r="12" spans="1:11" ht="33" customHeight="1">
      <c r="A12" s="44"/>
      <c r="B12" s="722" t="s">
        <v>232</v>
      </c>
      <c r="C12" s="723"/>
      <c r="D12" s="724"/>
      <c r="E12" s="45"/>
      <c r="F12" s="46"/>
      <c r="G12" s="68"/>
      <c r="H12" s="45"/>
      <c r="I12" s="48"/>
      <c r="J12" s="47">
        <f>SUM(J10:J11)</f>
        <v>10</v>
      </c>
      <c r="K12" s="68">
        <f>SUM(K10:K11)</f>
        <v>10</v>
      </c>
    </row>
    <row r="13" spans="2:4" ht="12.75">
      <c r="B13" s="728"/>
      <c r="C13" s="728"/>
      <c r="D13" s="728"/>
    </row>
    <row r="21" ht="12.75">
      <c r="D21" s="40"/>
    </row>
  </sheetData>
  <sheetProtection/>
  <mergeCells count="21">
    <mergeCell ref="B13:D13"/>
    <mergeCell ref="B8:D8"/>
    <mergeCell ref="B9:D9"/>
    <mergeCell ref="B6:D6"/>
    <mergeCell ref="B7:D7"/>
    <mergeCell ref="E3:E4"/>
    <mergeCell ref="B2:D4"/>
    <mergeCell ref="B5:D5"/>
    <mergeCell ref="A2:A4"/>
    <mergeCell ref="H3:H4"/>
    <mergeCell ref="I3:I4"/>
    <mergeCell ref="B12:D12"/>
    <mergeCell ref="B10:D10"/>
    <mergeCell ref="B11:D11"/>
    <mergeCell ref="J1:K1"/>
    <mergeCell ref="J3:J4"/>
    <mergeCell ref="K3:K4"/>
    <mergeCell ref="E2:G2"/>
    <mergeCell ref="H2:J2"/>
    <mergeCell ref="F3:F4"/>
    <mergeCell ref="G3:G4"/>
  </mergeCells>
  <printOptions horizontalCentered="1"/>
  <pageMargins left="0.2362204724409449" right="0.2362204724409449" top="1.13" bottom="0.19" header="0.37" footer="0.19"/>
  <pageSetup horizontalDpi="300" verticalDpi="300" orientation="landscape" paperSize="9" r:id="rId1"/>
  <headerFooter alignWithMargins="0">
    <oddHeader>&amp;C&amp;"Garamond,Félkövér"&amp;14 1/2016.(II.19.) számú költségvetési rendelethez
ZALASZABAR KÖZSÉG  ÖNKORMÁNYZATA
2015.ÉVI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Q15"/>
  <sheetViews>
    <sheetView view="pageLayout" workbookViewId="0" topLeftCell="A1">
      <selection activeCell="K9" sqref="K9"/>
    </sheetView>
  </sheetViews>
  <sheetFormatPr defaultColWidth="9.00390625" defaultRowHeight="12.75"/>
  <cols>
    <col min="1" max="1" width="3.00390625" style="25" customWidth="1"/>
    <col min="2" max="3" width="9.125" style="25" customWidth="1"/>
    <col min="4" max="4" width="8.75390625" style="25" customWidth="1"/>
    <col min="5" max="5" width="7.625" style="25" customWidth="1"/>
    <col min="6" max="6" width="8.25390625" style="25" customWidth="1"/>
    <col min="7" max="7" width="8.625" style="25" customWidth="1"/>
    <col min="8" max="8" width="8.25390625" style="25" customWidth="1"/>
    <col min="9" max="10" width="8.375" style="25" customWidth="1"/>
    <col min="11" max="11" width="8.875" style="25" customWidth="1"/>
    <col min="12" max="12" width="9.00390625" style="25" customWidth="1"/>
    <col min="13" max="13" width="8.625" style="25" customWidth="1"/>
    <col min="14" max="14" width="8.75390625" style="25" customWidth="1"/>
    <col min="15" max="16" width="8.125" style="25" customWidth="1"/>
    <col min="17" max="17" width="12.00390625" style="25" customWidth="1"/>
    <col min="18" max="16384" width="9.125" style="25" customWidth="1"/>
  </cols>
  <sheetData>
    <row r="1" spans="15:17" ht="12.75">
      <c r="O1" s="734" t="s">
        <v>14</v>
      </c>
      <c r="P1" s="734"/>
      <c r="Q1" s="734"/>
    </row>
    <row r="2" spans="1:17" ht="27.75" customHeight="1">
      <c r="A2" s="26" t="s">
        <v>235</v>
      </c>
      <c r="B2" s="735" t="s">
        <v>10</v>
      </c>
      <c r="C2" s="735"/>
      <c r="D2" s="735"/>
      <c r="E2" s="157" t="s">
        <v>30</v>
      </c>
      <c r="F2" s="157" t="s">
        <v>31</v>
      </c>
      <c r="G2" s="157" t="s">
        <v>32</v>
      </c>
      <c r="H2" s="157" t="s">
        <v>33</v>
      </c>
      <c r="I2" s="157" t="s">
        <v>34</v>
      </c>
      <c r="J2" s="157" t="s">
        <v>35</v>
      </c>
      <c r="K2" s="157" t="s">
        <v>36</v>
      </c>
      <c r="L2" s="157" t="s">
        <v>37</v>
      </c>
      <c r="M2" s="157" t="s">
        <v>38</v>
      </c>
      <c r="N2" s="157" t="s">
        <v>39</v>
      </c>
      <c r="O2" s="157" t="s">
        <v>40</v>
      </c>
      <c r="P2" s="157" t="s">
        <v>41</v>
      </c>
      <c r="Q2" s="157" t="s">
        <v>8</v>
      </c>
    </row>
    <row r="3" spans="1:17" ht="27.75" customHeight="1">
      <c r="A3" s="28"/>
      <c r="B3" s="733" t="s">
        <v>42</v>
      </c>
      <c r="C3" s="733"/>
      <c r="D3" s="733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27.75" customHeight="1">
      <c r="A4" s="29" t="s">
        <v>0</v>
      </c>
      <c r="B4" s="732" t="s">
        <v>66</v>
      </c>
      <c r="C4" s="732"/>
      <c r="D4" s="732"/>
      <c r="E4" s="155">
        <v>14374</v>
      </c>
      <c r="F4" s="155">
        <v>5374</v>
      </c>
      <c r="G4" s="155">
        <v>21574</v>
      </c>
      <c r="H4" s="155">
        <v>6374</v>
      </c>
      <c r="I4" s="155">
        <v>5374</v>
      </c>
      <c r="J4" s="155">
        <v>5374</v>
      </c>
      <c r="K4" s="155">
        <v>5374</v>
      </c>
      <c r="L4" s="155">
        <v>10390</v>
      </c>
      <c r="M4" s="155">
        <v>12887</v>
      </c>
      <c r="N4" s="155">
        <v>7842</v>
      </c>
      <c r="O4" s="155">
        <v>5374</v>
      </c>
      <c r="P4" s="155">
        <v>4175</v>
      </c>
      <c r="Q4" s="159">
        <f>SUM(E4:P4)</f>
        <v>104486</v>
      </c>
    </row>
    <row r="5" spans="1:17" ht="27.75" customHeight="1">
      <c r="A5" s="29" t="s">
        <v>2</v>
      </c>
      <c r="B5" s="732" t="s">
        <v>308</v>
      </c>
      <c r="C5" s="732"/>
      <c r="D5" s="732"/>
      <c r="E5" s="155">
        <v>2010</v>
      </c>
      <c r="F5" s="155">
        <v>2010</v>
      </c>
      <c r="G5" s="155">
        <v>2010</v>
      </c>
      <c r="H5" s="155">
        <v>2010</v>
      </c>
      <c r="I5" s="155">
        <v>2010</v>
      </c>
      <c r="J5" s="155">
        <v>2010</v>
      </c>
      <c r="K5" s="155">
        <v>1000</v>
      </c>
      <c r="L5" s="155">
        <v>1000</v>
      </c>
      <c r="M5" s="155">
        <v>2056</v>
      </c>
      <c r="N5" s="155">
        <v>2010</v>
      </c>
      <c r="O5" s="155">
        <v>2010</v>
      </c>
      <c r="P5" s="155">
        <v>1402</v>
      </c>
      <c r="Q5" s="159">
        <f>SUM(E5:P5)</f>
        <v>21538</v>
      </c>
    </row>
    <row r="6" spans="1:17" ht="27.75" customHeight="1">
      <c r="A6" s="29"/>
      <c r="B6" s="733" t="s">
        <v>58</v>
      </c>
      <c r="C6" s="733"/>
      <c r="D6" s="733"/>
      <c r="E6" s="156">
        <f aca="true" t="shared" si="0" ref="E6:Q6">SUM(E4:E5)</f>
        <v>16384</v>
      </c>
      <c r="F6" s="156">
        <f t="shared" si="0"/>
        <v>7384</v>
      </c>
      <c r="G6" s="156">
        <f t="shared" si="0"/>
        <v>23584</v>
      </c>
      <c r="H6" s="156">
        <f t="shared" si="0"/>
        <v>8384</v>
      </c>
      <c r="I6" s="156">
        <f t="shared" si="0"/>
        <v>7384</v>
      </c>
      <c r="J6" s="156">
        <f t="shared" si="0"/>
        <v>7384</v>
      </c>
      <c r="K6" s="156">
        <f t="shared" si="0"/>
        <v>6374</v>
      </c>
      <c r="L6" s="156">
        <f t="shared" si="0"/>
        <v>11390</v>
      </c>
      <c r="M6" s="156">
        <f t="shared" si="0"/>
        <v>14943</v>
      </c>
      <c r="N6" s="156">
        <f t="shared" si="0"/>
        <v>9852</v>
      </c>
      <c r="O6" s="156">
        <f t="shared" si="0"/>
        <v>7384</v>
      </c>
      <c r="P6" s="156">
        <f t="shared" si="0"/>
        <v>5577</v>
      </c>
      <c r="Q6" s="159">
        <f t="shared" si="0"/>
        <v>126024</v>
      </c>
    </row>
    <row r="7" spans="1:17" ht="27.75" customHeight="1">
      <c r="A7" s="28"/>
      <c r="B7" s="733" t="s">
        <v>43</v>
      </c>
      <c r="C7" s="733"/>
      <c r="D7" s="733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58"/>
    </row>
    <row r="8" spans="1:17" ht="27.75" customHeight="1">
      <c r="A8" s="29" t="s">
        <v>3</v>
      </c>
      <c r="B8" s="732" t="s">
        <v>66</v>
      </c>
      <c r="C8" s="732"/>
      <c r="D8" s="732"/>
      <c r="E8" s="155">
        <v>3350</v>
      </c>
      <c r="F8" s="155">
        <v>3350</v>
      </c>
      <c r="G8" s="155">
        <v>31350</v>
      </c>
      <c r="H8" s="155">
        <v>2350</v>
      </c>
      <c r="I8" s="155">
        <v>2350</v>
      </c>
      <c r="J8" s="155">
        <v>4350</v>
      </c>
      <c r="K8" s="155">
        <v>5074</v>
      </c>
      <c r="L8" s="155">
        <v>5350</v>
      </c>
      <c r="M8" s="155">
        <v>6350</v>
      </c>
      <c r="N8" s="155">
        <v>6350</v>
      </c>
      <c r="O8" s="155">
        <v>4350</v>
      </c>
      <c r="P8" s="155">
        <v>3490</v>
      </c>
      <c r="Q8" s="159">
        <f>SUM(E8:P8)</f>
        <v>78064</v>
      </c>
    </row>
    <row r="9" spans="1:17" ht="27.75" customHeight="1">
      <c r="A9" s="29" t="s">
        <v>4</v>
      </c>
      <c r="B9" s="732" t="s">
        <v>308</v>
      </c>
      <c r="C9" s="732"/>
      <c r="D9" s="732"/>
      <c r="E9" s="155">
        <v>3970</v>
      </c>
      <c r="F9" s="155">
        <v>3970</v>
      </c>
      <c r="G9" s="155">
        <v>3970</v>
      </c>
      <c r="H9" s="155">
        <v>3970</v>
      </c>
      <c r="I9" s="155">
        <v>3970</v>
      </c>
      <c r="J9" s="155">
        <v>3970</v>
      </c>
      <c r="K9" s="155">
        <v>3970</v>
      </c>
      <c r="L9" s="155">
        <v>3970</v>
      </c>
      <c r="M9" s="155">
        <v>4177</v>
      </c>
      <c r="N9" s="155">
        <v>4082</v>
      </c>
      <c r="O9" s="155">
        <v>3970</v>
      </c>
      <c r="P9" s="155">
        <v>3971</v>
      </c>
      <c r="Q9" s="159">
        <f>SUM(E9:P9)</f>
        <v>47960</v>
      </c>
    </row>
    <row r="10" spans="1:17" ht="27.75" customHeight="1">
      <c r="A10" s="29"/>
      <c r="B10" s="733" t="s">
        <v>59</v>
      </c>
      <c r="C10" s="733"/>
      <c r="D10" s="733"/>
      <c r="E10" s="156">
        <f aca="true" t="shared" si="1" ref="E10:Q10">SUM(E8:E9)</f>
        <v>7320</v>
      </c>
      <c r="F10" s="156">
        <f t="shared" si="1"/>
        <v>7320</v>
      </c>
      <c r="G10" s="156">
        <f t="shared" si="1"/>
        <v>35320</v>
      </c>
      <c r="H10" s="156">
        <f t="shared" si="1"/>
        <v>6320</v>
      </c>
      <c r="I10" s="156">
        <f t="shared" si="1"/>
        <v>6320</v>
      </c>
      <c r="J10" s="156">
        <f t="shared" si="1"/>
        <v>8320</v>
      </c>
      <c r="K10" s="156">
        <f t="shared" si="1"/>
        <v>9044</v>
      </c>
      <c r="L10" s="156">
        <f t="shared" si="1"/>
        <v>9320</v>
      </c>
      <c r="M10" s="156">
        <f t="shared" si="1"/>
        <v>10527</v>
      </c>
      <c r="N10" s="156">
        <f t="shared" si="1"/>
        <v>10432</v>
      </c>
      <c r="O10" s="156">
        <f t="shared" si="1"/>
        <v>8320</v>
      </c>
      <c r="P10" s="156">
        <f t="shared" si="1"/>
        <v>7461</v>
      </c>
      <c r="Q10" s="159">
        <f t="shared" si="1"/>
        <v>126024</v>
      </c>
    </row>
    <row r="15" ht="22.5" customHeight="1">
      <c r="B15" s="160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horizontalDpi="300" verticalDpi="300" orientation="landscape" paperSize="9" r:id="rId1"/>
  <headerFooter alignWithMargins="0">
    <oddHeader>&amp;C&amp;"Garamond,Félkövér"&amp;12 1/2016.(II.19.) számú költségvetési rendelethez
ZALASZABAR KÖZSÉG  ÖNKORMÁNYZATA 2015.ÉVI ELŐIRÁNYZAT  FELHASZNÁLÁSI ÜTEMTERVE
&amp;R&amp;A
&amp;P.oldal
1000.-Ft-ban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4"/>
  <sheetViews>
    <sheetView view="pageLayout" zoomScaleSheetLayoutView="100" workbookViewId="0" topLeftCell="A1">
      <selection activeCell="J7" sqref="J7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147" t="s">
        <v>193</v>
      </c>
      <c r="B1" s="194" t="s">
        <v>304</v>
      </c>
      <c r="C1" s="194" t="s">
        <v>196</v>
      </c>
      <c r="D1" s="194" t="s">
        <v>197</v>
      </c>
      <c r="E1" s="194" t="s">
        <v>337</v>
      </c>
      <c r="F1" s="194" t="s">
        <v>204</v>
      </c>
      <c r="G1" s="194" t="s">
        <v>198</v>
      </c>
      <c r="H1" s="194" t="s">
        <v>202</v>
      </c>
      <c r="I1" s="194" t="s">
        <v>194</v>
      </c>
      <c r="J1" s="194" t="s">
        <v>205</v>
      </c>
      <c r="K1" s="194" t="s">
        <v>305</v>
      </c>
    </row>
    <row r="2" spans="1:11" ht="24.75" customHeight="1">
      <c r="A2" s="127" t="s">
        <v>195</v>
      </c>
      <c r="B2" s="59"/>
      <c r="C2" s="54"/>
      <c r="D2" s="54"/>
      <c r="E2" s="54"/>
      <c r="F2" s="54"/>
      <c r="G2" s="54"/>
      <c r="H2" s="54"/>
      <c r="I2" s="54"/>
      <c r="J2" s="54"/>
      <c r="K2" s="59"/>
    </row>
    <row r="3" spans="1:11" ht="24.75" customHeight="1">
      <c r="A3" s="54" t="s">
        <v>329</v>
      </c>
      <c r="B3" s="59">
        <v>0</v>
      </c>
      <c r="C3" s="54"/>
      <c r="D3" s="54"/>
      <c r="E3" s="54"/>
      <c r="F3" s="54">
        <v>1</v>
      </c>
      <c r="G3" s="54"/>
      <c r="H3" s="54"/>
      <c r="I3" s="54">
        <v>1</v>
      </c>
      <c r="J3" s="54"/>
      <c r="K3" s="59">
        <f>SUM(C3:J3)</f>
        <v>2</v>
      </c>
    </row>
    <row r="4" spans="1:11" ht="24.75" customHeight="1">
      <c r="A4" s="54" t="s">
        <v>200</v>
      </c>
      <c r="B4" s="59">
        <v>10</v>
      </c>
      <c r="C4" s="54"/>
      <c r="D4" s="54"/>
      <c r="E4" s="54"/>
      <c r="F4" s="54"/>
      <c r="G4" s="54"/>
      <c r="H4" s="54"/>
      <c r="I4" s="54"/>
      <c r="J4" s="54">
        <v>10</v>
      </c>
      <c r="K4" s="59">
        <f>SUM(C4:J4)</f>
        <v>10</v>
      </c>
    </row>
    <row r="5" spans="1:11" s="92" customFormat="1" ht="24.75" customHeight="1">
      <c r="A5" s="142" t="s">
        <v>201</v>
      </c>
      <c r="B5" s="142">
        <f aca="true" t="shared" si="0" ref="B5:K5">SUM(B3:B4)</f>
        <v>10</v>
      </c>
      <c r="C5" s="142">
        <f t="shared" si="0"/>
        <v>0</v>
      </c>
      <c r="D5" s="142">
        <f t="shared" si="0"/>
        <v>0</v>
      </c>
      <c r="E5" s="142">
        <f t="shared" si="0"/>
        <v>0</v>
      </c>
      <c r="F5" s="142">
        <f t="shared" si="0"/>
        <v>1</v>
      </c>
      <c r="G5" s="142">
        <f t="shared" si="0"/>
        <v>0</v>
      </c>
      <c r="H5" s="142">
        <f t="shared" si="0"/>
        <v>0</v>
      </c>
      <c r="I5" s="142">
        <f t="shared" si="0"/>
        <v>1</v>
      </c>
      <c r="J5" s="142">
        <f t="shared" si="0"/>
        <v>10</v>
      </c>
      <c r="K5" s="142">
        <f t="shared" si="0"/>
        <v>12</v>
      </c>
    </row>
    <row r="6" spans="1:11" s="92" customFormat="1" ht="24.75" customHeight="1">
      <c r="A6" s="143" t="s">
        <v>326</v>
      </c>
      <c r="B6" s="143"/>
      <c r="C6" s="143"/>
      <c r="D6" s="143"/>
      <c r="E6" s="143"/>
      <c r="F6" s="143"/>
      <c r="G6" s="143"/>
      <c r="H6" s="143"/>
      <c r="I6" s="143"/>
      <c r="J6" s="143"/>
      <c r="K6" s="143">
        <f>SUM(C6:J6)</f>
        <v>0</v>
      </c>
    </row>
    <row r="7" spans="1:11" ht="24.75" customHeight="1">
      <c r="A7" s="54" t="s">
        <v>199</v>
      </c>
      <c r="B7" s="59">
        <v>6</v>
      </c>
      <c r="C7" s="54"/>
      <c r="D7" s="54">
        <v>4</v>
      </c>
      <c r="E7" s="54">
        <v>2</v>
      </c>
      <c r="F7" s="54"/>
      <c r="G7" s="54"/>
      <c r="H7" s="54"/>
      <c r="I7" s="54"/>
      <c r="J7" s="54"/>
      <c r="K7" s="59">
        <f>SUM(D7:J7)</f>
        <v>6</v>
      </c>
    </row>
    <row r="8" spans="1:11" ht="24.75" customHeight="1">
      <c r="A8" s="54" t="s">
        <v>327</v>
      </c>
      <c r="B8" s="59">
        <v>4</v>
      </c>
      <c r="C8" s="54"/>
      <c r="D8" s="54"/>
      <c r="E8" s="54"/>
      <c r="F8" s="54"/>
      <c r="G8" s="54"/>
      <c r="H8" s="54"/>
      <c r="I8" s="54">
        <v>4</v>
      </c>
      <c r="J8" s="54"/>
      <c r="K8" s="59">
        <f>SUM(D8:J8)</f>
        <v>4</v>
      </c>
    </row>
    <row r="9" spans="1:11" ht="24.75" customHeight="1">
      <c r="A9" s="142" t="s">
        <v>328</v>
      </c>
      <c r="B9" s="142">
        <f aca="true" t="shared" si="1" ref="B9:K9">SUM(B7:B8)</f>
        <v>10</v>
      </c>
      <c r="C9" s="142">
        <f t="shared" si="1"/>
        <v>0</v>
      </c>
      <c r="D9" s="142">
        <f t="shared" si="1"/>
        <v>4</v>
      </c>
      <c r="E9" s="142">
        <f t="shared" si="1"/>
        <v>2</v>
      </c>
      <c r="F9" s="142">
        <f t="shared" si="1"/>
        <v>0</v>
      </c>
      <c r="G9" s="142">
        <f t="shared" si="1"/>
        <v>0</v>
      </c>
      <c r="H9" s="142">
        <f t="shared" si="1"/>
        <v>0</v>
      </c>
      <c r="I9" s="142">
        <f t="shared" si="1"/>
        <v>4</v>
      </c>
      <c r="J9" s="142">
        <f t="shared" si="1"/>
        <v>0</v>
      </c>
      <c r="K9" s="142">
        <f t="shared" si="1"/>
        <v>10</v>
      </c>
    </row>
    <row r="10" spans="1:11" s="92" customFormat="1" ht="24.75" customHeight="1">
      <c r="A10" s="143" t="s">
        <v>203</v>
      </c>
      <c r="B10" s="143">
        <f aca="true" t="shared" si="2" ref="B10:K10">SUM(B9+B6+B5)</f>
        <v>20</v>
      </c>
      <c r="C10" s="143">
        <f t="shared" si="2"/>
        <v>0</v>
      </c>
      <c r="D10" s="143">
        <f t="shared" si="2"/>
        <v>4</v>
      </c>
      <c r="E10" s="143">
        <f t="shared" si="2"/>
        <v>2</v>
      </c>
      <c r="F10" s="143">
        <f t="shared" si="2"/>
        <v>1</v>
      </c>
      <c r="G10" s="143">
        <f t="shared" si="2"/>
        <v>0</v>
      </c>
      <c r="H10" s="143">
        <f t="shared" si="2"/>
        <v>0</v>
      </c>
      <c r="I10" s="143">
        <f t="shared" si="2"/>
        <v>5</v>
      </c>
      <c r="J10" s="143">
        <f t="shared" si="2"/>
        <v>10</v>
      </c>
      <c r="K10" s="143">
        <f t="shared" si="2"/>
        <v>22</v>
      </c>
    </row>
    <row r="12" spans="1:9" ht="15.75">
      <c r="A12" s="148"/>
      <c r="B12" s="148"/>
      <c r="C12" s="148"/>
      <c r="D12" s="148"/>
      <c r="I12" s="141"/>
    </row>
    <row r="13" ht="12.75">
      <c r="A13" s="92"/>
    </row>
    <row r="14" ht="12.75">
      <c r="A14" s="92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300" verticalDpi="300" orientation="landscape" paperSize="9" scale="96" r:id="rId1"/>
  <headerFooter>
    <oddHeader>&amp;C1/2016.(II.19.) számú rendelethez
ZALASZABAR  KÖZSÉG ÖNKORMÁNYZATÁNAK ÉS INTÉZMÉNYÉNEK  2015.ÉVI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6"/>
  <sheetViews>
    <sheetView tabSelected="1" view="pageLayout" zoomScale="75" zoomScaleSheetLayoutView="100" zoomScalePageLayoutView="75" workbookViewId="0" topLeftCell="A1">
      <selection activeCell="K46" sqref="K46"/>
    </sheetView>
  </sheetViews>
  <sheetFormatPr defaultColWidth="9.00390625" defaultRowHeight="12.75"/>
  <cols>
    <col min="1" max="1" width="65.00390625" style="93" customWidth="1"/>
    <col min="2" max="2" width="8.125" style="93" customWidth="1"/>
    <col min="3" max="3" width="8.875" style="93" customWidth="1"/>
    <col min="4" max="4" width="9.25390625" style="93" customWidth="1"/>
    <col min="5" max="5" width="8.25390625" style="93" customWidth="1"/>
    <col min="6" max="6" width="9.00390625" style="93" customWidth="1"/>
    <col min="7" max="7" width="10.125" style="93" customWidth="1"/>
    <col min="8" max="8" width="8.25390625" style="93" customWidth="1"/>
    <col min="9" max="9" width="9.00390625" style="93" customWidth="1"/>
    <col min="10" max="10" width="9.75390625" style="93" customWidth="1"/>
    <col min="11" max="11" width="8.75390625" style="93" customWidth="1"/>
    <col min="12" max="12" width="9.00390625" style="93" customWidth="1"/>
    <col min="13" max="16" width="9.125" style="93" customWidth="1"/>
    <col min="17" max="17" width="8.00390625" style="93" customWidth="1"/>
    <col min="18" max="18" width="9.25390625" style="93" customWidth="1"/>
    <col min="19" max="19" width="10.625" style="93" customWidth="1"/>
    <col min="20" max="16384" width="9.125" style="93" customWidth="1"/>
  </cols>
  <sheetData>
    <row r="1" spans="1:19" ht="14.25">
      <c r="A1" s="596" t="s">
        <v>44</v>
      </c>
      <c r="B1" s="598" t="s">
        <v>106</v>
      </c>
      <c r="C1" s="599"/>
      <c r="D1" s="600"/>
      <c r="E1" s="598" t="s">
        <v>278</v>
      </c>
      <c r="F1" s="599"/>
      <c r="G1" s="600"/>
      <c r="H1" s="598" t="s">
        <v>339</v>
      </c>
      <c r="I1" s="599"/>
      <c r="J1" s="600"/>
      <c r="K1" s="598" t="s">
        <v>361</v>
      </c>
      <c r="L1" s="599"/>
      <c r="M1" s="600"/>
      <c r="N1" s="598" t="s">
        <v>595</v>
      </c>
      <c r="O1" s="599"/>
      <c r="P1" s="600"/>
      <c r="Q1" s="598" t="s">
        <v>606</v>
      </c>
      <c r="R1" s="599"/>
      <c r="S1" s="600"/>
    </row>
    <row r="2" spans="1:19" s="125" customFormat="1" ht="22.5">
      <c r="A2" s="597"/>
      <c r="B2" s="354" t="s">
        <v>189</v>
      </c>
      <c r="C2" s="354" t="s">
        <v>96</v>
      </c>
      <c r="D2" s="355" t="s">
        <v>190</v>
      </c>
      <c r="E2" s="354" t="s">
        <v>189</v>
      </c>
      <c r="F2" s="354" t="s">
        <v>96</v>
      </c>
      <c r="G2" s="356" t="s">
        <v>190</v>
      </c>
      <c r="H2" s="357" t="s">
        <v>189</v>
      </c>
      <c r="I2" s="355" t="s">
        <v>96</v>
      </c>
      <c r="J2" s="356" t="s">
        <v>190</v>
      </c>
      <c r="K2" s="357" t="s">
        <v>189</v>
      </c>
      <c r="L2" s="355" t="s">
        <v>96</v>
      </c>
      <c r="M2" s="356" t="s">
        <v>190</v>
      </c>
      <c r="N2" s="357" t="s">
        <v>189</v>
      </c>
      <c r="O2" s="355" t="s">
        <v>96</v>
      </c>
      <c r="P2" s="356" t="s">
        <v>190</v>
      </c>
      <c r="Q2" s="357" t="s">
        <v>189</v>
      </c>
      <c r="R2" s="355" t="s">
        <v>96</v>
      </c>
      <c r="S2" s="356" t="s">
        <v>190</v>
      </c>
    </row>
    <row r="3" spans="1:19" ht="15">
      <c r="A3" s="126"/>
      <c r="B3" s="358"/>
      <c r="C3" s="359" t="s">
        <v>45</v>
      </c>
      <c r="D3" s="360" t="s">
        <v>24</v>
      </c>
      <c r="E3" s="358"/>
      <c r="F3" s="359" t="s">
        <v>45</v>
      </c>
      <c r="G3" s="360" t="s">
        <v>24</v>
      </c>
      <c r="H3" s="361"/>
      <c r="I3" s="359" t="s">
        <v>45</v>
      </c>
      <c r="J3" s="360" t="s">
        <v>24</v>
      </c>
      <c r="K3" s="361"/>
      <c r="L3" s="359" t="s">
        <v>45</v>
      </c>
      <c r="M3" s="360" t="s">
        <v>24</v>
      </c>
      <c r="N3" s="361"/>
      <c r="O3" s="359" t="s">
        <v>45</v>
      </c>
      <c r="P3" s="360" t="s">
        <v>24</v>
      </c>
      <c r="Q3" s="361"/>
      <c r="R3" s="359" t="s">
        <v>45</v>
      </c>
      <c r="S3" s="360" t="s">
        <v>24</v>
      </c>
    </row>
    <row r="4" spans="1:19" ht="15">
      <c r="A4" s="362" t="s">
        <v>80</v>
      </c>
      <c r="B4" s="177"/>
      <c r="C4" s="177"/>
      <c r="D4" s="177"/>
      <c r="E4" s="177"/>
      <c r="F4" s="177"/>
      <c r="G4" s="178"/>
      <c r="H4" s="214"/>
      <c r="I4" s="214"/>
      <c r="J4" s="214"/>
      <c r="K4" s="214"/>
      <c r="L4" s="214"/>
      <c r="M4" s="214"/>
      <c r="N4" s="214"/>
      <c r="O4" s="214"/>
      <c r="P4" s="214"/>
      <c r="Q4" s="177"/>
      <c r="R4" s="177"/>
      <c r="S4" s="178"/>
    </row>
    <row r="5" spans="1:19" ht="15">
      <c r="A5" s="363" t="s">
        <v>81</v>
      </c>
      <c r="B5" s="179"/>
      <c r="C5" s="180"/>
      <c r="D5" s="180"/>
      <c r="E5" s="179"/>
      <c r="F5" s="180"/>
      <c r="G5" s="181"/>
      <c r="H5" s="215"/>
      <c r="I5" s="215"/>
      <c r="J5" s="215"/>
      <c r="K5" s="215"/>
      <c r="L5" s="215"/>
      <c r="M5" s="215"/>
      <c r="N5" s="215"/>
      <c r="O5" s="215"/>
      <c r="P5" s="215"/>
      <c r="Q5" s="179"/>
      <c r="R5" s="180"/>
      <c r="S5" s="181"/>
    </row>
    <row r="6" spans="1:19" ht="15">
      <c r="A6" s="363" t="s">
        <v>82</v>
      </c>
      <c r="B6" s="180"/>
      <c r="C6" s="180"/>
      <c r="D6" s="180"/>
      <c r="E6" s="180"/>
      <c r="F6" s="180"/>
      <c r="G6" s="181"/>
      <c r="H6" s="215"/>
      <c r="I6" s="215"/>
      <c r="J6" s="215"/>
      <c r="K6" s="215"/>
      <c r="L6" s="215"/>
      <c r="M6" s="215"/>
      <c r="N6" s="215"/>
      <c r="O6" s="215"/>
      <c r="P6" s="215"/>
      <c r="Q6" s="180"/>
      <c r="R6" s="180"/>
      <c r="S6" s="181"/>
    </row>
    <row r="7" spans="1:19" ht="15">
      <c r="A7" s="363" t="s">
        <v>237</v>
      </c>
      <c r="B7" s="180"/>
      <c r="C7" s="180"/>
      <c r="D7" s="180"/>
      <c r="E7" s="180"/>
      <c r="F7" s="180"/>
      <c r="G7" s="181"/>
      <c r="H7" s="215"/>
      <c r="I7" s="215"/>
      <c r="J7" s="215"/>
      <c r="K7" s="215"/>
      <c r="L7" s="215"/>
      <c r="M7" s="215"/>
      <c r="N7" s="215"/>
      <c r="O7" s="215"/>
      <c r="P7" s="215"/>
      <c r="Q7" s="180"/>
      <c r="R7" s="180"/>
      <c r="S7" s="181"/>
    </row>
    <row r="8" spans="1:19" ht="14.25">
      <c r="A8" s="364" t="s">
        <v>83</v>
      </c>
      <c r="B8" s="95"/>
      <c r="C8" s="96"/>
      <c r="D8" s="98">
        <v>2321</v>
      </c>
      <c r="E8" s="95"/>
      <c r="F8" s="96"/>
      <c r="G8" s="97">
        <v>2322</v>
      </c>
      <c r="H8" s="216"/>
      <c r="I8" s="216"/>
      <c r="J8" s="97">
        <v>2322</v>
      </c>
      <c r="K8" s="216"/>
      <c r="L8" s="216"/>
      <c r="M8" s="216">
        <v>2322</v>
      </c>
      <c r="N8" s="216"/>
      <c r="O8" s="216"/>
      <c r="P8" s="97">
        <v>2322</v>
      </c>
      <c r="Q8" s="95"/>
      <c r="R8" s="96"/>
      <c r="S8" s="97">
        <v>2322</v>
      </c>
    </row>
    <row r="9" spans="1:19" ht="14.25">
      <c r="A9" s="364" t="s">
        <v>107</v>
      </c>
      <c r="B9" s="95"/>
      <c r="C9" s="96"/>
      <c r="D9" s="98">
        <v>0</v>
      </c>
      <c r="E9" s="95"/>
      <c r="F9" s="96"/>
      <c r="G9" s="97"/>
      <c r="H9" s="216"/>
      <c r="I9" s="216"/>
      <c r="J9" s="97"/>
      <c r="K9" s="216"/>
      <c r="L9" s="216"/>
      <c r="M9" s="216"/>
      <c r="N9" s="216"/>
      <c r="O9" s="216"/>
      <c r="P9" s="97"/>
      <c r="Q9" s="95"/>
      <c r="R9" s="96"/>
      <c r="S9" s="97"/>
    </row>
    <row r="10" spans="1:19" ht="14.25">
      <c r="A10" s="364" t="s">
        <v>84</v>
      </c>
      <c r="B10" s="98"/>
      <c r="C10" s="98"/>
      <c r="D10" s="98">
        <v>2974</v>
      </c>
      <c r="E10" s="98"/>
      <c r="F10" s="98"/>
      <c r="G10" s="97">
        <v>3360</v>
      </c>
      <c r="H10" s="216"/>
      <c r="I10" s="216"/>
      <c r="J10" s="97">
        <v>3360</v>
      </c>
      <c r="K10" s="216"/>
      <c r="L10" s="216"/>
      <c r="M10" s="216">
        <v>3360</v>
      </c>
      <c r="N10" s="216"/>
      <c r="O10" s="216"/>
      <c r="P10" s="97">
        <v>3360</v>
      </c>
      <c r="Q10" s="98"/>
      <c r="R10" s="98"/>
      <c r="S10" s="97">
        <v>3360</v>
      </c>
    </row>
    <row r="11" spans="1:19" ht="14.25">
      <c r="A11" s="364" t="s">
        <v>108</v>
      </c>
      <c r="B11" s="98"/>
      <c r="C11" s="98"/>
      <c r="D11" s="98">
        <v>0</v>
      </c>
      <c r="E11" s="98"/>
      <c r="F11" s="98"/>
      <c r="G11" s="97"/>
      <c r="H11" s="216"/>
      <c r="I11" s="216"/>
      <c r="J11" s="97"/>
      <c r="K11" s="216"/>
      <c r="L11" s="216"/>
      <c r="M11" s="216"/>
      <c r="N11" s="216"/>
      <c r="O11" s="216"/>
      <c r="P11" s="97"/>
      <c r="Q11" s="98"/>
      <c r="R11" s="98"/>
      <c r="S11" s="97"/>
    </row>
    <row r="12" spans="1:19" ht="14.25">
      <c r="A12" s="364" t="s">
        <v>85</v>
      </c>
      <c r="B12" s="98"/>
      <c r="C12" s="98"/>
      <c r="D12" s="98">
        <v>646</v>
      </c>
      <c r="E12" s="98"/>
      <c r="F12" s="98"/>
      <c r="G12" s="97">
        <v>646</v>
      </c>
      <c r="H12" s="216"/>
      <c r="I12" s="216"/>
      <c r="J12" s="97">
        <v>646</v>
      </c>
      <c r="K12" s="216"/>
      <c r="L12" s="216"/>
      <c r="M12" s="216">
        <v>646</v>
      </c>
      <c r="N12" s="216"/>
      <c r="O12" s="216"/>
      <c r="P12" s="97">
        <v>646</v>
      </c>
      <c r="Q12" s="98"/>
      <c r="R12" s="98"/>
      <c r="S12" s="97">
        <v>646</v>
      </c>
    </row>
    <row r="13" spans="1:19" ht="14.25">
      <c r="A13" s="364" t="s">
        <v>109</v>
      </c>
      <c r="B13" s="98"/>
      <c r="C13" s="98"/>
      <c r="D13" s="98">
        <v>0</v>
      </c>
      <c r="E13" s="98"/>
      <c r="F13" s="98"/>
      <c r="G13" s="97"/>
      <c r="H13" s="216"/>
      <c r="I13" s="216"/>
      <c r="J13" s="97"/>
      <c r="K13" s="216"/>
      <c r="L13" s="216"/>
      <c r="M13" s="216"/>
      <c r="N13" s="216"/>
      <c r="O13" s="216"/>
      <c r="P13" s="97"/>
      <c r="Q13" s="98"/>
      <c r="R13" s="98"/>
      <c r="S13" s="97"/>
    </row>
    <row r="14" spans="1:19" ht="14.25">
      <c r="A14" s="364" t="s">
        <v>86</v>
      </c>
      <c r="B14" s="98"/>
      <c r="C14" s="98"/>
      <c r="D14" s="98">
        <v>793</v>
      </c>
      <c r="E14" s="98"/>
      <c r="F14" s="98"/>
      <c r="G14" s="97">
        <v>792</v>
      </c>
      <c r="H14" s="216"/>
      <c r="I14" s="216"/>
      <c r="J14" s="97">
        <v>792</v>
      </c>
      <c r="K14" s="216"/>
      <c r="L14" s="216"/>
      <c r="M14" s="216">
        <v>792</v>
      </c>
      <c r="N14" s="216"/>
      <c r="O14" s="216"/>
      <c r="P14" s="97">
        <v>792</v>
      </c>
      <c r="Q14" s="98"/>
      <c r="R14" s="98"/>
      <c r="S14" s="97">
        <v>792</v>
      </c>
    </row>
    <row r="15" spans="1:19" ht="14.25">
      <c r="A15" s="364" t="s">
        <v>86</v>
      </c>
      <c r="B15" s="98"/>
      <c r="C15" s="98"/>
      <c r="D15" s="98"/>
      <c r="E15" s="98"/>
      <c r="F15" s="98"/>
      <c r="G15" s="97"/>
      <c r="H15" s="216"/>
      <c r="I15" s="216"/>
      <c r="J15" s="97"/>
      <c r="K15" s="216"/>
      <c r="L15" s="216"/>
      <c r="M15" s="216"/>
      <c r="N15" s="216"/>
      <c r="O15" s="216"/>
      <c r="P15" s="216"/>
      <c r="Q15" s="98"/>
      <c r="R15" s="98"/>
      <c r="S15" s="97"/>
    </row>
    <row r="16" spans="1:19" ht="15">
      <c r="A16" s="363" t="s">
        <v>294</v>
      </c>
      <c r="B16" s="99"/>
      <c r="C16" s="99"/>
      <c r="D16" s="99"/>
      <c r="E16" s="99"/>
      <c r="F16" s="99"/>
      <c r="G16" s="100"/>
      <c r="H16" s="217"/>
      <c r="I16" s="217"/>
      <c r="J16" s="100"/>
      <c r="K16" s="217"/>
      <c r="L16" s="217"/>
      <c r="M16" s="217"/>
      <c r="N16" s="217"/>
      <c r="O16" s="217"/>
      <c r="P16" s="217"/>
      <c r="Q16" s="99"/>
      <c r="R16" s="99"/>
      <c r="S16" s="100"/>
    </row>
    <row r="17" spans="1:19" ht="15">
      <c r="A17" s="363" t="s">
        <v>295</v>
      </c>
      <c r="B17" s="99"/>
      <c r="C17" s="99"/>
      <c r="D17" s="99">
        <v>4000</v>
      </c>
      <c r="E17" s="99"/>
      <c r="F17" s="99"/>
      <c r="G17" s="100">
        <v>4000</v>
      </c>
      <c r="H17" s="217"/>
      <c r="I17" s="217"/>
      <c r="J17" s="100">
        <v>4000</v>
      </c>
      <c r="K17" s="217"/>
      <c r="L17" s="217"/>
      <c r="M17" s="217">
        <v>4000</v>
      </c>
      <c r="N17" s="217"/>
      <c r="O17" s="217"/>
      <c r="P17" s="217">
        <v>4000</v>
      </c>
      <c r="Q17" s="99"/>
      <c r="R17" s="99"/>
      <c r="S17" s="100">
        <v>4000</v>
      </c>
    </row>
    <row r="18" spans="1:19" ht="14.25" customHeight="1">
      <c r="A18" s="363" t="s">
        <v>618</v>
      </c>
      <c r="B18" s="99"/>
      <c r="C18" s="99"/>
      <c r="D18" s="99"/>
      <c r="E18" s="99"/>
      <c r="F18" s="99"/>
      <c r="G18" s="100"/>
      <c r="H18" s="217"/>
      <c r="I18" s="217"/>
      <c r="J18" s="100"/>
      <c r="K18" s="217"/>
      <c r="L18" s="217"/>
      <c r="M18" s="217"/>
      <c r="N18" s="217"/>
      <c r="O18" s="217"/>
      <c r="P18" s="217"/>
      <c r="Q18" s="99"/>
      <c r="R18" s="99"/>
      <c r="S18" s="100">
        <v>32</v>
      </c>
    </row>
    <row r="19" spans="1:19" ht="14.25" customHeight="1">
      <c r="A19" s="363" t="s">
        <v>296</v>
      </c>
      <c r="B19" s="99"/>
      <c r="C19" s="99"/>
      <c r="D19" s="99"/>
      <c r="E19" s="99"/>
      <c r="F19" s="99"/>
      <c r="G19" s="100">
        <v>31</v>
      </c>
      <c r="H19" s="217"/>
      <c r="I19" s="217"/>
      <c r="J19" s="100">
        <v>31</v>
      </c>
      <c r="K19" s="217"/>
      <c r="L19" s="217"/>
      <c r="M19" s="217">
        <v>31</v>
      </c>
      <c r="N19" s="217"/>
      <c r="O19" s="217"/>
      <c r="P19" s="217">
        <v>31</v>
      </c>
      <c r="Q19" s="99"/>
      <c r="R19" s="99"/>
      <c r="S19" s="100">
        <v>31</v>
      </c>
    </row>
    <row r="20" spans="1:19" ht="14.25" customHeight="1">
      <c r="A20" s="363" t="s">
        <v>297</v>
      </c>
      <c r="B20" s="99"/>
      <c r="C20" s="99"/>
      <c r="D20" s="99"/>
      <c r="E20" s="99"/>
      <c r="F20" s="99"/>
      <c r="G20" s="100"/>
      <c r="H20" s="217"/>
      <c r="I20" s="217"/>
      <c r="J20" s="100"/>
      <c r="K20" s="217"/>
      <c r="L20" s="217"/>
      <c r="M20" s="217"/>
      <c r="N20" s="217"/>
      <c r="O20" s="217"/>
      <c r="P20" s="217"/>
      <c r="Q20" s="99"/>
      <c r="R20" s="99"/>
      <c r="S20" s="100"/>
    </row>
    <row r="21" spans="1:19" ht="14.25" customHeight="1">
      <c r="A21" s="363" t="s">
        <v>298</v>
      </c>
      <c r="B21" s="99"/>
      <c r="C21" s="99"/>
      <c r="D21" s="99"/>
      <c r="E21" s="99"/>
      <c r="F21" s="99"/>
      <c r="G21" s="100"/>
      <c r="H21" s="217"/>
      <c r="I21" s="217"/>
      <c r="J21" s="100"/>
      <c r="K21" s="217"/>
      <c r="L21" s="217"/>
      <c r="M21" s="217"/>
      <c r="N21" s="217"/>
      <c r="O21" s="217"/>
      <c r="P21" s="217"/>
      <c r="Q21" s="99"/>
      <c r="R21" s="99"/>
      <c r="S21" s="100"/>
    </row>
    <row r="22" spans="1:19" ht="14.25" customHeight="1">
      <c r="A22" s="363" t="s">
        <v>299</v>
      </c>
      <c r="B22" s="99"/>
      <c r="C22" s="99"/>
      <c r="D22" s="99"/>
      <c r="E22" s="99"/>
      <c r="F22" s="99"/>
      <c r="G22" s="100"/>
      <c r="H22" s="217"/>
      <c r="I22" s="217"/>
      <c r="J22" s="100"/>
      <c r="K22" s="217"/>
      <c r="L22" s="217"/>
      <c r="M22" s="217"/>
      <c r="N22" s="217"/>
      <c r="O22" s="217"/>
      <c r="P22" s="217"/>
      <c r="Q22" s="99"/>
      <c r="R22" s="99"/>
      <c r="S22" s="100"/>
    </row>
    <row r="23" spans="1:19" ht="14.25" customHeight="1">
      <c r="A23" s="363" t="s">
        <v>300</v>
      </c>
      <c r="B23" s="99"/>
      <c r="C23" s="99"/>
      <c r="D23" s="99"/>
      <c r="E23" s="99"/>
      <c r="F23" s="99"/>
      <c r="G23" s="100">
        <v>2788</v>
      </c>
      <c r="H23" s="217"/>
      <c r="I23" s="217"/>
      <c r="J23" s="100">
        <v>2788</v>
      </c>
      <c r="K23" s="217"/>
      <c r="L23" s="217"/>
      <c r="M23" s="217">
        <v>2788</v>
      </c>
      <c r="N23" s="217"/>
      <c r="O23" s="217"/>
      <c r="P23" s="217">
        <v>2788</v>
      </c>
      <c r="Q23" s="99"/>
      <c r="R23" s="99"/>
      <c r="S23" s="100">
        <v>2788</v>
      </c>
    </row>
    <row r="24" spans="1:19" ht="15">
      <c r="A24" s="365" t="s">
        <v>87</v>
      </c>
      <c r="B24" s="188"/>
      <c r="C24" s="188"/>
      <c r="D24" s="188">
        <f>SUM(D8:D23)</f>
        <v>10734</v>
      </c>
      <c r="E24" s="188"/>
      <c r="F24" s="188"/>
      <c r="G24" s="188">
        <f>SUM(G8:G23)</f>
        <v>13939</v>
      </c>
      <c r="H24" s="188"/>
      <c r="I24" s="188"/>
      <c r="J24" s="188">
        <f>SUM(J8:J23)</f>
        <v>13939</v>
      </c>
      <c r="K24" s="188"/>
      <c r="L24" s="188"/>
      <c r="M24" s="188">
        <f>SUM(M8:M23)</f>
        <v>13939</v>
      </c>
      <c r="N24" s="188"/>
      <c r="O24" s="188"/>
      <c r="P24" s="188">
        <f>SUM(P8:P23)</f>
        <v>13939</v>
      </c>
      <c r="Q24" s="188"/>
      <c r="R24" s="188"/>
      <c r="S24" s="188">
        <f>SUM(S8:S23)</f>
        <v>13971</v>
      </c>
    </row>
    <row r="25" spans="1:19" ht="15">
      <c r="A25" s="363" t="s">
        <v>88</v>
      </c>
      <c r="B25" s="180"/>
      <c r="C25" s="180"/>
      <c r="D25" s="180"/>
      <c r="E25" s="180"/>
      <c r="F25" s="180"/>
      <c r="G25" s="181"/>
      <c r="H25" s="215"/>
      <c r="I25" s="215"/>
      <c r="J25" s="181"/>
      <c r="K25" s="215"/>
      <c r="L25" s="215"/>
      <c r="M25" s="215"/>
      <c r="N25" s="215"/>
      <c r="O25" s="215"/>
      <c r="P25" s="215"/>
      <c r="Q25" s="180"/>
      <c r="R25" s="180"/>
      <c r="S25" s="181"/>
    </row>
    <row r="26" spans="1:19" ht="14.25">
      <c r="A26" s="364" t="s">
        <v>110</v>
      </c>
      <c r="B26" s="182">
        <v>4</v>
      </c>
      <c r="C26" s="183">
        <v>3911</v>
      </c>
      <c r="D26" s="183">
        <v>15647</v>
      </c>
      <c r="E26" s="182">
        <v>3.2</v>
      </c>
      <c r="F26" s="183"/>
      <c r="G26" s="184">
        <v>13286</v>
      </c>
      <c r="H26" s="182">
        <v>3.2</v>
      </c>
      <c r="I26" s="218"/>
      <c r="J26" s="184">
        <v>13636</v>
      </c>
      <c r="K26" s="218"/>
      <c r="L26" s="218"/>
      <c r="M26" s="184">
        <v>13636</v>
      </c>
      <c r="N26" s="218"/>
      <c r="O26" s="218"/>
      <c r="P26" s="184">
        <v>13636</v>
      </c>
      <c r="Q26" s="182"/>
      <c r="R26" s="183"/>
      <c r="S26" s="184">
        <v>13594</v>
      </c>
    </row>
    <row r="27" spans="1:19" ht="14.25">
      <c r="A27" s="364" t="s">
        <v>238</v>
      </c>
      <c r="B27" s="182">
        <v>4</v>
      </c>
      <c r="C27" s="183">
        <v>33540</v>
      </c>
      <c r="D27" s="183">
        <v>134</v>
      </c>
      <c r="E27" s="182"/>
      <c r="F27" s="183"/>
      <c r="G27" s="184">
        <v>464</v>
      </c>
      <c r="H27" s="182"/>
      <c r="I27" s="218"/>
      <c r="J27" s="184">
        <v>464</v>
      </c>
      <c r="K27" s="218"/>
      <c r="L27" s="218"/>
      <c r="M27" s="184">
        <v>464</v>
      </c>
      <c r="N27" s="218"/>
      <c r="O27" s="218"/>
      <c r="P27" s="184">
        <v>464</v>
      </c>
      <c r="Q27" s="182"/>
      <c r="R27" s="183"/>
      <c r="S27" s="184">
        <v>464</v>
      </c>
    </row>
    <row r="28" spans="1:19" ht="14.25">
      <c r="A28" s="366" t="s">
        <v>111</v>
      </c>
      <c r="B28" s="98">
        <v>2</v>
      </c>
      <c r="C28" s="183">
        <v>1800</v>
      </c>
      <c r="D28" s="183">
        <v>3600</v>
      </c>
      <c r="E28" s="98">
        <v>2</v>
      </c>
      <c r="F28" s="183"/>
      <c r="G28" s="184">
        <v>3600</v>
      </c>
      <c r="H28" s="98">
        <v>2</v>
      </c>
      <c r="I28" s="218"/>
      <c r="J28" s="184">
        <v>3600</v>
      </c>
      <c r="K28" s="218"/>
      <c r="L28" s="218"/>
      <c r="M28" s="184">
        <v>3600</v>
      </c>
      <c r="N28" s="218"/>
      <c r="O28" s="218"/>
      <c r="P28" s="184">
        <v>3600</v>
      </c>
      <c r="Q28" s="98"/>
      <c r="R28" s="183"/>
      <c r="S28" s="184">
        <v>3600</v>
      </c>
    </row>
    <row r="29" spans="1:19" ht="14.25">
      <c r="A29" s="367" t="s">
        <v>89</v>
      </c>
      <c r="B29" s="185">
        <v>40</v>
      </c>
      <c r="C29" s="185">
        <v>56000</v>
      </c>
      <c r="D29" s="186">
        <v>2240</v>
      </c>
      <c r="E29" s="185">
        <v>32</v>
      </c>
      <c r="F29" s="185"/>
      <c r="G29" s="187">
        <v>2240</v>
      </c>
      <c r="H29" s="185">
        <v>32</v>
      </c>
      <c r="I29" s="219"/>
      <c r="J29" s="187">
        <v>2240</v>
      </c>
      <c r="K29" s="219"/>
      <c r="L29" s="219"/>
      <c r="M29" s="187">
        <v>2240</v>
      </c>
      <c r="N29" s="219"/>
      <c r="O29" s="219"/>
      <c r="P29" s="187">
        <v>2240</v>
      </c>
      <c r="Q29" s="185"/>
      <c r="R29" s="185"/>
      <c r="S29" s="187">
        <v>2240</v>
      </c>
    </row>
    <row r="30" spans="1:19" ht="15">
      <c r="A30" s="368" t="s">
        <v>360</v>
      </c>
      <c r="B30" s="189"/>
      <c r="C30" s="189"/>
      <c r="D30" s="189">
        <f>SUM(D26:D29)</f>
        <v>21621</v>
      </c>
      <c r="E30" s="189"/>
      <c r="F30" s="189"/>
      <c r="G30" s="189">
        <f>SUM(G26:G29)</f>
        <v>19590</v>
      </c>
      <c r="H30" s="189"/>
      <c r="I30" s="189"/>
      <c r="J30" s="189">
        <f>SUM(J26:J29)</f>
        <v>19940</v>
      </c>
      <c r="K30" s="189"/>
      <c r="L30" s="189"/>
      <c r="M30" s="189">
        <f>SUM(M26:M29)</f>
        <v>19940</v>
      </c>
      <c r="N30" s="189"/>
      <c r="O30" s="189"/>
      <c r="P30" s="189">
        <f>SUM(P26:P29)</f>
        <v>19940</v>
      </c>
      <c r="Q30" s="189"/>
      <c r="R30" s="189"/>
      <c r="S30" s="189">
        <f>SUM(S26:S29)</f>
        <v>19898</v>
      </c>
    </row>
    <row r="31" spans="1:19" ht="15">
      <c r="A31" s="369" t="s">
        <v>358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</row>
    <row r="32" spans="1:19" ht="14.25">
      <c r="A32" s="364" t="s">
        <v>90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:19" ht="14.25">
      <c r="A33" s="364" t="s">
        <v>239</v>
      </c>
      <c r="B33" s="101"/>
      <c r="C33" s="101"/>
      <c r="D33" s="101">
        <v>3159</v>
      </c>
      <c r="E33" s="101"/>
      <c r="F33" s="101"/>
      <c r="G33" s="101">
        <v>3903</v>
      </c>
      <c r="H33" s="101"/>
      <c r="I33" s="101"/>
      <c r="J33" s="101">
        <v>3903</v>
      </c>
      <c r="K33" s="101"/>
      <c r="L33" s="101"/>
      <c r="M33" s="101">
        <v>3903</v>
      </c>
      <c r="N33" s="101"/>
      <c r="O33" s="101"/>
      <c r="P33" s="101">
        <v>3903</v>
      </c>
      <c r="Q33" s="101"/>
      <c r="R33" s="101"/>
      <c r="S33" s="101">
        <v>5610</v>
      </c>
    </row>
    <row r="34" spans="1:19" ht="14.25">
      <c r="A34" s="364" t="s">
        <v>91</v>
      </c>
      <c r="B34" s="101"/>
      <c r="C34" s="98"/>
      <c r="D34" s="98"/>
      <c r="E34" s="101"/>
      <c r="F34" s="98"/>
      <c r="G34" s="98"/>
      <c r="H34" s="101"/>
      <c r="I34" s="222"/>
      <c r="J34" s="98"/>
      <c r="K34" s="222"/>
      <c r="L34" s="350"/>
      <c r="M34" s="98"/>
      <c r="N34" s="222"/>
      <c r="O34" s="222"/>
      <c r="P34" s="98"/>
      <c r="Q34" s="101"/>
      <c r="R34" s="98"/>
      <c r="S34" s="98"/>
    </row>
    <row r="35" spans="1:19" ht="14.25">
      <c r="A35" s="364" t="s">
        <v>94</v>
      </c>
      <c r="B35" s="102">
        <v>26</v>
      </c>
      <c r="C35" s="103">
        <v>55360</v>
      </c>
      <c r="D35" s="103">
        <v>1440</v>
      </c>
      <c r="E35" s="102">
        <v>25</v>
      </c>
      <c r="F35" s="103">
        <v>55360</v>
      </c>
      <c r="G35" s="103">
        <v>1384</v>
      </c>
      <c r="H35" s="102">
        <v>25</v>
      </c>
      <c r="I35" s="103"/>
      <c r="J35" s="103">
        <v>1384</v>
      </c>
      <c r="K35" s="98"/>
      <c r="L35" s="98"/>
      <c r="M35" s="103">
        <v>1384</v>
      </c>
      <c r="N35" s="98"/>
      <c r="O35" s="98"/>
      <c r="P35" s="103">
        <v>1384</v>
      </c>
      <c r="Q35" s="351"/>
      <c r="R35" s="103"/>
      <c r="S35" s="103">
        <v>1384</v>
      </c>
    </row>
    <row r="36" spans="1:19" ht="14.25">
      <c r="A36" s="370" t="s">
        <v>92</v>
      </c>
      <c r="B36" s="104"/>
      <c r="C36" s="105"/>
      <c r="D36" s="103">
        <f>B36*C36</f>
        <v>0</v>
      </c>
      <c r="E36" s="104"/>
      <c r="F36" s="105"/>
      <c r="G36" s="103"/>
      <c r="H36" s="98"/>
      <c r="I36" s="98"/>
      <c r="J36" s="103"/>
      <c r="K36" s="98"/>
      <c r="L36" s="98"/>
      <c r="M36" s="103"/>
      <c r="N36" s="98"/>
      <c r="O36" s="98"/>
      <c r="P36" s="103"/>
      <c r="Q36" s="352"/>
      <c r="R36" s="105"/>
      <c r="S36" s="103"/>
    </row>
    <row r="37" spans="1:19" ht="14.25">
      <c r="A37" s="371" t="s">
        <v>112</v>
      </c>
      <c r="B37" s="104"/>
      <c r="C37" s="105"/>
      <c r="D37" s="103">
        <f>B37*C37</f>
        <v>0</v>
      </c>
      <c r="E37" s="104"/>
      <c r="F37" s="105"/>
      <c r="G37" s="103"/>
      <c r="H37" s="98"/>
      <c r="I37" s="98"/>
      <c r="J37" s="103"/>
      <c r="K37" s="98"/>
      <c r="L37" s="98"/>
      <c r="M37" s="103"/>
      <c r="N37" s="98"/>
      <c r="O37" s="98"/>
      <c r="P37" s="103"/>
      <c r="Q37" s="352"/>
      <c r="R37" s="105"/>
      <c r="S37" s="103"/>
    </row>
    <row r="38" spans="1:19" ht="14.25">
      <c r="A38" s="372" t="s">
        <v>359</v>
      </c>
      <c r="B38" s="106"/>
      <c r="C38" s="105"/>
      <c r="D38" s="103">
        <f>B38*C38</f>
        <v>0</v>
      </c>
      <c r="E38" s="190"/>
      <c r="F38" s="105"/>
      <c r="G38" s="103"/>
      <c r="H38" s="185"/>
      <c r="I38" s="185"/>
      <c r="J38" s="103"/>
      <c r="K38" s="185"/>
      <c r="L38" s="185"/>
      <c r="M38" s="103"/>
      <c r="N38" s="185"/>
      <c r="O38" s="185"/>
      <c r="P38" s="103"/>
      <c r="Q38" s="353"/>
      <c r="R38" s="105"/>
      <c r="S38" s="103"/>
    </row>
    <row r="39" spans="1:19" ht="14.25">
      <c r="A39" s="372" t="s">
        <v>301</v>
      </c>
      <c r="B39" s="106"/>
      <c r="C39" s="105"/>
      <c r="D39" s="109">
        <v>3462</v>
      </c>
      <c r="E39" s="106"/>
      <c r="F39" s="105"/>
      <c r="G39" s="109">
        <v>2364</v>
      </c>
      <c r="H39" s="220"/>
      <c r="I39" s="220"/>
      <c r="J39" s="109">
        <v>2364</v>
      </c>
      <c r="K39" s="220"/>
      <c r="L39" s="220"/>
      <c r="M39" s="109">
        <v>2364</v>
      </c>
      <c r="N39" s="220"/>
      <c r="O39" s="220"/>
      <c r="P39" s="109">
        <v>2364</v>
      </c>
      <c r="Q39" s="106"/>
      <c r="R39" s="105"/>
      <c r="S39" s="109">
        <v>2364</v>
      </c>
    </row>
    <row r="40" spans="1:19" ht="14.25">
      <c r="A40" s="372" t="s">
        <v>306</v>
      </c>
      <c r="B40" s="106"/>
      <c r="C40" s="105"/>
      <c r="D40" s="109">
        <v>600</v>
      </c>
      <c r="E40" s="106"/>
      <c r="F40" s="105"/>
      <c r="G40" s="109"/>
      <c r="H40" s="220"/>
      <c r="I40" s="220"/>
      <c r="J40" s="109"/>
      <c r="K40" s="220"/>
      <c r="L40" s="220"/>
      <c r="M40" s="220"/>
      <c r="N40" s="220"/>
      <c r="O40" s="220"/>
      <c r="P40" s="220"/>
      <c r="Q40" s="106"/>
      <c r="R40" s="105"/>
      <c r="S40" s="109"/>
    </row>
    <row r="41" spans="1:19" ht="15">
      <c r="A41" s="368" t="s">
        <v>93</v>
      </c>
      <c r="B41" s="191"/>
      <c r="C41" s="192"/>
      <c r="D41" s="193">
        <f>SUM(D33:D40)</f>
        <v>8661</v>
      </c>
      <c r="E41" s="191"/>
      <c r="F41" s="192"/>
      <c r="G41" s="193">
        <f>SUM(G33:G40)</f>
        <v>7651</v>
      </c>
      <c r="H41" s="193"/>
      <c r="I41" s="193"/>
      <c r="J41" s="193">
        <f>SUM(J33:J40)</f>
        <v>7651</v>
      </c>
      <c r="K41" s="193"/>
      <c r="L41" s="193"/>
      <c r="M41" s="193">
        <f>SUM(M33:M40)</f>
        <v>7651</v>
      </c>
      <c r="N41" s="193"/>
      <c r="O41" s="193"/>
      <c r="P41" s="193">
        <f>SUM(P33:P40)</f>
        <v>7651</v>
      </c>
      <c r="Q41" s="191"/>
      <c r="R41" s="192"/>
      <c r="S41" s="193">
        <f>SUM(S33:S40)</f>
        <v>9358</v>
      </c>
    </row>
    <row r="42" spans="1:19" ht="15">
      <c r="A42" s="373" t="s">
        <v>227</v>
      </c>
      <c r="B42" s="94">
        <v>586</v>
      </c>
      <c r="C42" s="107">
        <v>1140</v>
      </c>
      <c r="D42" s="108">
        <v>668</v>
      </c>
      <c r="E42" s="94"/>
      <c r="F42" s="107"/>
      <c r="G42" s="108">
        <v>1200</v>
      </c>
      <c r="H42" s="108"/>
      <c r="I42" s="108"/>
      <c r="J42" s="108">
        <v>1200</v>
      </c>
      <c r="K42" s="108"/>
      <c r="L42" s="108"/>
      <c r="M42" s="108">
        <v>1200</v>
      </c>
      <c r="N42" s="108"/>
      <c r="O42" s="108"/>
      <c r="P42" s="108">
        <v>1200</v>
      </c>
      <c r="Q42" s="94"/>
      <c r="R42" s="107"/>
      <c r="S42" s="108">
        <v>1200</v>
      </c>
    </row>
    <row r="43" spans="1:19" ht="15">
      <c r="A43" s="446" t="s">
        <v>243</v>
      </c>
      <c r="B43" s="94"/>
      <c r="C43" s="107"/>
      <c r="D43" s="108">
        <v>0</v>
      </c>
      <c r="E43" s="94"/>
      <c r="F43" s="107"/>
      <c r="G43" s="108">
        <v>0</v>
      </c>
      <c r="H43" s="586"/>
      <c r="I43" s="586"/>
      <c r="J43" s="108">
        <v>0</v>
      </c>
      <c r="K43" s="586"/>
      <c r="L43" s="586"/>
      <c r="M43" s="108">
        <v>0</v>
      </c>
      <c r="N43" s="586"/>
      <c r="O43" s="586"/>
      <c r="P43" s="108">
        <v>0</v>
      </c>
      <c r="Q43" s="587"/>
      <c r="R43" s="588"/>
      <c r="S43" s="108">
        <v>1278</v>
      </c>
    </row>
    <row r="44" spans="1:19" ht="15">
      <c r="A44" s="444" t="s">
        <v>365</v>
      </c>
      <c r="B44" s="94"/>
      <c r="C44" s="107"/>
      <c r="D44" s="108">
        <v>0</v>
      </c>
      <c r="E44" s="94"/>
      <c r="F44" s="107"/>
      <c r="G44" s="108">
        <v>0</v>
      </c>
      <c r="H44" s="586"/>
      <c r="I44" s="586"/>
      <c r="J44" s="108">
        <v>0</v>
      </c>
      <c r="K44" s="586"/>
      <c r="L44" s="586"/>
      <c r="M44" s="108">
        <v>0</v>
      </c>
      <c r="N44" s="586"/>
      <c r="O44" s="586"/>
      <c r="P44" s="108">
        <v>0</v>
      </c>
      <c r="Q44" s="587"/>
      <c r="R44" s="588"/>
      <c r="S44" s="108">
        <v>768</v>
      </c>
    </row>
    <row r="45" spans="1:19" s="144" customFormat="1" ht="15">
      <c r="A45" s="374" t="s">
        <v>95</v>
      </c>
      <c r="B45" s="149"/>
      <c r="C45" s="150"/>
      <c r="D45" s="151">
        <f>D24+D30+D41+D42</f>
        <v>41684</v>
      </c>
      <c r="E45" s="149"/>
      <c r="F45" s="150"/>
      <c r="G45" s="151">
        <f>G24+G30+G41+G42</f>
        <v>42380</v>
      </c>
      <c r="H45" s="221"/>
      <c r="I45" s="221"/>
      <c r="J45" s="151">
        <f>J24+J30+J41+J42</f>
        <v>42730</v>
      </c>
      <c r="K45" s="221"/>
      <c r="L45" s="221"/>
      <c r="M45" s="151">
        <f>M24+M30+M41+M42</f>
        <v>42730</v>
      </c>
      <c r="N45" s="221"/>
      <c r="O45" s="221"/>
      <c r="P45" s="151">
        <f>P24+P30+P41+P42</f>
        <v>42730</v>
      </c>
      <c r="Q45" s="205"/>
      <c r="R45" s="205"/>
      <c r="S45" s="151">
        <f>S24+S30+S41+S42+S43+S44</f>
        <v>46473</v>
      </c>
    </row>
    <row r="46" spans="1:2" ht="14.25">
      <c r="A46" s="152"/>
      <c r="B46" s="153"/>
    </row>
  </sheetData>
  <sheetProtection/>
  <mergeCells count="7">
    <mergeCell ref="A1:A2"/>
    <mergeCell ref="B1:D1"/>
    <mergeCell ref="E1:G1"/>
    <mergeCell ref="Q1:S1"/>
    <mergeCell ref="H1:J1"/>
    <mergeCell ref="K1:M1"/>
    <mergeCell ref="N1:P1"/>
  </mergeCells>
  <printOptions horizontalCentered="1"/>
  <pageMargins left="0.2362204724409449" right="0.2362204724409449" top="0.8069444444444445" bottom="0.19" header="0.19" footer="0.19"/>
  <pageSetup fitToHeight="0" fitToWidth="1" horizontalDpi="300" verticalDpi="300" orientation="landscape" paperSize="9" scale="64" r:id="rId1"/>
  <headerFooter alignWithMargins="0">
    <oddHeader>&amp;C&amp;"Garamond,Félkövér"&amp;14 1/2016.(II.19.) számú rendelethez 
ZALASZABAR KÖZSÉG ÖNKORMÁNYZATÁNAK 
ÁLLAMI HOZZÁJÁRULÁSA 2015. ÉVBEN 
&amp;12
&amp;14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46"/>
  <sheetViews>
    <sheetView view="pageLayout" zoomScaleSheetLayoutView="100" workbookViewId="0" topLeftCell="C1">
      <selection activeCell="U17" sqref="U17"/>
    </sheetView>
  </sheetViews>
  <sheetFormatPr defaultColWidth="9.00390625" defaultRowHeight="12.75"/>
  <cols>
    <col min="1" max="1" width="4.00390625" style="0" customWidth="1"/>
    <col min="2" max="2" width="40.125" style="0" customWidth="1"/>
    <col min="3" max="3" width="10.625" style="0" customWidth="1"/>
    <col min="4" max="4" width="10.375" style="0" customWidth="1"/>
    <col min="5" max="5" width="10.75390625" style="0" customWidth="1"/>
    <col min="6" max="6" width="9.375" style="0" customWidth="1"/>
    <col min="7" max="9" width="9.875" style="0" customWidth="1"/>
    <col min="10" max="10" width="5.125" style="0" customWidth="1"/>
    <col min="11" max="11" width="39.00390625" style="0" customWidth="1"/>
    <col min="12" max="12" width="10.25390625" style="0" customWidth="1"/>
    <col min="13" max="13" width="11.875" style="0" customWidth="1"/>
    <col min="14" max="14" width="10.75390625" style="0" customWidth="1"/>
    <col min="15" max="15" width="9.625" style="0" customWidth="1"/>
    <col min="16" max="16" width="9.75390625" style="0" customWidth="1"/>
    <col min="17" max="17" width="10.875" style="0" customWidth="1"/>
    <col min="18" max="18" width="11.625" style="0" customWidth="1"/>
  </cols>
  <sheetData>
    <row r="1" spans="1:18" ht="18" customHeight="1">
      <c r="A1" s="613" t="s">
        <v>11</v>
      </c>
      <c r="B1" s="611" t="s">
        <v>418</v>
      </c>
      <c r="C1" s="529" t="s">
        <v>417</v>
      </c>
      <c r="D1" s="529" t="s">
        <v>417</v>
      </c>
      <c r="E1" s="529" t="s">
        <v>416</v>
      </c>
      <c r="F1" s="529" t="s">
        <v>416</v>
      </c>
      <c r="G1" s="529" t="s">
        <v>416</v>
      </c>
      <c r="H1" s="529" t="s">
        <v>416</v>
      </c>
      <c r="I1" s="529" t="s">
        <v>416</v>
      </c>
      <c r="J1" s="613" t="s">
        <v>11</v>
      </c>
      <c r="K1" s="611" t="s">
        <v>418</v>
      </c>
      <c r="L1" s="529" t="s">
        <v>417</v>
      </c>
      <c r="M1" s="529" t="s">
        <v>417</v>
      </c>
      <c r="N1" s="529" t="s">
        <v>416</v>
      </c>
      <c r="O1" s="529" t="s">
        <v>416</v>
      </c>
      <c r="P1" s="529" t="s">
        <v>416</v>
      </c>
      <c r="Q1" s="529" t="s">
        <v>416</v>
      </c>
      <c r="R1" s="529" t="s">
        <v>416</v>
      </c>
    </row>
    <row r="2" spans="1:18" ht="18" customHeight="1">
      <c r="A2" s="614"/>
      <c r="B2" s="612"/>
      <c r="C2" s="530" t="s">
        <v>413</v>
      </c>
      <c r="D2" s="530" t="s">
        <v>414</v>
      </c>
      <c r="E2" s="530" t="s">
        <v>413</v>
      </c>
      <c r="F2" s="530" t="s">
        <v>412</v>
      </c>
      <c r="G2" s="530" t="s">
        <v>415</v>
      </c>
      <c r="H2" s="530" t="s">
        <v>586</v>
      </c>
      <c r="I2" s="530" t="s">
        <v>607</v>
      </c>
      <c r="J2" s="614"/>
      <c r="K2" s="612"/>
      <c r="L2" s="530" t="s">
        <v>413</v>
      </c>
      <c r="M2" s="530" t="s">
        <v>414</v>
      </c>
      <c r="N2" s="530" t="s">
        <v>413</v>
      </c>
      <c r="O2" s="530" t="s">
        <v>412</v>
      </c>
      <c r="P2" s="530" t="s">
        <v>415</v>
      </c>
      <c r="Q2" s="530" t="s">
        <v>586</v>
      </c>
      <c r="R2" s="530" t="s">
        <v>607</v>
      </c>
    </row>
    <row r="3" spans="1:18" ht="15" customHeight="1">
      <c r="A3" s="603" t="s">
        <v>411</v>
      </c>
      <c r="B3" s="604"/>
      <c r="C3" s="604"/>
      <c r="D3" s="604"/>
      <c r="E3" s="604"/>
      <c r="F3" s="604"/>
      <c r="G3" s="604"/>
      <c r="H3" s="604"/>
      <c r="I3" s="604"/>
      <c r="J3" s="603" t="s">
        <v>410</v>
      </c>
      <c r="K3" s="604"/>
      <c r="L3" s="604"/>
      <c r="M3" s="604"/>
      <c r="N3" s="604"/>
      <c r="O3" s="604"/>
      <c r="P3" s="604"/>
      <c r="Q3" s="604"/>
      <c r="R3" s="604"/>
    </row>
    <row r="4" spans="1:18" ht="15" customHeight="1">
      <c r="A4" s="418" t="s">
        <v>69</v>
      </c>
      <c r="B4" s="531" t="s">
        <v>66</v>
      </c>
      <c r="C4" s="532"/>
      <c r="D4" s="532"/>
      <c r="E4" s="532"/>
      <c r="F4" s="532"/>
      <c r="G4" s="532"/>
      <c r="H4" s="532"/>
      <c r="I4" s="532"/>
      <c r="J4" s="413" t="s">
        <v>69</v>
      </c>
      <c r="K4" s="533" t="s">
        <v>66</v>
      </c>
      <c r="L4" s="532"/>
      <c r="M4" s="532"/>
      <c r="N4" s="532"/>
      <c r="O4" s="532"/>
      <c r="P4" s="532"/>
      <c r="Q4" s="532"/>
      <c r="R4" s="532"/>
    </row>
    <row r="5" spans="1:18" ht="15" customHeight="1">
      <c r="A5" s="418"/>
      <c r="B5" s="534" t="s">
        <v>409</v>
      </c>
      <c r="C5" s="535">
        <v>49314</v>
      </c>
      <c r="D5" s="535">
        <v>47686</v>
      </c>
      <c r="E5" s="535">
        <v>42380</v>
      </c>
      <c r="F5" s="535">
        <v>42730</v>
      </c>
      <c r="G5" s="535">
        <v>43498</v>
      </c>
      <c r="H5" s="535">
        <v>44334</v>
      </c>
      <c r="I5" s="535">
        <v>46473</v>
      </c>
      <c r="J5" s="536"/>
      <c r="K5" s="537" t="s">
        <v>408</v>
      </c>
      <c r="L5" s="538">
        <v>29395</v>
      </c>
      <c r="M5" s="538">
        <v>33213</v>
      </c>
      <c r="N5" s="538">
        <v>24801</v>
      </c>
      <c r="O5" s="538">
        <v>29846</v>
      </c>
      <c r="P5" s="538">
        <v>33338</v>
      </c>
      <c r="Q5" s="538">
        <v>34970</v>
      </c>
      <c r="R5" s="538">
        <v>38051</v>
      </c>
    </row>
    <row r="6" spans="1:18" ht="15" customHeight="1">
      <c r="A6" s="418"/>
      <c r="B6" s="539" t="s">
        <v>407</v>
      </c>
      <c r="C6" s="540">
        <v>8200</v>
      </c>
      <c r="D6" s="540">
        <v>9033</v>
      </c>
      <c r="E6" s="540">
        <v>9110</v>
      </c>
      <c r="F6" s="540">
        <v>9122</v>
      </c>
      <c r="G6" s="540">
        <v>9122</v>
      </c>
      <c r="H6" s="540">
        <v>9122</v>
      </c>
      <c r="I6" s="540">
        <v>10520</v>
      </c>
      <c r="J6" s="413"/>
      <c r="K6" s="541" t="s">
        <v>406</v>
      </c>
      <c r="L6" s="538">
        <v>10297</v>
      </c>
      <c r="M6" s="538">
        <v>9760</v>
      </c>
      <c r="N6" s="538">
        <v>3903</v>
      </c>
      <c r="O6" s="538">
        <v>4092</v>
      </c>
      <c r="P6" s="538">
        <v>4231</v>
      </c>
      <c r="Q6" s="538">
        <v>4955</v>
      </c>
      <c r="R6" s="538">
        <v>5106</v>
      </c>
    </row>
    <row r="7" spans="1:18" ht="15" customHeight="1">
      <c r="A7" s="418"/>
      <c r="B7" s="534" t="s">
        <v>405</v>
      </c>
      <c r="C7" s="540">
        <v>3794</v>
      </c>
      <c r="D7" s="540">
        <v>6687</v>
      </c>
      <c r="E7" s="540">
        <v>2800</v>
      </c>
      <c r="F7" s="540">
        <v>2788</v>
      </c>
      <c r="G7" s="540">
        <v>3388</v>
      </c>
      <c r="H7" s="540">
        <v>3388</v>
      </c>
      <c r="I7" s="540">
        <v>5363</v>
      </c>
      <c r="J7" s="413"/>
      <c r="K7" s="537" t="s">
        <v>404</v>
      </c>
      <c r="L7" s="538"/>
      <c r="M7" s="538">
        <v>2100</v>
      </c>
      <c r="N7" s="538">
        <v>1488</v>
      </c>
      <c r="O7" s="538">
        <v>1488</v>
      </c>
      <c r="P7" s="538">
        <v>1488</v>
      </c>
      <c r="Q7" s="538">
        <v>1488</v>
      </c>
      <c r="R7" s="538">
        <v>1838</v>
      </c>
    </row>
    <row r="8" spans="1:18" ht="15" customHeight="1">
      <c r="A8" s="418"/>
      <c r="B8" s="534" t="s">
        <v>403</v>
      </c>
      <c r="C8" s="540">
        <v>6899</v>
      </c>
      <c r="D8" s="540">
        <v>11653</v>
      </c>
      <c r="E8" s="540">
        <v>5650</v>
      </c>
      <c r="F8" s="540">
        <v>7020</v>
      </c>
      <c r="G8" s="540">
        <v>10077</v>
      </c>
      <c r="H8" s="540">
        <v>11709</v>
      </c>
      <c r="I8" s="540">
        <v>15389</v>
      </c>
      <c r="J8" s="413"/>
      <c r="K8" s="537" t="s">
        <v>402</v>
      </c>
      <c r="L8" s="538">
        <v>2945</v>
      </c>
      <c r="M8" s="538">
        <v>1358</v>
      </c>
      <c r="N8" s="538">
        <v>8129</v>
      </c>
      <c r="O8" s="538">
        <v>8129</v>
      </c>
      <c r="P8" s="538">
        <v>8129</v>
      </c>
      <c r="Q8" s="538">
        <v>8129</v>
      </c>
      <c r="R8" s="538">
        <v>7943</v>
      </c>
    </row>
    <row r="9" spans="1:18" ht="15" customHeight="1">
      <c r="A9" s="418"/>
      <c r="B9" s="542" t="s">
        <v>383</v>
      </c>
      <c r="C9" s="543">
        <f aca="true" t="shared" si="0" ref="C9:I9">SUM(C5:C8)</f>
        <v>68207</v>
      </c>
      <c r="D9" s="543">
        <f t="shared" si="0"/>
        <v>75059</v>
      </c>
      <c r="E9" s="543">
        <f t="shared" si="0"/>
        <v>59940</v>
      </c>
      <c r="F9" s="543">
        <f t="shared" si="0"/>
        <v>61660</v>
      </c>
      <c r="G9" s="543">
        <f t="shared" si="0"/>
        <v>66085</v>
      </c>
      <c r="H9" s="543">
        <f t="shared" si="0"/>
        <v>68553</v>
      </c>
      <c r="I9" s="543">
        <f t="shared" si="0"/>
        <v>77745</v>
      </c>
      <c r="J9" s="413"/>
      <c r="K9" s="537" t="s">
        <v>620</v>
      </c>
      <c r="L9" s="538"/>
      <c r="M9" s="538">
        <v>1154</v>
      </c>
      <c r="N9" s="538"/>
      <c r="O9" s="538"/>
      <c r="P9" s="544"/>
      <c r="Q9" s="544"/>
      <c r="R9" s="545">
        <v>55</v>
      </c>
    </row>
    <row r="10" spans="1:18" ht="15" customHeight="1">
      <c r="A10" s="418"/>
      <c r="B10" s="542"/>
      <c r="C10" s="543"/>
      <c r="D10" s="543"/>
      <c r="E10" s="543"/>
      <c r="F10" s="543"/>
      <c r="G10" s="543"/>
      <c r="H10" s="543"/>
      <c r="I10" s="546"/>
      <c r="J10" s="413"/>
      <c r="K10" s="537" t="s">
        <v>401</v>
      </c>
      <c r="L10" s="538">
        <v>11629</v>
      </c>
      <c r="M10" s="538"/>
      <c r="N10" s="538">
        <v>1573</v>
      </c>
      <c r="O10" s="538">
        <v>828</v>
      </c>
      <c r="P10" s="538">
        <v>1654</v>
      </c>
      <c r="Q10" s="538">
        <v>1654</v>
      </c>
      <c r="R10" s="538">
        <v>8050</v>
      </c>
    </row>
    <row r="11" spans="1:18" ht="15" customHeight="1">
      <c r="A11" s="418"/>
      <c r="B11" s="542"/>
      <c r="C11" s="547"/>
      <c r="D11" s="547"/>
      <c r="E11" s="547"/>
      <c r="F11" s="547"/>
      <c r="G11" s="547"/>
      <c r="H11" s="547"/>
      <c r="I11" s="548"/>
      <c r="J11" s="549"/>
      <c r="K11" s="531" t="s">
        <v>383</v>
      </c>
      <c r="L11" s="550">
        <f aca="true" t="shared" si="1" ref="L11:R11">SUM(L4:L10)</f>
        <v>54266</v>
      </c>
      <c r="M11" s="550">
        <f t="shared" si="1"/>
        <v>47585</v>
      </c>
      <c r="N11" s="550">
        <f t="shared" si="1"/>
        <v>39894</v>
      </c>
      <c r="O11" s="550">
        <f t="shared" si="1"/>
        <v>44383</v>
      </c>
      <c r="P11" s="550">
        <f t="shared" si="1"/>
        <v>48840</v>
      </c>
      <c r="Q11" s="550">
        <f t="shared" si="1"/>
        <v>51196</v>
      </c>
      <c r="R11" s="550">
        <f t="shared" si="1"/>
        <v>61043</v>
      </c>
    </row>
    <row r="12" spans="1:18" ht="15" customHeight="1">
      <c r="A12" s="418" t="s">
        <v>70</v>
      </c>
      <c r="B12" s="542" t="s">
        <v>308</v>
      </c>
      <c r="C12" s="547"/>
      <c r="D12" s="547"/>
      <c r="E12" s="547"/>
      <c r="F12" s="547"/>
      <c r="G12" s="547"/>
      <c r="H12" s="547"/>
      <c r="I12" s="548"/>
      <c r="J12" s="413" t="s">
        <v>70</v>
      </c>
      <c r="K12" s="542" t="s">
        <v>308</v>
      </c>
      <c r="L12" s="532"/>
      <c r="M12" s="532"/>
      <c r="N12" s="532"/>
      <c r="O12" s="532"/>
      <c r="P12" s="532"/>
      <c r="Q12" s="532"/>
      <c r="R12" s="551"/>
    </row>
    <row r="13" spans="1:18" ht="15" customHeight="1">
      <c r="A13" s="418"/>
      <c r="B13" s="537" t="s">
        <v>400</v>
      </c>
      <c r="C13" s="552">
        <v>22499</v>
      </c>
      <c r="D13" s="552">
        <v>18926</v>
      </c>
      <c r="E13" s="552">
        <v>21492</v>
      </c>
      <c r="F13" s="552">
        <v>21492</v>
      </c>
      <c r="G13" s="552">
        <v>21492</v>
      </c>
      <c r="H13" s="552">
        <v>21492</v>
      </c>
      <c r="I13" s="552">
        <v>21492</v>
      </c>
      <c r="J13" s="413"/>
      <c r="K13" s="537" t="s">
        <v>399</v>
      </c>
      <c r="L13" s="538">
        <v>46363</v>
      </c>
      <c r="M13" s="538">
        <v>45274</v>
      </c>
      <c r="N13" s="538">
        <v>47381</v>
      </c>
      <c r="O13" s="538">
        <v>47588</v>
      </c>
      <c r="P13" s="538">
        <v>47588</v>
      </c>
      <c r="Q13" s="538">
        <v>47700</v>
      </c>
      <c r="R13" s="538">
        <v>48273</v>
      </c>
    </row>
    <row r="14" spans="1:20" ht="15" customHeight="1">
      <c r="A14" s="418"/>
      <c r="B14" s="542" t="s">
        <v>387</v>
      </c>
      <c r="C14" s="553">
        <f aca="true" t="shared" si="2" ref="C14:I14">SUM(C13)</f>
        <v>22499</v>
      </c>
      <c r="D14" s="553">
        <f t="shared" si="2"/>
        <v>18926</v>
      </c>
      <c r="E14" s="553">
        <f t="shared" si="2"/>
        <v>21492</v>
      </c>
      <c r="F14" s="553">
        <f t="shared" si="2"/>
        <v>21492</v>
      </c>
      <c r="G14" s="553">
        <f t="shared" si="2"/>
        <v>21492</v>
      </c>
      <c r="H14" s="553">
        <f t="shared" si="2"/>
        <v>21492</v>
      </c>
      <c r="I14" s="553">
        <f t="shared" si="2"/>
        <v>21492</v>
      </c>
      <c r="J14" s="413"/>
      <c r="K14" s="542" t="s">
        <v>387</v>
      </c>
      <c r="L14" s="550">
        <f>SUM(L12:L13)</f>
        <v>46363</v>
      </c>
      <c r="M14" s="550">
        <f>SUM(M12:M13)</f>
        <v>45274</v>
      </c>
      <c r="N14" s="550">
        <f>SUM(N12:N13)</f>
        <v>47381</v>
      </c>
      <c r="O14" s="550">
        <f>SUM(O13)</f>
        <v>47588</v>
      </c>
      <c r="P14" s="550">
        <f>SUM(P13)</f>
        <v>47588</v>
      </c>
      <c r="Q14" s="550">
        <f>SUM(Q13)</f>
        <v>47700</v>
      </c>
      <c r="R14" s="550">
        <f>SUM(R13)</f>
        <v>48273</v>
      </c>
      <c r="T14" s="433"/>
    </row>
    <row r="15" spans="1:18" ht="15" customHeight="1">
      <c r="A15" s="615" t="s">
        <v>623</v>
      </c>
      <c r="B15" s="616"/>
      <c r="C15" s="543">
        <f aca="true" t="shared" si="3" ref="C15:I15">C9+C14</f>
        <v>90706</v>
      </c>
      <c r="D15" s="543">
        <f t="shared" si="3"/>
        <v>93985</v>
      </c>
      <c r="E15" s="543">
        <f t="shared" si="3"/>
        <v>81432</v>
      </c>
      <c r="F15" s="543">
        <f t="shared" si="3"/>
        <v>83152</v>
      </c>
      <c r="G15" s="543">
        <f t="shared" si="3"/>
        <v>87577</v>
      </c>
      <c r="H15" s="543">
        <f t="shared" si="3"/>
        <v>90045</v>
      </c>
      <c r="I15" s="543">
        <f t="shared" si="3"/>
        <v>99237</v>
      </c>
      <c r="J15" s="607" t="s">
        <v>625</v>
      </c>
      <c r="K15" s="608"/>
      <c r="L15" s="555">
        <f aca="true" t="shared" si="4" ref="L15:R15">L11+L14</f>
        <v>100629</v>
      </c>
      <c r="M15" s="555">
        <f t="shared" si="4"/>
        <v>92859</v>
      </c>
      <c r="N15" s="555">
        <f t="shared" si="4"/>
        <v>87275</v>
      </c>
      <c r="O15" s="550">
        <f t="shared" si="4"/>
        <v>91971</v>
      </c>
      <c r="P15" s="550">
        <f t="shared" si="4"/>
        <v>96428</v>
      </c>
      <c r="Q15" s="550">
        <f t="shared" si="4"/>
        <v>98896</v>
      </c>
      <c r="R15" s="550">
        <f t="shared" si="4"/>
        <v>109316</v>
      </c>
    </row>
    <row r="16" spans="1:18" ht="15" customHeight="1">
      <c r="A16" s="607" t="s">
        <v>619</v>
      </c>
      <c r="B16" s="608"/>
      <c r="C16" s="552"/>
      <c r="D16" s="552"/>
      <c r="E16" s="552"/>
      <c r="F16" s="552"/>
      <c r="G16" s="552"/>
      <c r="H16" s="552"/>
      <c r="I16" s="552">
        <v>1585</v>
      </c>
      <c r="J16" s="609" t="s">
        <v>187</v>
      </c>
      <c r="K16" s="610"/>
      <c r="L16" s="538"/>
      <c r="M16" s="538"/>
      <c r="N16" s="538"/>
      <c r="O16" s="255"/>
      <c r="P16" s="255"/>
      <c r="Q16" s="255"/>
      <c r="R16" s="551"/>
    </row>
    <row r="17" spans="1:18" ht="15" customHeight="1">
      <c r="A17" s="554"/>
      <c r="B17" s="537"/>
      <c r="C17" s="538"/>
      <c r="D17" s="538"/>
      <c r="E17" s="538"/>
      <c r="F17" s="538"/>
      <c r="G17" s="538"/>
      <c r="H17" s="538"/>
      <c r="I17" s="544"/>
      <c r="J17" s="556"/>
      <c r="K17" s="558" t="s">
        <v>398</v>
      </c>
      <c r="L17" s="538"/>
      <c r="M17" s="538"/>
      <c r="N17" s="538"/>
      <c r="O17" s="255">
        <v>1384</v>
      </c>
      <c r="P17" s="255">
        <v>1384</v>
      </c>
      <c r="Q17" s="255">
        <v>1384</v>
      </c>
      <c r="R17" s="255">
        <v>1384</v>
      </c>
    </row>
    <row r="18" spans="1:18" ht="15" customHeight="1">
      <c r="A18" s="554"/>
      <c r="B18" s="531"/>
      <c r="C18" s="550"/>
      <c r="D18" s="550"/>
      <c r="E18" s="550"/>
      <c r="F18" s="550"/>
      <c r="G18" s="550"/>
      <c r="H18" s="550"/>
      <c r="I18" s="559"/>
      <c r="J18" s="556"/>
      <c r="K18" s="557"/>
      <c r="L18" s="538"/>
      <c r="M18" s="538"/>
      <c r="N18" s="538"/>
      <c r="O18" s="255"/>
      <c r="P18" s="255"/>
      <c r="Q18" s="255"/>
      <c r="R18" s="551"/>
    </row>
    <row r="19" spans="1:20" ht="15" customHeight="1">
      <c r="A19" s="602" t="s">
        <v>397</v>
      </c>
      <c r="B19" s="602"/>
      <c r="C19" s="560">
        <f aca="true" t="shared" si="5" ref="C19:I19">C15+C16</f>
        <v>90706</v>
      </c>
      <c r="D19" s="560">
        <f t="shared" si="5"/>
        <v>93985</v>
      </c>
      <c r="E19" s="560">
        <f t="shared" si="5"/>
        <v>81432</v>
      </c>
      <c r="F19" s="560">
        <f t="shared" si="5"/>
        <v>83152</v>
      </c>
      <c r="G19" s="560">
        <f t="shared" si="5"/>
        <v>87577</v>
      </c>
      <c r="H19" s="560">
        <f t="shared" si="5"/>
        <v>90045</v>
      </c>
      <c r="I19" s="560">
        <f t="shared" si="5"/>
        <v>100822</v>
      </c>
      <c r="J19" s="602" t="s">
        <v>396</v>
      </c>
      <c r="K19" s="602" t="s">
        <v>395</v>
      </c>
      <c r="L19" s="560">
        <f>L15+L16</f>
        <v>100629</v>
      </c>
      <c r="M19" s="560">
        <f>M15+M16</f>
        <v>92859</v>
      </c>
      <c r="N19" s="560">
        <f>N15+N16</f>
        <v>87275</v>
      </c>
      <c r="O19" s="560">
        <f>O15+O16+O17</f>
        <v>93355</v>
      </c>
      <c r="P19" s="560">
        <f>P15+P16+P17</f>
        <v>97812</v>
      </c>
      <c r="Q19" s="560">
        <f>Q15+Q16+Q17</f>
        <v>100280</v>
      </c>
      <c r="R19" s="560">
        <f>R15+R16+R17</f>
        <v>110700</v>
      </c>
      <c r="T19" s="528"/>
    </row>
    <row r="20" spans="1:18" ht="15" customHeight="1">
      <c r="A20" s="605" t="s">
        <v>394</v>
      </c>
      <c r="B20" s="606"/>
      <c r="C20" s="562"/>
      <c r="D20" s="562"/>
      <c r="E20" s="562"/>
      <c r="F20" s="562"/>
      <c r="G20" s="562"/>
      <c r="H20" s="562"/>
      <c r="I20" s="563"/>
      <c r="J20" s="605" t="s">
        <v>626</v>
      </c>
      <c r="K20" s="606"/>
      <c r="L20" s="564"/>
      <c r="M20" s="564"/>
      <c r="N20" s="564"/>
      <c r="O20" s="564"/>
      <c r="P20" s="564"/>
      <c r="Q20" s="564"/>
      <c r="R20" s="565"/>
    </row>
    <row r="21" spans="1:18" ht="15" customHeight="1">
      <c r="A21" s="418" t="s">
        <v>69</v>
      </c>
      <c r="B21" s="566" t="s">
        <v>66</v>
      </c>
      <c r="C21" s="255"/>
      <c r="D21" s="255"/>
      <c r="E21" s="255"/>
      <c r="F21" s="255"/>
      <c r="G21" s="255"/>
      <c r="H21" s="255"/>
      <c r="I21" s="551"/>
      <c r="J21" s="418" t="s">
        <v>69</v>
      </c>
      <c r="K21" s="533" t="s">
        <v>66</v>
      </c>
      <c r="L21" s="532"/>
      <c r="M21" s="532"/>
      <c r="N21" s="532"/>
      <c r="O21" s="532"/>
      <c r="P21" s="532"/>
      <c r="Q21" s="532"/>
      <c r="R21" s="551"/>
    </row>
    <row r="22" spans="1:18" ht="15" customHeight="1">
      <c r="A22" s="246"/>
      <c r="B22" s="567" t="s">
        <v>393</v>
      </c>
      <c r="C22" s="538">
        <v>313</v>
      </c>
      <c r="D22" s="538">
        <v>16748</v>
      </c>
      <c r="E22" s="538"/>
      <c r="F22" s="538"/>
      <c r="G22" s="538">
        <v>50</v>
      </c>
      <c r="H22" s="538">
        <v>50</v>
      </c>
      <c r="I22" s="538">
        <v>50</v>
      </c>
      <c r="J22" s="418"/>
      <c r="K22" s="537" t="s">
        <v>392</v>
      </c>
      <c r="L22" s="538">
        <v>826</v>
      </c>
      <c r="M22" s="538">
        <v>30809</v>
      </c>
      <c r="N22" s="538">
        <v>18446</v>
      </c>
      <c r="O22" s="538">
        <v>15466</v>
      </c>
      <c r="P22" s="538">
        <v>15484</v>
      </c>
      <c r="Q22" s="538">
        <v>775</v>
      </c>
      <c r="R22" s="538">
        <v>965</v>
      </c>
    </row>
    <row r="23" spans="1:18" ht="15" customHeight="1">
      <c r="A23" s="246"/>
      <c r="B23" s="567" t="s">
        <v>391</v>
      </c>
      <c r="C23" s="538"/>
      <c r="D23" s="538">
        <v>989</v>
      </c>
      <c r="E23" s="538"/>
      <c r="F23" s="538">
        <v>1145</v>
      </c>
      <c r="G23" s="538">
        <v>1145</v>
      </c>
      <c r="H23" s="538">
        <v>1145</v>
      </c>
      <c r="I23" s="538">
        <v>1145</v>
      </c>
      <c r="J23" s="418"/>
      <c r="K23" s="568" t="s">
        <v>390</v>
      </c>
      <c r="L23" s="538"/>
      <c r="M23" s="538"/>
      <c r="N23" s="538"/>
      <c r="O23" s="538"/>
      <c r="P23" s="538"/>
      <c r="Q23" s="538">
        <v>14709</v>
      </c>
      <c r="R23" s="538">
        <v>14709</v>
      </c>
    </row>
    <row r="24" spans="1:18" ht="15" customHeight="1">
      <c r="A24" s="246"/>
      <c r="B24" s="567" t="s">
        <v>621</v>
      </c>
      <c r="C24" s="538"/>
      <c r="D24" s="538">
        <v>9926</v>
      </c>
      <c r="E24" s="538">
        <v>26</v>
      </c>
      <c r="F24" s="538">
        <v>26</v>
      </c>
      <c r="G24" s="538">
        <v>26</v>
      </c>
      <c r="H24" s="538">
        <v>26</v>
      </c>
      <c r="I24" s="538">
        <v>26</v>
      </c>
      <c r="J24" s="418"/>
      <c r="K24" s="568" t="s">
        <v>389</v>
      </c>
      <c r="L24" s="538"/>
      <c r="M24" s="538"/>
      <c r="N24" s="538"/>
      <c r="O24" s="538"/>
      <c r="P24" s="538"/>
      <c r="Q24" s="538"/>
      <c r="R24" s="544"/>
    </row>
    <row r="25" spans="1:18" ht="15" customHeight="1">
      <c r="A25" s="246"/>
      <c r="B25" s="567" t="s">
        <v>622</v>
      </c>
      <c r="C25" s="538"/>
      <c r="D25" s="538"/>
      <c r="E25" s="538">
        <v>26523</v>
      </c>
      <c r="F25" s="538">
        <v>26523</v>
      </c>
      <c r="G25" s="538">
        <v>26523</v>
      </c>
      <c r="H25" s="538">
        <v>26523</v>
      </c>
      <c r="I25" s="538">
        <v>26523</v>
      </c>
      <c r="J25" s="418"/>
      <c r="K25" s="531" t="s">
        <v>383</v>
      </c>
      <c r="L25" s="555">
        <f>SUM(L22:L24)</f>
        <v>826</v>
      </c>
      <c r="M25" s="555">
        <f>SUM(M22:M24)</f>
        <v>30809</v>
      </c>
      <c r="N25" s="555">
        <f>SUM(N22:N24)</f>
        <v>18446</v>
      </c>
      <c r="O25" s="555">
        <f>SUM(O22:O24)</f>
        <v>15466</v>
      </c>
      <c r="P25" s="555">
        <v>15484</v>
      </c>
      <c r="Q25" s="555">
        <v>15484</v>
      </c>
      <c r="R25" s="555">
        <f>SUM(R22:R24)</f>
        <v>15674</v>
      </c>
    </row>
    <row r="26" spans="1:18" s="234" customFormat="1" ht="15.75">
      <c r="A26" s="246"/>
      <c r="B26" s="531" t="s">
        <v>383</v>
      </c>
      <c r="C26" s="555">
        <f aca="true" t="shared" si="6" ref="C26:I26">SUM(C22:C25)</f>
        <v>313</v>
      </c>
      <c r="D26" s="555">
        <f t="shared" si="6"/>
        <v>27663</v>
      </c>
      <c r="E26" s="555">
        <f t="shared" si="6"/>
        <v>26549</v>
      </c>
      <c r="F26" s="555">
        <f t="shared" si="6"/>
        <v>27694</v>
      </c>
      <c r="G26" s="555">
        <f t="shared" si="6"/>
        <v>27744</v>
      </c>
      <c r="H26" s="555">
        <f t="shared" si="6"/>
        <v>27744</v>
      </c>
      <c r="I26" s="555">
        <f t="shared" si="6"/>
        <v>27744</v>
      </c>
      <c r="J26" s="418"/>
      <c r="K26" s="531"/>
      <c r="L26" s="550"/>
      <c r="M26" s="550"/>
      <c r="N26" s="550"/>
      <c r="O26" s="550"/>
      <c r="P26" s="550"/>
      <c r="Q26" s="550"/>
      <c r="R26" s="559"/>
    </row>
    <row r="27" spans="1:18" ht="15" customHeight="1">
      <c r="A27" s="418"/>
      <c r="B27" s="531"/>
      <c r="C27" s="532"/>
      <c r="D27" s="532"/>
      <c r="E27" s="532"/>
      <c r="F27" s="532"/>
      <c r="G27" s="532"/>
      <c r="H27" s="532"/>
      <c r="I27" s="569"/>
      <c r="J27" s="418" t="s">
        <v>70</v>
      </c>
      <c r="K27" s="570" t="s">
        <v>308</v>
      </c>
      <c r="L27" s="538"/>
      <c r="M27" s="538"/>
      <c r="N27" s="538"/>
      <c r="O27" s="538"/>
      <c r="P27" s="538"/>
      <c r="Q27" s="538"/>
      <c r="R27" s="544"/>
    </row>
    <row r="28" spans="1:18" ht="15" customHeight="1">
      <c r="A28" s="246"/>
      <c r="B28" s="537"/>
      <c r="C28" s="538"/>
      <c r="D28" s="538"/>
      <c r="E28" s="538"/>
      <c r="F28" s="538"/>
      <c r="G28" s="538"/>
      <c r="H28" s="538"/>
      <c r="I28" s="544"/>
      <c r="J28" s="418"/>
      <c r="K28" s="568" t="s">
        <v>388</v>
      </c>
      <c r="L28" s="532"/>
      <c r="M28" s="532">
        <v>534</v>
      </c>
      <c r="N28" s="532">
        <v>260</v>
      </c>
      <c r="O28" s="255">
        <v>260</v>
      </c>
      <c r="P28" s="255">
        <v>260</v>
      </c>
      <c r="Q28" s="255">
        <v>260</v>
      </c>
      <c r="R28" s="255">
        <v>427</v>
      </c>
    </row>
    <row r="29" spans="1:18" ht="15" customHeight="1">
      <c r="A29" s="246"/>
      <c r="B29" s="571"/>
      <c r="C29" s="555"/>
      <c r="D29" s="555"/>
      <c r="E29" s="555"/>
      <c r="F29" s="555"/>
      <c r="G29" s="555"/>
      <c r="H29" s="555"/>
      <c r="I29" s="572"/>
      <c r="J29" s="418"/>
      <c r="K29" s="542" t="s">
        <v>387</v>
      </c>
      <c r="L29" s="555">
        <f aca="true" t="shared" si="7" ref="L29:R29">SUM(L28)</f>
        <v>0</v>
      </c>
      <c r="M29" s="555">
        <f t="shared" si="7"/>
        <v>534</v>
      </c>
      <c r="N29" s="555">
        <f t="shared" si="7"/>
        <v>260</v>
      </c>
      <c r="O29" s="555">
        <f t="shared" si="7"/>
        <v>260</v>
      </c>
      <c r="P29" s="555">
        <f t="shared" si="7"/>
        <v>260</v>
      </c>
      <c r="Q29" s="555">
        <f t="shared" si="7"/>
        <v>260</v>
      </c>
      <c r="R29" s="555">
        <f t="shared" si="7"/>
        <v>427</v>
      </c>
    </row>
    <row r="30" spans="1:18" ht="15" customHeight="1">
      <c r="A30" s="617" t="s">
        <v>588</v>
      </c>
      <c r="B30" s="618"/>
      <c r="C30" s="573">
        <f aca="true" t="shared" si="8" ref="C30:I30">C26+C29</f>
        <v>313</v>
      </c>
      <c r="D30" s="573">
        <f t="shared" si="8"/>
        <v>27663</v>
      </c>
      <c r="E30" s="573">
        <f t="shared" si="8"/>
        <v>26549</v>
      </c>
      <c r="F30" s="573">
        <f t="shared" si="8"/>
        <v>27694</v>
      </c>
      <c r="G30" s="573">
        <f t="shared" si="8"/>
        <v>27744</v>
      </c>
      <c r="H30" s="573">
        <f t="shared" si="8"/>
        <v>27744</v>
      </c>
      <c r="I30" s="573">
        <f t="shared" si="8"/>
        <v>27744</v>
      </c>
      <c r="J30" s="617" t="s">
        <v>587</v>
      </c>
      <c r="K30" s="618"/>
      <c r="L30" s="573">
        <f aca="true" t="shared" si="9" ref="L30:R30">L25+L29</f>
        <v>826</v>
      </c>
      <c r="M30" s="573">
        <f t="shared" si="9"/>
        <v>31343</v>
      </c>
      <c r="N30" s="573">
        <f t="shared" si="9"/>
        <v>18706</v>
      </c>
      <c r="O30" s="573">
        <f t="shared" si="9"/>
        <v>15726</v>
      </c>
      <c r="P30" s="573">
        <f t="shared" si="9"/>
        <v>15744</v>
      </c>
      <c r="Q30" s="573">
        <f t="shared" si="9"/>
        <v>15744</v>
      </c>
      <c r="R30" s="573">
        <f t="shared" si="9"/>
        <v>16101</v>
      </c>
    </row>
    <row r="31" spans="1:18" ht="15" customHeight="1">
      <c r="A31" s="607" t="s">
        <v>226</v>
      </c>
      <c r="B31" s="608"/>
      <c r="C31" s="550"/>
      <c r="D31" s="550"/>
      <c r="E31" s="550"/>
      <c r="F31" s="550"/>
      <c r="G31" s="550"/>
      <c r="H31" s="550"/>
      <c r="I31" s="559"/>
      <c r="J31" s="607" t="s">
        <v>187</v>
      </c>
      <c r="K31" s="608"/>
      <c r="L31" s="538"/>
      <c r="M31" s="538"/>
      <c r="N31" s="538"/>
      <c r="O31" s="538"/>
      <c r="P31" s="538"/>
      <c r="Q31" s="538"/>
      <c r="R31" s="544"/>
    </row>
    <row r="32" spans="1:18" ht="15" customHeight="1">
      <c r="A32" s="574" t="s">
        <v>69</v>
      </c>
      <c r="B32" s="257" t="s">
        <v>66</v>
      </c>
      <c r="C32" s="550"/>
      <c r="D32" s="550"/>
      <c r="E32" s="550"/>
      <c r="F32" s="550"/>
      <c r="G32" s="550"/>
      <c r="H32" s="550"/>
      <c r="I32" s="559"/>
      <c r="J32" s="418" t="s">
        <v>69</v>
      </c>
      <c r="K32" s="542" t="s">
        <v>386</v>
      </c>
      <c r="L32" s="538"/>
      <c r="M32" s="538"/>
      <c r="N32" s="538"/>
      <c r="O32" s="538"/>
      <c r="P32" s="538"/>
      <c r="Q32" s="538"/>
      <c r="R32" s="544"/>
    </row>
    <row r="33" spans="1:18" ht="15" customHeight="1">
      <c r="A33" s="246"/>
      <c r="B33" s="537" t="s">
        <v>385</v>
      </c>
      <c r="C33" s="538">
        <v>9823</v>
      </c>
      <c r="D33" s="538">
        <v>9823</v>
      </c>
      <c r="E33" s="538">
        <v>8000</v>
      </c>
      <c r="F33" s="538">
        <v>8189</v>
      </c>
      <c r="G33" s="538">
        <v>8189</v>
      </c>
      <c r="H33" s="538">
        <v>8189</v>
      </c>
      <c r="I33" s="538">
        <v>8189</v>
      </c>
      <c r="J33" s="574"/>
      <c r="K33" s="537" t="s">
        <v>624</v>
      </c>
      <c r="L33" s="538"/>
      <c r="M33" s="538"/>
      <c r="N33" s="538">
        <v>10000</v>
      </c>
      <c r="O33" s="538">
        <v>10000</v>
      </c>
      <c r="P33" s="538">
        <v>10000</v>
      </c>
      <c r="Q33" s="538">
        <v>10000</v>
      </c>
      <c r="R33" s="538">
        <v>10000</v>
      </c>
    </row>
    <row r="34" spans="1:18" ht="15" customHeight="1">
      <c r="A34" s="246"/>
      <c r="B34" s="531" t="s">
        <v>384</v>
      </c>
      <c r="C34" s="550">
        <f aca="true" t="shared" si="10" ref="C34:I34">SUM(C33)</f>
        <v>9823</v>
      </c>
      <c r="D34" s="550">
        <f t="shared" si="10"/>
        <v>9823</v>
      </c>
      <c r="E34" s="550">
        <f t="shared" si="10"/>
        <v>8000</v>
      </c>
      <c r="F34" s="550">
        <f t="shared" si="10"/>
        <v>8189</v>
      </c>
      <c r="G34" s="550">
        <f t="shared" si="10"/>
        <v>8189</v>
      </c>
      <c r="H34" s="550">
        <f t="shared" si="10"/>
        <v>8189</v>
      </c>
      <c r="I34" s="550">
        <f t="shared" si="10"/>
        <v>8189</v>
      </c>
      <c r="J34" s="574"/>
      <c r="K34" s="561" t="s">
        <v>383</v>
      </c>
      <c r="L34" s="550">
        <f aca="true" t="shared" si="11" ref="L34:R34">SUM(L33)</f>
        <v>0</v>
      </c>
      <c r="M34" s="550">
        <f t="shared" si="11"/>
        <v>0</v>
      </c>
      <c r="N34" s="550">
        <f t="shared" si="11"/>
        <v>10000</v>
      </c>
      <c r="O34" s="550">
        <f t="shared" si="11"/>
        <v>10000</v>
      </c>
      <c r="P34" s="550">
        <f t="shared" si="11"/>
        <v>10000</v>
      </c>
      <c r="Q34" s="550">
        <f t="shared" si="11"/>
        <v>10000</v>
      </c>
      <c r="R34" s="550">
        <f t="shared" si="11"/>
        <v>10000</v>
      </c>
    </row>
    <row r="35" spans="1:18" ht="15" customHeight="1">
      <c r="A35" s="418" t="s">
        <v>70</v>
      </c>
      <c r="B35" s="531" t="s">
        <v>308</v>
      </c>
      <c r="C35" s="532"/>
      <c r="D35" s="532"/>
      <c r="E35" s="532"/>
      <c r="F35" s="532"/>
      <c r="G35" s="532"/>
      <c r="H35" s="532"/>
      <c r="I35" s="255"/>
      <c r="J35" s="574"/>
      <c r="K35" s="561"/>
      <c r="L35" s="550"/>
      <c r="M35" s="550"/>
      <c r="N35" s="550"/>
      <c r="O35" s="550"/>
      <c r="P35" s="550"/>
      <c r="Q35" s="550"/>
      <c r="R35" s="559"/>
    </row>
    <row r="36" spans="1:18" ht="15" customHeight="1">
      <c r="A36" s="246"/>
      <c r="B36" s="537" t="s">
        <v>382</v>
      </c>
      <c r="C36" s="538">
        <v>613</v>
      </c>
      <c r="D36" s="538">
        <v>613</v>
      </c>
      <c r="E36" s="538"/>
      <c r="F36" s="538">
        <v>46</v>
      </c>
      <c r="G36" s="538">
        <v>46</v>
      </c>
      <c r="H36" s="538">
        <v>46</v>
      </c>
      <c r="I36" s="538">
        <v>46</v>
      </c>
      <c r="J36" s="574"/>
      <c r="K36" s="561"/>
      <c r="L36" s="550"/>
      <c r="M36" s="550"/>
      <c r="N36" s="550"/>
      <c r="O36" s="550"/>
      <c r="P36" s="550"/>
      <c r="Q36" s="550"/>
      <c r="R36" s="559"/>
    </row>
    <row r="37" spans="1:18" ht="15" customHeight="1">
      <c r="A37" s="246"/>
      <c r="B37" s="571" t="s">
        <v>381</v>
      </c>
      <c r="C37" s="555">
        <f aca="true" t="shared" si="12" ref="C37:I37">SUM(C36)</f>
        <v>613</v>
      </c>
      <c r="D37" s="555">
        <f t="shared" si="12"/>
        <v>613</v>
      </c>
      <c r="E37" s="555">
        <f t="shared" si="12"/>
        <v>0</v>
      </c>
      <c r="F37" s="555">
        <f t="shared" si="12"/>
        <v>46</v>
      </c>
      <c r="G37" s="555">
        <f t="shared" si="12"/>
        <v>46</v>
      </c>
      <c r="H37" s="555">
        <f t="shared" si="12"/>
        <v>46</v>
      </c>
      <c r="I37" s="555">
        <f t="shared" si="12"/>
        <v>46</v>
      </c>
      <c r="J37" s="574"/>
      <c r="K37" s="561"/>
      <c r="L37" s="550"/>
      <c r="M37" s="550"/>
      <c r="N37" s="550"/>
      <c r="O37" s="550"/>
      <c r="P37" s="550"/>
      <c r="Q37" s="550"/>
      <c r="R37" s="559"/>
    </row>
    <row r="38" spans="1:18" ht="15" customHeight="1">
      <c r="A38" s="617" t="s">
        <v>380</v>
      </c>
      <c r="B38" s="618"/>
      <c r="C38" s="573">
        <f aca="true" t="shared" si="13" ref="C38:I38">C34+C37</f>
        <v>10436</v>
      </c>
      <c r="D38" s="573">
        <f t="shared" si="13"/>
        <v>10436</v>
      </c>
      <c r="E38" s="573">
        <f t="shared" si="13"/>
        <v>8000</v>
      </c>
      <c r="F38" s="573">
        <f t="shared" si="13"/>
        <v>8235</v>
      </c>
      <c r="G38" s="573">
        <f t="shared" si="13"/>
        <v>8235</v>
      </c>
      <c r="H38" s="573">
        <f t="shared" si="13"/>
        <v>8235</v>
      </c>
      <c r="I38" s="573">
        <f t="shared" si="13"/>
        <v>8235</v>
      </c>
      <c r="J38" s="617" t="s">
        <v>379</v>
      </c>
      <c r="K38" s="618"/>
      <c r="L38" s="575">
        <f aca="true" t="shared" si="14" ref="L38:R38">L34</f>
        <v>0</v>
      </c>
      <c r="M38" s="575">
        <f t="shared" si="14"/>
        <v>0</v>
      </c>
      <c r="N38" s="575">
        <f t="shared" si="14"/>
        <v>10000</v>
      </c>
      <c r="O38" s="575">
        <f t="shared" si="14"/>
        <v>10000</v>
      </c>
      <c r="P38" s="575">
        <f t="shared" si="14"/>
        <v>10000</v>
      </c>
      <c r="Q38" s="575">
        <f t="shared" si="14"/>
        <v>10000</v>
      </c>
      <c r="R38" s="575">
        <f t="shared" si="14"/>
        <v>10000</v>
      </c>
    </row>
    <row r="39" spans="1:18" ht="15" customHeight="1">
      <c r="A39" s="619" t="s">
        <v>627</v>
      </c>
      <c r="B39" s="620"/>
      <c r="C39" s="576">
        <f aca="true" t="shared" si="15" ref="C39:I39">C30+C38</f>
        <v>10749</v>
      </c>
      <c r="D39" s="576">
        <f t="shared" si="15"/>
        <v>38099</v>
      </c>
      <c r="E39" s="576">
        <f t="shared" si="15"/>
        <v>34549</v>
      </c>
      <c r="F39" s="576">
        <f t="shared" si="15"/>
        <v>35929</v>
      </c>
      <c r="G39" s="576">
        <f t="shared" si="15"/>
        <v>35979</v>
      </c>
      <c r="H39" s="576">
        <f t="shared" si="15"/>
        <v>35979</v>
      </c>
      <c r="I39" s="576">
        <f t="shared" si="15"/>
        <v>35979</v>
      </c>
      <c r="J39" s="577"/>
      <c r="K39" s="578" t="s">
        <v>378</v>
      </c>
      <c r="L39" s="579">
        <f aca="true" t="shared" si="16" ref="L39:R39">L30+L34</f>
        <v>826</v>
      </c>
      <c r="M39" s="579">
        <f t="shared" si="16"/>
        <v>31343</v>
      </c>
      <c r="N39" s="579">
        <f t="shared" si="16"/>
        <v>28706</v>
      </c>
      <c r="O39" s="579">
        <f t="shared" si="16"/>
        <v>25726</v>
      </c>
      <c r="P39" s="579">
        <f t="shared" si="16"/>
        <v>25744</v>
      </c>
      <c r="Q39" s="579">
        <f t="shared" si="16"/>
        <v>25744</v>
      </c>
      <c r="R39" s="579">
        <f t="shared" si="16"/>
        <v>26101</v>
      </c>
    </row>
    <row r="40" spans="1:18" ht="15" customHeight="1">
      <c r="A40" s="601" t="s">
        <v>377</v>
      </c>
      <c r="B40" s="601"/>
      <c r="C40" s="581">
        <f aca="true" t="shared" si="17" ref="C40:I40">C19+C39</f>
        <v>101455</v>
      </c>
      <c r="D40" s="581">
        <f t="shared" si="17"/>
        <v>132084</v>
      </c>
      <c r="E40" s="581">
        <f t="shared" si="17"/>
        <v>115981</v>
      </c>
      <c r="F40" s="581">
        <f t="shared" si="17"/>
        <v>119081</v>
      </c>
      <c r="G40" s="582">
        <f t="shared" si="17"/>
        <v>123556</v>
      </c>
      <c r="H40" s="582">
        <f t="shared" si="17"/>
        <v>126024</v>
      </c>
      <c r="I40" s="582">
        <f t="shared" si="17"/>
        <v>136801</v>
      </c>
      <c r="J40" s="580"/>
      <c r="K40" s="580" t="s">
        <v>376</v>
      </c>
      <c r="L40" s="581">
        <f aca="true" t="shared" si="18" ref="L40:R40">L19+L39</f>
        <v>101455</v>
      </c>
      <c r="M40" s="581">
        <f t="shared" si="18"/>
        <v>124202</v>
      </c>
      <c r="N40" s="581">
        <f t="shared" si="18"/>
        <v>115981</v>
      </c>
      <c r="O40" s="581">
        <f t="shared" si="18"/>
        <v>119081</v>
      </c>
      <c r="P40" s="575">
        <f t="shared" si="18"/>
        <v>123556</v>
      </c>
      <c r="Q40" s="575">
        <f t="shared" si="18"/>
        <v>126024</v>
      </c>
      <c r="R40" s="575">
        <f t="shared" si="18"/>
        <v>136801</v>
      </c>
    </row>
    <row r="41" s="232" customFormat="1" ht="12.75"/>
    <row r="42" s="232" customFormat="1" ht="12.75"/>
    <row r="43" s="232" customFormat="1" ht="12.75"/>
    <row r="44" s="232" customFormat="1" ht="12.75"/>
    <row r="45" s="232" customFormat="1" ht="12.75"/>
    <row r="46" s="232" customFormat="1" ht="12.75">
      <c r="K46" s="233"/>
    </row>
    <row r="47" s="232" customFormat="1" ht="12.75"/>
    <row r="48" s="232" customFormat="1" ht="12.75"/>
    <row r="49" s="232" customFormat="1" ht="12.75"/>
    <row r="50" s="232" customFormat="1" ht="12.75"/>
    <row r="51" s="232" customFormat="1" ht="12.75"/>
    <row r="52" s="232" customFormat="1" ht="12.75"/>
    <row r="53" s="232" customFormat="1" ht="12.75"/>
    <row r="54" s="232" customFormat="1" ht="12.75"/>
    <row r="55" s="232" customFormat="1" ht="12.75"/>
    <row r="56" s="232" customFormat="1" ht="12.75"/>
    <row r="57" s="232" customFormat="1" ht="12.75"/>
    <row r="58" s="232" customFormat="1" ht="12.75"/>
    <row r="59" s="232" customFormat="1" ht="12.75"/>
    <row r="60" s="232" customFormat="1" ht="12.75"/>
    <row r="61" s="232" customFormat="1" ht="12.75"/>
    <row r="62" s="232" customFormat="1" ht="12.75"/>
    <row r="63" s="232" customFormat="1" ht="12.75"/>
    <row r="64" s="232" customFormat="1" ht="12.75"/>
    <row r="65" s="232" customFormat="1" ht="12.75"/>
    <row r="66" s="232" customFormat="1" ht="12.75"/>
    <row r="67" s="232" customFormat="1" ht="12.75"/>
    <row r="68" s="232" customFormat="1" ht="12.75"/>
    <row r="69" s="232" customFormat="1" ht="12.75"/>
    <row r="70" s="232" customFormat="1" ht="12.75"/>
    <row r="71" s="232" customFormat="1" ht="12.75"/>
    <row r="72" s="232" customFormat="1" ht="12.75"/>
    <row r="73" s="232" customFormat="1" ht="12.75"/>
    <row r="74" s="232" customFormat="1" ht="12.75"/>
    <row r="75" s="232" customFormat="1" ht="12.75"/>
    <row r="76" s="232" customFormat="1" ht="12.75"/>
    <row r="77" s="232" customFormat="1" ht="12.75"/>
    <row r="78" s="232" customFormat="1" ht="12.75"/>
    <row r="79" s="232" customFormat="1" ht="12.75"/>
    <row r="80" s="232" customFormat="1" ht="12.75"/>
    <row r="81" s="232" customFormat="1" ht="12.75"/>
    <row r="82" s="232" customFormat="1" ht="12.75"/>
    <row r="83" s="232" customFormat="1" ht="12.75"/>
    <row r="84" s="232" customFormat="1" ht="12.75"/>
    <row r="85" s="232" customFormat="1" ht="12.75"/>
    <row r="86" s="232" customFormat="1" ht="12.75"/>
    <row r="87" s="232" customFormat="1" ht="12.75"/>
    <row r="88" s="232" customFormat="1" ht="12.75"/>
    <row r="89" s="232" customFormat="1" ht="12.75"/>
    <row r="90" s="232" customFormat="1" ht="12.75"/>
    <row r="91" s="232" customFormat="1" ht="12.75"/>
    <row r="92" s="232" customFormat="1" ht="12.75"/>
    <row r="93" s="232" customFormat="1" ht="12.75"/>
    <row r="94" s="232" customFormat="1" ht="12.75"/>
    <row r="95" s="232" customFormat="1" ht="12.75"/>
    <row r="96" s="232" customFormat="1" ht="12.75"/>
    <row r="97" s="232" customFormat="1" ht="12.75"/>
    <row r="98" s="232" customFormat="1" ht="12.75"/>
    <row r="99" s="232" customFormat="1" ht="12.75"/>
    <row r="100" s="232" customFormat="1" ht="12.75"/>
    <row r="101" s="232" customFormat="1" ht="12.75"/>
    <row r="102" s="232" customFormat="1" ht="12.75"/>
    <row r="103" s="232" customFormat="1" ht="12.75"/>
    <row r="104" s="232" customFormat="1" ht="12.75"/>
    <row r="105" s="232" customFormat="1" ht="12.75"/>
    <row r="106" s="232" customFormat="1" ht="12.75"/>
    <row r="107" s="232" customFormat="1" ht="12.75"/>
    <row r="108" s="232" customFormat="1" ht="12.75"/>
    <row r="109" s="232" customFormat="1" ht="12.75"/>
    <row r="110" s="232" customFormat="1" ht="12.75"/>
    <row r="111" s="232" customFormat="1" ht="12.75"/>
    <row r="112" s="232" customFormat="1" ht="12.75"/>
    <row r="113" s="232" customFormat="1" ht="12.75"/>
    <row r="114" s="232" customFormat="1" ht="12.75"/>
    <row r="115" s="232" customFormat="1" ht="12.75"/>
    <row r="116" s="232" customFormat="1" ht="12.75"/>
    <row r="117" s="232" customFormat="1" ht="12.75"/>
    <row r="118" s="232" customFormat="1" ht="12.75"/>
    <row r="119" s="232" customFormat="1" ht="12.75"/>
    <row r="120" s="232" customFormat="1" ht="12.75"/>
    <row r="121" s="232" customFormat="1" ht="12.75"/>
    <row r="122" s="232" customFormat="1" ht="12.75"/>
    <row r="123" s="232" customFormat="1" ht="12.75"/>
    <row r="124" s="232" customFormat="1" ht="12.75"/>
    <row r="125" s="232" customFormat="1" ht="12.75"/>
    <row r="126" s="232" customFormat="1" ht="12.75"/>
    <row r="127" s="232" customFormat="1" ht="12.75"/>
    <row r="128" s="232" customFormat="1" ht="12.75"/>
    <row r="129" s="232" customFormat="1" ht="12.75"/>
    <row r="130" s="232" customFormat="1" ht="12.75"/>
    <row r="131" s="232" customFormat="1" ht="12.75"/>
    <row r="132" s="232" customFormat="1" ht="12.75"/>
    <row r="133" s="232" customFormat="1" ht="12.75"/>
    <row r="134" s="232" customFormat="1" ht="12.75"/>
    <row r="135" s="232" customFormat="1" ht="12.75"/>
    <row r="136" s="232" customFormat="1" ht="12.75"/>
    <row r="137" s="232" customFormat="1" ht="12.75"/>
    <row r="138" s="232" customFormat="1" ht="12.75"/>
    <row r="139" s="232" customFormat="1" ht="12.75"/>
    <row r="140" s="232" customFormat="1" ht="12.75"/>
    <row r="141" s="232" customFormat="1" ht="12.75"/>
    <row r="142" s="232" customFormat="1" ht="12.75"/>
    <row r="143" s="232" customFormat="1" ht="12.75"/>
    <row r="144" s="232" customFormat="1" ht="12.75"/>
    <row r="145" s="232" customFormat="1" ht="12.75"/>
    <row r="146" s="232" customFormat="1" ht="12.75"/>
    <row r="147" s="232" customFormat="1" ht="12.75"/>
    <row r="148" s="232" customFormat="1" ht="12.75"/>
    <row r="149" s="232" customFormat="1" ht="12.75"/>
    <row r="150" s="232" customFormat="1" ht="12.75"/>
    <row r="151" s="232" customFormat="1" ht="12.75"/>
    <row r="152" s="232" customFormat="1" ht="12.75"/>
    <row r="153" s="232" customFormat="1" ht="12.75"/>
    <row r="154" s="232" customFormat="1" ht="12.75"/>
    <row r="155" s="232" customFormat="1" ht="12.75"/>
    <row r="156" s="232" customFormat="1" ht="12.75"/>
    <row r="157" s="232" customFormat="1" ht="12.75"/>
    <row r="158" s="232" customFormat="1" ht="12.75"/>
    <row r="159" s="232" customFormat="1" ht="12.75"/>
    <row r="160" s="232" customFormat="1" ht="12.75"/>
    <row r="161" s="232" customFormat="1" ht="12.75"/>
    <row r="162" s="232" customFormat="1" ht="12.75"/>
    <row r="163" s="232" customFormat="1" ht="12.75"/>
    <row r="164" s="232" customFormat="1" ht="12.75"/>
    <row r="165" s="232" customFormat="1" ht="12.75"/>
    <row r="166" s="232" customFormat="1" ht="12.75"/>
    <row r="167" s="232" customFormat="1" ht="12.75"/>
    <row r="168" s="232" customFormat="1" ht="12.75"/>
    <row r="169" s="232" customFormat="1" ht="12.75"/>
    <row r="170" s="232" customFormat="1" ht="12.75"/>
    <row r="171" s="232" customFormat="1" ht="12.75"/>
    <row r="172" s="232" customFormat="1" ht="12.75"/>
    <row r="173" s="232" customFormat="1" ht="12.75"/>
    <row r="174" s="232" customFormat="1" ht="12.75"/>
    <row r="175" s="232" customFormat="1" ht="12.75"/>
    <row r="176" s="232" customFormat="1" ht="12.75"/>
    <row r="177" s="232" customFormat="1" ht="12.75"/>
    <row r="178" s="232" customFormat="1" ht="12.75"/>
    <row r="179" s="232" customFormat="1" ht="12.75"/>
    <row r="180" s="232" customFormat="1" ht="12.75"/>
    <row r="181" s="232" customFormat="1" ht="12.75"/>
    <row r="182" s="232" customFormat="1" ht="12.75"/>
    <row r="183" s="232" customFormat="1" ht="12.75"/>
    <row r="184" s="232" customFormat="1" ht="12.75"/>
    <row r="185" s="232" customFormat="1" ht="12.75"/>
    <row r="186" s="232" customFormat="1" ht="12.75"/>
    <row r="187" s="232" customFormat="1" ht="12.75"/>
    <row r="188" s="232" customFormat="1" ht="12.75"/>
    <row r="189" s="232" customFormat="1" ht="12.75"/>
    <row r="190" s="232" customFormat="1" ht="12.75"/>
    <row r="191" s="232" customFormat="1" ht="12.75"/>
    <row r="192" s="232" customFormat="1" ht="12.75"/>
    <row r="193" s="232" customFormat="1" ht="12.75"/>
    <row r="194" s="232" customFormat="1" ht="12.75"/>
    <row r="195" s="232" customFormat="1" ht="12.75"/>
    <row r="196" s="232" customFormat="1" ht="12.75"/>
    <row r="197" s="232" customFormat="1" ht="12.75"/>
    <row r="198" s="232" customFormat="1" ht="12.75"/>
    <row r="199" s="232" customFormat="1" ht="12.75"/>
    <row r="200" s="232" customFormat="1" ht="12.75"/>
    <row r="201" s="232" customFormat="1" ht="12.75"/>
    <row r="202" s="232" customFormat="1" ht="12.75"/>
    <row r="203" s="232" customFormat="1" ht="12.75"/>
    <row r="204" s="232" customFormat="1" ht="12.75"/>
    <row r="205" s="232" customFormat="1" ht="12.75"/>
    <row r="206" s="232" customFormat="1" ht="12.75"/>
    <row r="207" s="232" customFormat="1" ht="12.75"/>
    <row r="208" s="232" customFormat="1" ht="12.75"/>
    <row r="209" s="232" customFormat="1" ht="12.75"/>
    <row r="210" s="232" customFormat="1" ht="12.75"/>
    <row r="211" s="232" customFormat="1" ht="12.75"/>
  </sheetData>
  <sheetProtection/>
  <mergeCells count="22">
    <mergeCell ref="J31:K31"/>
    <mergeCell ref="A30:B30"/>
    <mergeCell ref="J30:K30"/>
    <mergeCell ref="A39:B39"/>
    <mergeCell ref="A38:B38"/>
    <mergeCell ref="J38:K38"/>
    <mergeCell ref="K1:K2"/>
    <mergeCell ref="A1:A2"/>
    <mergeCell ref="B1:B2"/>
    <mergeCell ref="J1:J2"/>
    <mergeCell ref="A15:B15"/>
    <mergeCell ref="J15:K15"/>
    <mergeCell ref="A40:B40"/>
    <mergeCell ref="A19:B19"/>
    <mergeCell ref="J19:K19"/>
    <mergeCell ref="A3:I3"/>
    <mergeCell ref="J3:R3"/>
    <mergeCell ref="A20:B20"/>
    <mergeCell ref="J20:K20"/>
    <mergeCell ref="A16:B16"/>
    <mergeCell ref="J16:K16"/>
    <mergeCell ref="A31:B31"/>
  </mergeCells>
  <printOptions horizontalCentered="1"/>
  <pageMargins left="0.2362204724409449" right="0.2362204724409449" top="1.0236220472440944" bottom="0.1968503937007874" header="0.2755905511811024" footer="0.1968503937007874"/>
  <pageSetup fitToHeight="0" fitToWidth="1" horizontalDpi="300" verticalDpi="300" orientation="landscape" paperSize="9" scale="58" r:id="rId1"/>
  <headerFooter alignWithMargins="0">
    <oddHeader>&amp;C&amp;"Garamond,Félkövér"&amp;12  1/2016.(II.19.) számú költségvetési rendelethez
ZALASZABAR KÖZSÉG  ÖNKORMÁNYZATA ÉS INTÉZMÉNYE
2015.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07"/>
  <sheetViews>
    <sheetView view="pageLayout" zoomScaleSheetLayoutView="100" workbookViewId="0" topLeftCell="A1">
      <selection activeCell="H18" sqref="H18"/>
    </sheetView>
  </sheetViews>
  <sheetFormatPr defaultColWidth="9.00390625" defaultRowHeight="12.75"/>
  <cols>
    <col min="1" max="1" width="5.625" style="12" customWidth="1"/>
    <col min="2" max="2" width="54.375" style="12" customWidth="1"/>
    <col min="3" max="3" width="13.00390625" style="12" customWidth="1"/>
    <col min="4" max="4" width="13.125" style="12" customWidth="1"/>
    <col min="5" max="5" width="12.375" style="12" customWidth="1"/>
    <col min="6" max="6" width="13.00390625" style="12" customWidth="1"/>
    <col min="7" max="7" width="12.875" style="12" customWidth="1"/>
    <col min="8" max="8" width="13.125" style="12" customWidth="1"/>
    <col min="9" max="16384" width="9.125" style="12" customWidth="1"/>
  </cols>
  <sheetData>
    <row r="1" spans="3:8" ht="12.75">
      <c r="C1" s="115" t="s">
        <v>14</v>
      </c>
      <c r="D1" s="115"/>
      <c r="E1" s="115"/>
      <c r="F1" s="115"/>
      <c r="G1" s="115"/>
      <c r="H1" s="115"/>
    </row>
    <row r="2" spans="1:8" ht="15" customHeight="1">
      <c r="A2" s="621" t="s">
        <v>15</v>
      </c>
      <c r="B2" s="622" t="s">
        <v>10</v>
      </c>
      <c r="C2" s="621" t="s">
        <v>281</v>
      </c>
      <c r="D2" s="623" t="s">
        <v>266</v>
      </c>
      <c r="E2" s="623" t="s">
        <v>340</v>
      </c>
      <c r="F2" s="623" t="s">
        <v>362</v>
      </c>
      <c r="G2" s="623" t="s">
        <v>589</v>
      </c>
      <c r="H2" s="623" t="s">
        <v>608</v>
      </c>
    </row>
    <row r="3" spans="1:8" ht="15" customHeight="1">
      <c r="A3" s="621"/>
      <c r="B3" s="622"/>
      <c r="C3" s="621"/>
      <c r="D3" s="624"/>
      <c r="E3" s="624"/>
      <c r="F3" s="624"/>
      <c r="G3" s="624"/>
      <c r="H3" s="624"/>
    </row>
    <row r="4" spans="1:8" ht="19.5" customHeight="1">
      <c r="A4" s="19" t="s">
        <v>69</v>
      </c>
      <c r="B4" s="53" t="s">
        <v>206</v>
      </c>
      <c r="C4" s="13"/>
      <c r="D4" s="13"/>
      <c r="E4" s="13"/>
      <c r="F4" s="13"/>
      <c r="G4" s="13"/>
      <c r="H4" s="169"/>
    </row>
    <row r="5" spans="1:8" ht="19.5" customHeight="1">
      <c r="A5" s="19" t="s">
        <v>29</v>
      </c>
      <c r="B5" s="53" t="s">
        <v>207</v>
      </c>
      <c r="C5" s="14"/>
      <c r="D5" s="14"/>
      <c r="E5" s="14"/>
      <c r="F5" s="14"/>
      <c r="G5" s="14"/>
      <c r="H5" s="14"/>
    </row>
    <row r="6" spans="1:8" ht="19.5" customHeight="1">
      <c r="A6" s="19">
        <v>1</v>
      </c>
      <c r="B6" s="53" t="s">
        <v>330</v>
      </c>
      <c r="C6" s="14"/>
      <c r="D6" s="14"/>
      <c r="E6" s="14"/>
      <c r="F6" s="14"/>
      <c r="G6" s="14"/>
      <c r="H6" s="14"/>
    </row>
    <row r="7" spans="1:8" ht="19.5" customHeight="1">
      <c r="A7" s="19"/>
      <c r="B7" s="83" t="s">
        <v>283</v>
      </c>
      <c r="C7" s="14"/>
      <c r="D7" s="14"/>
      <c r="E7" s="14"/>
      <c r="F7" s="14"/>
      <c r="G7" s="14"/>
      <c r="H7" s="14"/>
    </row>
    <row r="8" spans="1:8" ht="19.5" customHeight="1">
      <c r="A8" s="19"/>
      <c r="B8" s="140" t="s">
        <v>309</v>
      </c>
      <c r="C8" s="15">
        <v>10734</v>
      </c>
      <c r="D8" s="15">
        <v>13939</v>
      </c>
      <c r="E8" s="15">
        <v>13939</v>
      </c>
      <c r="F8" s="15">
        <v>13939</v>
      </c>
      <c r="G8" s="15">
        <v>13939</v>
      </c>
      <c r="H8" s="15">
        <v>13971</v>
      </c>
    </row>
    <row r="9" spans="1:8" ht="19.5" customHeight="1">
      <c r="A9" s="19"/>
      <c r="B9" s="132" t="s">
        <v>284</v>
      </c>
      <c r="C9" s="15">
        <v>25083</v>
      </c>
      <c r="D9" s="15">
        <v>19590</v>
      </c>
      <c r="E9" s="15">
        <v>19590</v>
      </c>
      <c r="F9" s="15">
        <v>19590</v>
      </c>
      <c r="G9" s="15">
        <v>19590</v>
      </c>
      <c r="H9" s="15">
        <v>19898</v>
      </c>
    </row>
    <row r="10" spans="1:8" ht="19.5" customHeight="1">
      <c r="A10" s="19"/>
      <c r="B10" s="132" t="s">
        <v>285</v>
      </c>
      <c r="C10" s="15">
        <v>12829</v>
      </c>
      <c r="D10" s="15">
        <v>7651</v>
      </c>
      <c r="E10" s="15">
        <v>7651</v>
      </c>
      <c r="F10" s="15">
        <v>7651</v>
      </c>
      <c r="G10" s="15">
        <v>7651</v>
      </c>
      <c r="H10" s="15">
        <v>9358</v>
      </c>
    </row>
    <row r="11" spans="1:8" ht="19.5" customHeight="1">
      <c r="A11" s="19"/>
      <c r="B11" s="132" t="s">
        <v>286</v>
      </c>
      <c r="C11" s="15">
        <v>668</v>
      </c>
      <c r="D11" s="15">
        <v>1200</v>
      </c>
      <c r="E11" s="15">
        <v>1200</v>
      </c>
      <c r="F11" s="15">
        <v>1200</v>
      </c>
      <c r="G11" s="15">
        <v>1200</v>
      </c>
      <c r="H11" s="15">
        <v>1200</v>
      </c>
    </row>
    <row r="12" spans="1:8" ht="19.5" customHeight="1">
      <c r="A12" s="19"/>
      <c r="B12" s="132" t="s">
        <v>287</v>
      </c>
      <c r="C12" s="15"/>
      <c r="D12" s="15"/>
      <c r="E12" s="15">
        <v>350</v>
      </c>
      <c r="F12" s="15">
        <v>1118</v>
      </c>
      <c r="G12" s="15">
        <v>1954</v>
      </c>
      <c r="H12" s="15">
        <v>2046</v>
      </c>
    </row>
    <row r="13" spans="1:8" ht="19.5" customHeight="1">
      <c r="A13" s="19"/>
      <c r="B13" s="197" t="s">
        <v>208</v>
      </c>
      <c r="C13" s="198">
        <f aca="true" t="shared" si="0" ref="C13:H13">SUM(C8:C12)</f>
        <v>49314</v>
      </c>
      <c r="D13" s="198">
        <f t="shared" si="0"/>
        <v>42380</v>
      </c>
      <c r="E13" s="198">
        <f t="shared" si="0"/>
        <v>42730</v>
      </c>
      <c r="F13" s="198">
        <f t="shared" si="0"/>
        <v>43498</v>
      </c>
      <c r="G13" s="198">
        <f t="shared" si="0"/>
        <v>44334</v>
      </c>
      <c r="H13" s="198">
        <f t="shared" si="0"/>
        <v>46473</v>
      </c>
    </row>
    <row r="14" spans="1:8" ht="19.5" customHeight="1">
      <c r="A14" s="129"/>
      <c r="B14" s="128" t="s">
        <v>316</v>
      </c>
      <c r="C14" s="15"/>
      <c r="D14" s="15"/>
      <c r="E14" s="15"/>
      <c r="F14" s="15"/>
      <c r="G14" s="15"/>
      <c r="H14" s="15"/>
    </row>
    <row r="15" spans="1:8" ht="19.5" customHeight="1">
      <c r="A15" s="19"/>
      <c r="B15" s="134" t="s">
        <v>288</v>
      </c>
      <c r="C15" s="15">
        <v>2919</v>
      </c>
      <c r="D15" s="15">
        <v>2515</v>
      </c>
      <c r="E15" s="15">
        <v>3885</v>
      </c>
      <c r="F15" s="15">
        <v>6803</v>
      </c>
      <c r="G15" s="15">
        <v>8435</v>
      </c>
      <c r="H15" s="15">
        <v>12103</v>
      </c>
    </row>
    <row r="16" spans="1:8" ht="19.5" customHeight="1">
      <c r="A16" s="19"/>
      <c r="B16" s="134" t="s">
        <v>310</v>
      </c>
      <c r="C16" s="15">
        <v>2000</v>
      </c>
      <c r="D16" s="15">
        <v>1235</v>
      </c>
      <c r="E16" s="15">
        <v>1235</v>
      </c>
      <c r="F16" s="15">
        <v>1235</v>
      </c>
      <c r="G16" s="15">
        <v>1235</v>
      </c>
      <c r="H16" s="15">
        <v>1235</v>
      </c>
    </row>
    <row r="17" spans="1:8" ht="19.5" customHeight="1">
      <c r="A17" s="19"/>
      <c r="B17" s="134" t="s">
        <v>311</v>
      </c>
      <c r="C17" s="15">
        <v>1200</v>
      </c>
      <c r="D17" s="15">
        <v>1200</v>
      </c>
      <c r="E17" s="15">
        <v>1200</v>
      </c>
      <c r="F17" s="15">
        <v>1200</v>
      </c>
      <c r="G17" s="15">
        <v>1200</v>
      </c>
      <c r="H17" s="15">
        <v>1200</v>
      </c>
    </row>
    <row r="18" spans="1:8" ht="19.5" customHeight="1">
      <c r="A18" s="19"/>
      <c r="B18" s="132" t="s">
        <v>317</v>
      </c>
      <c r="C18" s="15">
        <v>780</v>
      </c>
      <c r="D18" s="15">
        <v>700</v>
      </c>
      <c r="E18" s="15">
        <v>700</v>
      </c>
      <c r="F18" s="15">
        <v>700</v>
      </c>
      <c r="G18" s="15">
        <v>700</v>
      </c>
      <c r="H18" s="15">
        <v>700</v>
      </c>
    </row>
    <row r="19" spans="1:8" ht="19.5" customHeight="1">
      <c r="A19" s="19"/>
      <c r="B19" s="132" t="s">
        <v>374</v>
      </c>
      <c r="C19" s="15"/>
      <c r="D19" s="15"/>
      <c r="E19" s="15"/>
      <c r="F19" s="15">
        <v>139</v>
      </c>
      <c r="G19" s="15">
        <v>139</v>
      </c>
      <c r="H19" s="15">
        <v>151</v>
      </c>
    </row>
    <row r="20" spans="1:8" ht="19.5" customHeight="1">
      <c r="A20" s="19"/>
      <c r="B20" s="199" t="s">
        <v>229</v>
      </c>
      <c r="C20" s="198">
        <f aca="true" t="shared" si="1" ref="C20:H20">SUM(C15:C19)</f>
        <v>6899</v>
      </c>
      <c r="D20" s="198">
        <f t="shared" si="1"/>
        <v>5650</v>
      </c>
      <c r="E20" s="198">
        <f t="shared" si="1"/>
        <v>7020</v>
      </c>
      <c r="F20" s="198">
        <f t="shared" si="1"/>
        <v>10077</v>
      </c>
      <c r="G20" s="198">
        <f t="shared" si="1"/>
        <v>11709</v>
      </c>
      <c r="H20" s="198">
        <f t="shared" si="1"/>
        <v>15389</v>
      </c>
    </row>
    <row r="21" spans="1:8" ht="19.5" customHeight="1">
      <c r="A21" s="19"/>
      <c r="B21" s="202" t="s">
        <v>209</v>
      </c>
      <c r="C21" s="203">
        <f aca="true" t="shared" si="2" ref="C21:H21">C13+C20</f>
        <v>56213</v>
      </c>
      <c r="D21" s="203">
        <f t="shared" si="2"/>
        <v>48030</v>
      </c>
      <c r="E21" s="203">
        <f t="shared" si="2"/>
        <v>49750</v>
      </c>
      <c r="F21" s="203">
        <f t="shared" si="2"/>
        <v>53575</v>
      </c>
      <c r="G21" s="203">
        <f t="shared" si="2"/>
        <v>56043</v>
      </c>
      <c r="H21" s="203">
        <f t="shared" si="2"/>
        <v>61862</v>
      </c>
    </row>
    <row r="22" spans="1:8" ht="19.5" customHeight="1">
      <c r="A22" s="19">
        <v>2</v>
      </c>
      <c r="B22" s="53" t="s">
        <v>312</v>
      </c>
      <c r="C22" s="14"/>
      <c r="D22" s="14"/>
      <c r="E22" s="14"/>
      <c r="F22" s="14"/>
      <c r="G22" s="14"/>
      <c r="H22" s="14"/>
    </row>
    <row r="23" spans="1:8" ht="19.5" customHeight="1">
      <c r="A23" s="19"/>
      <c r="B23" s="131" t="s">
        <v>313</v>
      </c>
      <c r="C23" s="14"/>
      <c r="D23" s="195">
        <v>16523</v>
      </c>
      <c r="E23" s="195">
        <v>16523</v>
      </c>
      <c r="F23" s="195">
        <v>16523</v>
      </c>
      <c r="G23" s="195">
        <v>16523</v>
      </c>
      <c r="H23" s="195">
        <v>16523</v>
      </c>
    </row>
    <row r="24" spans="1:8" ht="19.5" customHeight="1">
      <c r="A24" s="19"/>
      <c r="B24" s="131" t="s">
        <v>314</v>
      </c>
      <c r="C24" s="14"/>
      <c r="D24" s="130">
        <v>10000</v>
      </c>
      <c r="E24" s="130">
        <v>10000</v>
      </c>
      <c r="F24" s="130">
        <v>10000</v>
      </c>
      <c r="G24" s="130">
        <v>10000</v>
      </c>
      <c r="H24" s="130">
        <v>10000</v>
      </c>
    </row>
    <row r="25" spans="1:8" ht="19.5" customHeight="1">
      <c r="A25" s="19"/>
      <c r="B25" s="202" t="s">
        <v>282</v>
      </c>
      <c r="C25" s="203">
        <f aca="true" t="shared" si="3" ref="C25:H25">SUM(C23:C24)</f>
        <v>0</v>
      </c>
      <c r="D25" s="203">
        <f t="shared" si="3"/>
        <v>26523</v>
      </c>
      <c r="E25" s="203">
        <f t="shared" si="3"/>
        <v>26523</v>
      </c>
      <c r="F25" s="203">
        <f t="shared" si="3"/>
        <v>26523</v>
      </c>
      <c r="G25" s="203">
        <f t="shared" si="3"/>
        <v>26523</v>
      </c>
      <c r="H25" s="203">
        <f t="shared" si="3"/>
        <v>26523</v>
      </c>
    </row>
    <row r="26" spans="1:8" ht="19.5" customHeight="1">
      <c r="A26" s="19" t="s">
        <v>3</v>
      </c>
      <c r="B26" s="53" t="s">
        <v>210</v>
      </c>
      <c r="C26" s="14"/>
      <c r="D26" s="14"/>
      <c r="E26" s="14"/>
      <c r="F26" s="14"/>
      <c r="G26" s="14"/>
      <c r="H26" s="14"/>
    </row>
    <row r="27" spans="1:8" ht="19.5" customHeight="1">
      <c r="A27" s="19"/>
      <c r="B27" s="133" t="s">
        <v>214</v>
      </c>
      <c r="C27" s="15">
        <v>2900</v>
      </c>
      <c r="D27" s="15">
        <v>2000</v>
      </c>
      <c r="E27" s="15">
        <v>2000</v>
      </c>
      <c r="F27" s="15">
        <v>2000</v>
      </c>
      <c r="G27" s="15">
        <v>2000</v>
      </c>
      <c r="H27" s="15">
        <v>2362</v>
      </c>
    </row>
    <row r="28" spans="1:8" ht="19.5" customHeight="1">
      <c r="A28" s="19"/>
      <c r="B28" s="133" t="s">
        <v>215</v>
      </c>
      <c r="C28" s="15">
        <v>1800</v>
      </c>
      <c r="D28" s="15">
        <v>2300</v>
      </c>
      <c r="E28" s="15">
        <v>2300</v>
      </c>
      <c r="F28" s="15">
        <v>2300</v>
      </c>
      <c r="G28" s="15">
        <v>2300</v>
      </c>
      <c r="H28" s="15">
        <v>2331</v>
      </c>
    </row>
    <row r="29" spans="1:8" ht="19.5" customHeight="1">
      <c r="A29" s="19"/>
      <c r="B29" s="131" t="s">
        <v>216</v>
      </c>
      <c r="C29" s="15">
        <v>2600</v>
      </c>
      <c r="D29" s="15">
        <v>3500</v>
      </c>
      <c r="E29" s="15">
        <v>3500</v>
      </c>
      <c r="F29" s="15">
        <v>3500</v>
      </c>
      <c r="G29" s="15">
        <v>3500</v>
      </c>
      <c r="H29" s="15">
        <v>4563</v>
      </c>
    </row>
    <row r="30" spans="1:8" ht="19.5" customHeight="1">
      <c r="A30" s="19"/>
      <c r="B30" s="55" t="s">
        <v>217</v>
      </c>
      <c r="C30" s="30">
        <v>900</v>
      </c>
      <c r="D30" s="30">
        <v>1310</v>
      </c>
      <c r="E30" s="30">
        <v>1310</v>
      </c>
      <c r="F30" s="30">
        <v>1310</v>
      </c>
      <c r="G30" s="30">
        <v>1310</v>
      </c>
      <c r="H30" s="30">
        <v>1233</v>
      </c>
    </row>
    <row r="31" spans="1:8" ht="19.5" customHeight="1">
      <c r="A31" s="19"/>
      <c r="B31" s="55" t="s">
        <v>218</v>
      </c>
      <c r="C31" s="30"/>
      <c r="D31" s="30"/>
      <c r="E31" s="30">
        <v>12</v>
      </c>
      <c r="F31" s="30">
        <v>12</v>
      </c>
      <c r="G31" s="30">
        <v>12</v>
      </c>
      <c r="H31" s="30">
        <v>31</v>
      </c>
    </row>
    <row r="32" spans="1:8" ht="19.5" customHeight="1">
      <c r="A32" s="19"/>
      <c r="B32" s="202" t="s">
        <v>77</v>
      </c>
      <c r="C32" s="203">
        <f aca="true" t="shared" si="4" ref="C32:H32">SUM(C27:C31)</f>
        <v>8200</v>
      </c>
      <c r="D32" s="203">
        <f t="shared" si="4"/>
        <v>9110</v>
      </c>
      <c r="E32" s="203">
        <f t="shared" si="4"/>
        <v>9122</v>
      </c>
      <c r="F32" s="203">
        <f t="shared" si="4"/>
        <v>9122</v>
      </c>
      <c r="G32" s="203">
        <f t="shared" si="4"/>
        <v>9122</v>
      </c>
      <c r="H32" s="203">
        <f t="shared" si="4"/>
        <v>10520</v>
      </c>
    </row>
    <row r="33" spans="1:8" ht="19.5" customHeight="1">
      <c r="A33" s="19" t="s">
        <v>4</v>
      </c>
      <c r="B33" s="202" t="s">
        <v>211</v>
      </c>
      <c r="C33" s="203">
        <v>3794</v>
      </c>
      <c r="D33" s="203">
        <v>2800</v>
      </c>
      <c r="E33" s="203">
        <v>2788</v>
      </c>
      <c r="F33" s="203">
        <v>3388</v>
      </c>
      <c r="G33" s="203">
        <v>3388</v>
      </c>
      <c r="H33" s="203">
        <v>5363</v>
      </c>
    </row>
    <row r="34" spans="1:8" ht="19.5" customHeight="1">
      <c r="A34" s="19" t="s">
        <v>5</v>
      </c>
      <c r="B34" s="202" t="s">
        <v>212</v>
      </c>
      <c r="C34" s="203">
        <v>0</v>
      </c>
      <c r="D34" s="203"/>
      <c r="E34" s="203">
        <v>1145</v>
      </c>
      <c r="F34" s="203">
        <v>1145</v>
      </c>
      <c r="G34" s="203">
        <v>1145</v>
      </c>
      <c r="H34" s="203">
        <v>1145</v>
      </c>
    </row>
    <row r="35" spans="1:8" ht="19.5" customHeight="1">
      <c r="A35" s="19" t="s">
        <v>213</v>
      </c>
      <c r="B35" s="53" t="s">
        <v>219</v>
      </c>
      <c r="C35" s="14"/>
      <c r="D35" s="14"/>
      <c r="E35" s="14"/>
      <c r="F35" s="14"/>
      <c r="G35" s="14"/>
      <c r="H35" s="14"/>
    </row>
    <row r="36" spans="1:8" ht="19.5" customHeight="1">
      <c r="A36" s="19"/>
      <c r="B36" s="53" t="s">
        <v>220</v>
      </c>
      <c r="C36" s="14">
        <v>0</v>
      </c>
      <c r="D36" s="14"/>
      <c r="E36" s="14">
        <v>0</v>
      </c>
      <c r="F36" s="14"/>
      <c r="G36" s="14">
        <v>0</v>
      </c>
      <c r="H36" s="14">
        <v>0</v>
      </c>
    </row>
    <row r="37" spans="1:8" ht="19.5" customHeight="1">
      <c r="A37" s="113" t="s">
        <v>12</v>
      </c>
      <c r="B37" s="135" t="s">
        <v>221</v>
      </c>
      <c r="C37" s="130"/>
      <c r="D37" s="130"/>
      <c r="E37" s="130"/>
      <c r="F37" s="130"/>
      <c r="G37" s="130"/>
      <c r="H37" s="130"/>
    </row>
    <row r="38" spans="1:8" ht="19.5" customHeight="1">
      <c r="A38" s="13"/>
      <c r="B38" s="131" t="s">
        <v>332</v>
      </c>
      <c r="C38" s="130"/>
      <c r="D38" s="130">
        <v>26</v>
      </c>
      <c r="E38" s="130">
        <v>26</v>
      </c>
      <c r="F38" s="130">
        <v>26</v>
      </c>
      <c r="G38" s="130">
        <v>26</v>
      </c>
      <c r="H38" s="130">
        <v>26</v>
      </c>
    </row>
    <row r="39" spans="1:8" ht="19.5" customHeight="1">
      <c r="A39" s="16"/>
      <c r="B39" s="135" t="s">
        <v>222</v>
      </c>
      <c r="C39" s="14">
        <f aca="true" t="shared" si="5" ref="C39:H39">SUM(C38:C38)</f>
        <v>0</v>
      </c>
      <c r="D39" s="14">
        <f t="shared" si="5"/>
        <v>26</v>
      </c>
      <c r="E39" s="14">
        <f t="shared" si="5"/>
        <v>26</v>
      </c>
      <c r="F39" s="14">
        <f t="shared" si="5"/>
        <v>26</v>
      </c>
      <c r="G39" s="14">
        <f t="shared" si="5"/>
        <v>26</v>
      </c>
      <c r="H39" s="14">
        <f t="shared" si="5"/>
        <v>26</v>
      </c>
    </row>
    <row r="40" spans="1:8" ht="19.5" customHeight="1">
      <c r="A40" s="18" t="s">
        <v>16</v>
      </c>
      <c r="B40" s="53" t="s">
        <v>223</v>
      </c>
      <c r="C40" s="15">
        <v>313</v>
      </c>
      <c r="D40" s="15"/>
      <c r="E40" s="15"/>
      <c r="F40" s="15">
        <v>50</v>
      </c>
      <c r="G40" s="15">
        <v>50</v>
      </c>
      <c r="H40" s="15">
        <v>50</v>
      </c>
    </row>
    <row r="41" spans="1:8" ht="19.5" customHeight="1">
      <c r="A41" s="18"/>
      <c r="B41" s="53" t="s">
        <v>224</v>
      </c>
      <c r="C41" s="14">
        <f aca="true" t="shared" si="6" ref="C41:H41">SUM(C40:C40)</f>
        <v>313</v>
      </c>
      <c r="D41" s="14">
        <f t="shared" si="6"/>
        <v>0</v>
      </c>
      <c r="E41" s="14">
        <f t="shared" si="6"/>
        <v>0</v>
      </c>
      <c r="F41" s="14">
        <f t="shared" si="6"/>
        <v>50</v>
      </c>
      <c r="G41" s="14">
        <f t="shared" si="6"/>
        <v>50</v>
      </c>
      <c r="H41" s="14">
        <f t="shared" si="6"/>
        <v>50</v>
      </c>
    </row>
    <row r="42" spans="1:8" ht="19.5" customHeight="1">
      <c r="A42" s="204"/>
      <c r="B42" s="200" t="s">
        <v>146</v>
      </c>
      <c r="C42" s="201">
        <f aca="true" t="shared" si="7" ref="C42:H42">SUM(+C39+C36+C33+C32+C25+C21)</f>
        <v>68207</v>
      </c>
      <c r="D42" s="201">
        <f t="shared" si="7"/>
        <v>86489</v>
      </c>
      <c r="E42" s="201">
        <f t="shared" si="7"/>
        <v>88209</v>
      </c>
      <c r="F42" s="201">
        <f t="shared" si="7"/>
        <v>92634</v>
      </c>
      <c r="G42" s="201">
        <f t="shared" si="7"/>
        <v>95102</v>
      </c>
      <c r="H42" s="201">
        <f t="shared" si="7"/>
        <v>104294</v>
      </c>
    </row>
    <row r="43" spans="1:8" ht="19.5" customHeight="1">
      <c r="A43" s="18" t="s">
        <v>99</v>
      </c>
      <c r="B43" s="53" t="s">
        <v>226</v>
      </c>
      <c r="C43" s="14"/>
      <c r="D43" s="14"/>
      <c r="E43" s="14"/>
      <c r="F43" s="14"/>
      <c r="G43" s="14"/>
      <c r="H43" s="14"/>
    </row>
    <row r="44" spans="1:8" ht="19.5" customHeight="1">
      <c r="A44" s="18"/>
      <c r="B44" s="53" t="s">
        <v>225</v>
      </c>
      <c r="C44" s="14">
        <v>9823</v>
      </c>
      <c r="D44" s="14">
        <v>8000</v>
      </c>
      <c r="E44" s="14">
        <v>8189</v>
      </c>
      <c r="F44" s="14">
        <v>8189</v>
      </c>
      <c r="G44" s="14">
        <v>8189</v>
      </c>
      <c r="H44" s="14">
        <v>8189</v>
      </c>
    </row>
    <row r="45" spans="1:8" ht="19.5" customHeight="1">
      <c r="A45" s="18"/>
      <c r="B45" s="53" t="s">
        <v>628</v>
      </c>
      <c r="C45" s="14"/>
      <c r="D45" s="14"/>
      <c r="E45" s="14"/>
      <c r="F45" s="14"/>
      <c r="G45" s="14"/>
      <c r="H45" s="14">
        <v>1585</v>
      </c>
    </row>
    <row r="46" spans="1:8" ht="19.5" customHeight="1">
      <c r="A46" s="116"/>
      <c r="B46" s="117" t="s">
        <v>67</v>
      </c>
      <c r="C46" s="118">
        <f aca="true" t="shared" si="8" ref="C46:H46">C21+C25+C32+C33+C34+C36+C39+C41+C45+C44</f>
        <v>78343</v>
      </c>
      <c r="D46" s="118">
        <f t="shared" si="8"/>
        <v>94489</v>
      </c>
      <c r="E46" s="118">
        <f t="shared" si="8"/>
        <v>97543</v>
      </c>
      <c r="F46" s="118">
        <f t="shared" si="8"/>
        <v>102018</v>
      </c>
      <c r="G46" s="118">
        <f t="shared" si="8"/>
        <v>104486</v>
      </c>
      <c r="H46" s="118">
        <f t="shared" si="8"/>
        <v>115263</v>
      </c>
    </row>
    <row r="47" spans="1:8" ht="19.5" customHeight="1">
      <c r="A47" s="18" t="s">
        <v>70</v>
      </c>
      <c r="B47" s="57" t="s">
        <v>308</v>
      </c>
      <c r="C47" s="56"/>
      <c r="D47" s="56"/>
      <c r="E47" s="56"/>
      <c r="F47" s="56"/>
      <c r="G47" s="56"/>
      <c r="H47" s="56"/>
    </row>
    <row r="48" spans="1:8" ht="19.5" customHeight="1">
      <c r="A48" s="18" t="s">
        <v>29</v>
      </c>
      <c r="B48" s="53" t="s">
        <v>48</v>
      </c>
      <c r="C48" s="14"/>
      <c r="D48" s="14"/>
      <c r="E48" s="14"/>
      <c r="F48" s="14"/>
      <c r="G48" s="14"/>
      <c r="H48" s="14"/>
    </row>
    <row r="49" spans="1:8" ht="19.5" customHeight="1">
      <c r="A49" s="18" t="s">
        <v>0</v>
      </c>
      <c r="B49" s="52" t="s">
        <v>50</v>
      </c>
      <c r="C49" s="15">
        <v>22499</v>
      </c>
      <c r="D49" s="15">
        <v>21492</v>
      </c>
      <c r="E49" s="15">
        <v>21492</v>
      </c>
      <c r="F49" s="15">
        <v>21492</v>
      </c>
      <c r="G49" s="15">
        <v>21492</v>
      </c>
      <c r="H49" s="15">
        <v>21492</v>
      </c>
    </row>
    <row r="50" spans="1:8" ht="19.5" customHeight="1">
      <c r="A50" s="18"/>
      <c r="B50" s="53" t="s">
        <v>49</v>
      </c>
      <c r="C50" s="15">
        <f aca="true" t="shared" si="9" ref="C50:H50">C49</f>
        <v>22499</v>
      </c>
      <c r="D50" s="14">
        <f t="shared" si="9"/>
        <v>21492</v>
      </c>
      <c r="E50" s="14">
        <f t="shared" si="9"/>
        <v>21492</v>
      </c>
      <c r="F50" s="14">
        <f t="shared" si="9"/>
        <v>21492</v>
      </c>
      <c r="G50" s="14">
        <f t="shared" si="9"/>
        <v>21492</v>
      </c>
      <c r="H50" s="14">
        <f t="shared" si="9"/>
        <v>21492</v>
      </c>
    </row>
    <row r="51" spans="1:8" ht="19.5" customHeight="1">
      <c r="A51" s="18" t="s">
        <v>99</v>
      </c>
      <c r="B51" s="53" t="s">
        <v>225</v>
      </c>
      <c r="C51" s="15">
        <v>613</v>
      </c>
      <c r="D51" s="15"/>
      <c r="E51" s="15">
        <v>46</v>
      </c>
      <c r="F51" s="15">
        <v>46</v>
      </c>
      <c r="G51" s="15">
        <v>46</v>
      </c>
      <c r="H51" s="15">
        <v>46</v>
      </c>
    </row>
    <row r="52" spans="1:8" ht="19.5" customHeight="1">
      <c r="A52" s="119"/>
      <c r="B52" s="117" t="s">
        <v>315</v>
      </c>
      <c r="C52" s="118">
        <f aca="true" t="shared" si="10" ref="C52:H52">SUM(C50:C51)</f>
        <v>23112</v>
      </c>
      <c r="D52" s="118">
        <f t="shared" si="10"/>
        <v>21492</v>
      </c>
      <c r="E52" s="118">
        <f t="shared" si="10"/>
        <v>21538</v>
      </c>
      <c r="F52" s="118">
        <f t="shared" si="10"/>
        <v>21538</v>
      </c>
      <c r="G52" s="118">
        <f t="shared" si="10"/>
        <v>21538</v>
      </c>
      <c r="H52" s="118">
        <f t="shared" si="10"/>
        <v>21538</v>
      </c>
    </row>
    <row r="53" spans="1:8" ht="19.5" customHeight="1">
      <c r="A53" s="116"/>
      <c r="B53" s="117" t="s">
        <v>68</v>
      </c>
      <c r="C53" s="118">
        <f aca="true" t="shared" si="11" ref="C53:H53">SUM(C52+C46)</f>
        <v>101455</v>
      </c>
      <c r="D53" s="118">
        <f t="shared" si="11"/>
        <v>115981</v>
      </c>
      <c r="E53" s="118">
        <f t="shared" si="11"/>
        <v>119081</v>
      </c>
      <c r="F53" s="118">
        <f t="shared" si="11"/>
        <v>123556</v>
      </c>
      <c r="G53" s="118">
        <f t="shared" si="11"/>
        <v>126024</v>
      </c>
      <c r="H53" s="118">
        <f t="shared" si="11"/>
        <v>136801</v>
      </c>
    </row>
    <row r="54" spans="1:8" ht="14.25">
      <c r="A54" s="17"/>
      <c r="B54" s="17"/>
      <c r="C54" s="17"/>
      <c r="D54" s="17"/>
      <c r="E54" s="17"/>
      <c r="F54" s="17"/>
      <c r="G54" s="17"/>
      <c r="H54" s="17"/>
    </row>
    <row r="55" spans="1:8" ht="14.25">
      <c r="A55" s="17"/>
      <c r="B55" s="17"/>
      <c r="C55" s="17"/>
      <c r="D55" s="17"/>
      <c r="E55" s="17"/>
      <c r="F55" s="17"/>
      <c r="G55" s="17"/>
      <c r="H55" s="17"/>
    </row>
    <row r="56" spans="1:8" ht="14.25">
      <c r="A56" s="17"/>
      <c r="B56" s="17"/>
      <c r="C56" s="17"/>
      <c r="D56" s="17"/>
      <c r="E56" s="17"/>
      <c r="F56" s="17"/>
      <c r="G56" s="17"/>
      <c r="H56" s="17"/>
    </row>
    <row r="57" spans="1:8" ht="14.25">
      <c r="A57" s="17"/>
      <c r="B57" s="17"/>
      <c r="C57" s="17"/>
      <c r="D57" s="17"/>
      <c r="E57" s="17"/>
      <c r="F57" s="17"/>
      <c r="G57" s="17"/>
      <c r="H57" s="17"/>
    </row>
    <row r="58" spans="1:8" ht="14.25">
      <c r="A58" s="17"/>
      <c r="B58" s="17"/>
      <c r="C58" s="17"/>
      <c r="D58" s="17"/>
      <c r="E58" s="17"/>
      <c r="F58" s="17"/>
      <c r="G58" s="17"/>
      <c r="H58" s="17"/>
    </row>
    <row r="59" spans="1:8" ht="18" customHeight="1">
      <c r="A59" s="17"/>
      <c r="B59" s="17"/>
      <c r="C59" s="17"/>
      <c r="D59" s="17"/>
      <c r="E59" s="17"/>
      <c r="F59" s="17"/>
      <c r="G59" s="17"/>
      <c r="H59" s="17"/>
    </row>
    <row r="60" spans="1:8" ht="14.25">
      <c r="A60" s="17"/>
      <c r="B60" s="17"/>
      <c r="C60" s="17"/>
      <c r="D60" s="17"/>
      <c r="E60" s="17"/>
      <c r="F60" s="17"/>
      <c r="G60" s="17"/>
      <c r="H60" s="17"/>
    </row>
    <row r="61" spans="1:8" ht="14.25">
      <c r="A61" s="17"/>
      <c r="B61" s="17"/>
      <c r="C61" s="17"/>
      <c r="D61" s="17"/>
      <c r="E61" s="17"/>
      <c r="F61" s="17"/>
      <c r="G61" s="17"/>
      <c r="H61" s="17"/>
    </row>
    <row r="62" spans="1:8" ht="13.5" customHeight="1">
      <c r="A62" s="17"/>
      <c r="B62" s="17"/>
      <c r="C62" s="17"/>
      <c r="D62" s="17"/>
      <c r="E62" s="17"/>
      <c r="F62" s="17"/>
      <c r="G62" s="17"/>
      <c r="H62" s="17"/>
    </row>
    <row r="63" spans="1:8" ht="14.25">
      <c r="A63" s="17"/>
      <c r="B63" s="17"/>
      <c r="C63" s="17"/>
      <c r="D63" s="17"/>
      <c r="E63" s="17"/>
      <c r="F63" s="17"/>
      <c r="G63" s="17"/>
      <c r="H63" s="17"/>
    </row>
    <row r="64" spans="1:8" ht="14.25">
      <c r="A64" s="17"/>
      <c r="B64" s="17"/>
      <c r="C64" s="17"/>
      <c r="D64" s="17"/>
      <c r="E64" s="17"/>
      <c r="F64" s="17"/>
      <c r="G64" s="17"/>
      <c r="H64" s="17"/>
    </row>
    <row r="65" spans="1:8" ht="14.25">
      <c r="A65" s="17"/>
      <c r="B65" s="17"/>
      <c r="C65" s="17"/>
      <c r="D65" s="17"/>
      <c r="E65" s="17"/>
      <c r="F65" s="17"/>
      <c r="G65" s="17"/>
      <c r="H65" s="17"/>
    </row>
    <row r="66" spans="1:8" ht="14.25">
      <c r="A66" s="17"/>
      <c r="B66" s="17"/>
      <c r="C66" s="17"/>
      <c r="D66" s="17"/>
      <c r="E66" s="17"/>
      <c r="F66" s="17"/>
      <c r="G66" s="17"/>
      <c r="H66" s="17"/>
    </row>
    <row r="67" spans="1:8" ht="14.25">
      <c r="A67" s="17"/>
      <c r="B67" s="17"/>
      <c r="C67" s="17"/>
      <c r="D67" s="17"/>
      <c r="E67" s="17"/>
      <c r="F67" s="17"/>
      <c r="G67" s="17"/>
      <c r="H67" s="17"/>
    </row>
    <row r="68" spans="1:8" ht="14.25">
      <c r="A68" s="17"/>
      <c r="B68" s="17"/>
      <c r="C68" s="17"/>
      <c r="D68" s="17"/>
      <c r="E68" s="17"/>
      <c r="F68" s="17"/>
      <c r="G68" s="17"/>
      <c r="H68" s="17"/>
    </row>
    <row r="69" spans="1:8" ht="14.25">
      <c r="A69" s="17"/>
      <c r="B69" s="17"/>
      <c r="C69" s="17"/>
      <c r="D69" s="17"/>
      <c r="E69" s="17"/>
      <c r="F69" s="17"/>
      <c r="G69" s="17"/>
      <c r="H69" s="17"/>
    </row>
    <row r="70" spans="1:8" ht="14.25">
      <c r="A70" s="17"/>
      <c r="B70" s="17"/>
      <c r="C70" s="17"/>
      <c r="D70" s="17"/>
      <c r="E70" s="17"/>
      <c r="F70" s="17"/>
      <c r="G70" s="17"/>
      <c r="H70" s="17"/>
    </row>
    <row r="71" spans="1:8" ht="14.25">
      <c r="A71" s="17"/>
      <c r="B71" s="17"/>
      <c r="C71" s="17"/>
      <c r="D71" s="17"/>
      <c r="E71" s="17"/>
      <c r="F71" s="17"/>
      <c r="G71" s="17"/>
      <c r="H71" s="17"/>
    </row>
    <row r="72" spans="1:8" ht="14.25">
      <c r="A72" s="17"/>
      <c r="B72" s="17"/>
      <c r="C72" s="17"/>
      <c r="D72" s="17"/>
      <c r="E72" s="17"/>
      <c r="F72" s="17"/>
      <c r="G72" s="17"/>
      <c r="H72" s="17"/>
    </row>
    <row r="73" spans="1:8" ht="14.25">
      <c r="A73" s="17"/>
      <c r="B73" s="17"/>
      <c r="C73" s="17"/>
      <c r="D73" s="17"/>
      <c r="E73" s="17"/>
      <c r="F73" s="17"/>
      <c r="G73" s="17"/>
      <c r="H73" s="17"/>
    </row>
    <row r="74" spans="1:8" ht="18" customHeight="1">
      <c r="A74" s="17"/>
      <c r="B74" s="17"/>
      <c r="C74" s="17"/>
      <c r="D74" s="17"/>
      <c r="E74" s="17"/>
      <c r="F74" s="17"/>
      <c r="G74" s="17"/>
      <c r="H74" s="17"/>
    </row>
    <row r="75" spans="1:8" ht="12.75" customHeight="1">
      <c r="A75" s="17"/>
      <c r="B75" s="17"/>
      <c r="C75" s="17"/>
      <c r="D75" s="17"/>
      <c r="E75" s="17"/>
      <c r="F75" s="17"/>
      <c r="G75" s="17"/>
      <c r="H75" s="17"/>
    </row>
    <row r="76" spans="1:8" ht="14.25">
      <c r="A76" s="17"/>
      <c r="B76" s="17"/>
      <c r="C76" s="17"/>
      <c r="D76" s="17"/>
      <c r="E76" s="17"/>
      <c r="F76" s="17"/>
      <c r="G76" s="17"/>
      <c r="H76" s="17"/>
    </row>
    <row r="77" spans="1:8" ht="14.25">
      <c r="A77" s="17"/>
      <c r="B77" s="17"/>
      <c r="C77" s="17"/>
      <c r="D77" s="17"/>
      <c r="E77" s="17"/>
      <c r="F77" s="17"/>
      <c r="G77" s="17"/>
      <c r="H77" s="17"/>
    </row>
    <row r="78" spans="1:8" ht="15" customHeight="1">
      <c r="A78" s="17"/>
      <c r="B78" s="17"/>
      <c r="C78" s="17"/>
      <c r="D78" s="17"/>
      <c r="E78" s="17"/>
      <c r="F78" s="17"/>
      <c r="G78" s="17"/>
      <c r="H78" s="17"/>
    </row>
    <row r="79" spans="1:8" ht="14.25">
      <c r="A79" s="17"/>
      <c r="B79" s="17"/>
      <c r="C79" s="17"/>
      <c r="D79" s="17"/>
      <c r="E79" s="17"/>
      <c r="F79" s="17"/>
      <c r="G79" s="17"/>
      <c r="H79" s="17"/>
    </row>
    <row r="80" spans="1:8" ht="14.25">
      <c r="A80" s="17"/>
      <c r="B80" s="17"/>
      <c r="C80" s="17"/>
      <c r="D80" s="17"/>
      <c r="E80" s="17"/>
      <c r="F80" s="17"/>
      <c r="G80" s="17"/>
      <c r="H80" s="17"/>
    </row>
    <row r="81" spans="1:8" ht="14.25">
      <c r="A81" s="17"/>
      <c r="B81" s="17"/>
      <c r="C81" s="17"/>
      <c r="D81" s="17"/>
      <c r="E81" s="17"/>
      <c r="F81" s="17"/>
      <c r="G81" s="17"/>
      <c r="H81" s="17"/>
    </row>
    <row r="82" spans="1:8" ht="14.25">
      <c r="A82" s="17"/>
      <c r="B82" s="17"/>
      <c r="C82" s="17"/>
      <c r="D82" s="17"/>
      <c r="E82" s="17"/>
      <c r="F82" s="17"/>
      <c r="G82" s="17"/>
      <c r="H82" s="17"/>
    </row>
    <row r="83" spans="1:8" ht="14.25">
      <c r="A83" s="17"/>
      <c r="B83" s="17"/>
      <c r="C83" s="17"/>
      <c r="D83" s="17"/>
      <c r="E83" s="17"/>
      <c r="F83" s="17"/>
      <c r="G83" s="17"/>
      <c r="H83" s="17"/>
    </row>
    <row r="84" spans="1:8" ht="14.25">
      <c r="A84" s="17"/>
      <c r="B84" s="17"/>
      <c r="C84" s="17"/>
      <c r="D84" s="17"/>
      <c r="E84" s="17"/>
      <c r="F84" s="17"/>
      <c r="G84" s="17"/>
      <c r="H84" s="17"/>
    </row>
    <row r="85" spans="1:8" ht="14.25">
      <c r="A85" s="17"/>
      <c r="B85" s="17"/>
      <c r="C85" s="17"/>
      <c r="D85" s="17"/>
      <c r="E85" s="17"/>
      <c r="F85" s="17"/>
      <c r="G85" s="17"/>
      <c r="H85" s="17"/>
    </row>
    <row r="86" spans="1:8" ht="14.25">
      <c r="A86" s="17"/>
      <c r="B86" s="17"/>
      <c r="C86" s="17"/>
      <c r="D86" s="17"/>
      <c r="E86" s="17"/>
      <c r="F86" s="17"/>
      <c r="G86" s="17"/>
      <c r="H86" s="17"/>
    </row>
    <row r="87" spans="1:8" ht="14.25">
      <c r="A87" s="17"/>
      <c r="B87" s="17"/>
      <c r="C87" s="17"/>
      <c r="D87" s="17"/>
      <c r="E87" s="17"/>
      <c r="F87" s="17"/>
      <c r="G87" s="17"/>
      <c r="H87" s="17"/>
    </row>
    <row r="88" spans="1:8" ht="14.25">
      <c r="A88" s="17"/>
      <c r="B88" s="17"/>
      <c r="C88" s="17"/>
      <c r="D88" s="17"/>
      <c r="E88" s="17"/>
      <c r="F88" s="17"/>
      <c r="G88" s="17"/>
      <c r="H88" s="17"/>
    </row>
    <row r="89" spans="1:8" ht="14.25">
      <c r="A89" s="17"/>
      <c r="B89" s="17"/>
      <c r="C89" s="17"/>
      <c r="D89" s="17"/>
      <c r="E89" s="17"/>
      <c r="F89" s="17"/>
      <c r="G89" s="17"/>
      <c r="H89" s="17"/>
    </row>
    <row r="90" spans="1:8" ht="14.25">
      <c r="A90" s="17"/>
      <c r="B90" s="17"/>
      <c r="C90" s="17"/>
      <c r="D90" s="17"/>
      <c r="E90" s="17"/>
      <c r="F90" s="17"/>
      <c r="G90" s="17"/>
      <c r="H90" s="17"/>
    </row>
    <row r="91" spans="1:8" ht="14.25">
      <c r="A91" s="17"/>
      <c r="B91" s="17"/>
      <c r="C91" s="17"/>
      <c r="D91" s="17"/>
      <c r="E91" s="17"/>
      <c r="F91" s="17"/>
      <c r="G91" s="17"/>
      <c r="H91" s="17"/>
    </row>
    <row r="92" spans="1:8" ht="14.25">
      <c r="A92" s="17"/>
      <c r="B92" s="17"/>
      <c r="C92" s="17"/>
      <c r="D92" s="17"/>
      <c r="E92" s="17"/>
      <c r="F92" s="17"/>
      <c r="G92" s="17"/>
      <c r="H92" s="17"/>
    </row>
    <row r="93" spans="1:8" ht="14.25">
      <c r="A93" s="17"/>
      <c r="B93" s="17"/>
      <c r="C93" s="17"/>
      <c r="D93" s="17"/>
      <c r="E93" s="17"/>
      <c r="F93" s="17"/>
      <c r="G93" s="17"/>
      <c r="H93" s="17"/>
    </row>
    <row r="94" spans="1:8" ht="14.25">
      <c r="A94" s="17"/>
      <c r="B94" s="17"/>
      <c r="C94" s="17"/>
      <c r="D94" s="17"/>
      <c r="E94" s="17"/>
      <c r="F94" s="17"/>
      <c r="G94" s="17"/>
      <c r="H94" s="17"/>
    </row>
    <row r="95" spans="1:8" ht="14.25">
      <c r="A95" s="17"/>
      <c r="B95" s="17"/>
      <c r="C95" s="17"/>
      <c r="D95" s="17"/>
      <c r="E95" s="17"/>
      <c r="F95" s="17"/>
      <c r="G95" s="17"/>
      <c r="H95" s="17"/>
    </row>
    <row r="96" spans="1:8" ht="14.25">
      <c r="A96" s="17"/>
      <c r="B96" s="17"/>
      <c r="C96" s="17"/>
      <c r="D96" s="17"/>
      <c r="E96" s="17"/>
      <c r="F96" s="17"/>
      <c r="G96" s="17"/>
      <c r="H96" s="17"/>
    </row>
    <row r="97" spans="1:8" ht="14.25">
      <c r="A97" s="17"/>
      <c r="B97" s="17"/>
      <c r="C97" s="17"/>
      <c r="D97" s="17"/>
      <c r="E97" s="17"/>
      <c r="F97" s="17"/>
      <c r="G97" s="17"/>
      <c r="H97" s="17"/>
    </row>
    <row r="98" spans="1:8" ht="14.25">
      <c r="A98" s="17"/>
      <c r="B98" s="17"/>
      <c r="C98" s="17"/>
      <c r="D98" s="17"/>
      <c r="E98" s="17"/>
      <c r="F98" s="17"/>
      <c r="G98" s="17"/>
      <c r="H98" s="17"/>
    </row>
    <row r="99" spans="1:8" ht="14.25">
      <c r="A99" s="17"/>
      <c r="B99" s="17"/>
      <c r="C99" s="17"/>
      <c r="D99" s="17"/>
      <c r="E99" s="17"/>
      <c r="F99" s="17"/>
      <c r="G99" s="17"/>
      <c r="H99" s="17"/>
    </row>
    <row r="100" spans="1:8" ht="14.25">
      <c r="A100" s="17"/>
      <c r="B100" s="17"/>
      <c r="C100" s="17"/>
      <c r="D100" s="17"/>
      <c r="E100" s="17"/>
      <c r="F100" s="17"/>
      <c r="G100" s="17"/>
      <c r="H100" s="17"/>
    </row>
    <row r="101" spans="1:8" ht="14.25">
      <c r="A101" s="17"/>
      <c r="B101" s="17"/>
      <c r="C101" s="17"/>
      <c r="D101" s="17"/>
      <c r="E101" s="17"/>
      <c r="F101" s="17"/>
      <c r="G101" s="17"/>
      <c r="H101" s="17"/>
    </row>
    <row r="102" spans="1:8" ht="14.25">
      <c r="A102" s="17"/>
      <c r="B102" s="17"/>
      <c r="C102" s="17"/>
      <c r="D102" s="17"/>
      <c r="E102" s="17"/>
      <c r="F102" s="17"/>
      <c r="G102" s="17"/>
      <c r="H102" s="17"/>
    </row>
    <row r="103" spans="1:8" ht="14.25">
      <c r="A103" s="17"/>
      <c r="B103" s="17"/>
      <c r="C103" s="17"/>
      <c r="D103" s="17"/>
      <c r="E103" s="17"/>
      <c r="F103" s="17"/>
      <c r="G103" s="17"/>
      <c r="H103" s="17"/>
    </row>
    <row r="104" spans="1:8" ht="14.25">
      <c r="A104" s="17"/>
      <c r="B104" s="17"/>
      <c r="C104" s="17"/>
      <c r="D104" s="17"/>
      <c r="E104" s="17"/>
      <c r="F104" s="17"/>
      <c r="G104" s="17"/>
      <c r="H104" s="17"/>
    </row>
    <row r="105" spans="1:8" ht="14.25">
      <c r="A105" s="17"/>
      <c r="B105" s="17"/>
      <c r="C105" s="17"/>
      <c r="D105" s="17"/>
      <c r="E105" s="17"/>
      <c r="F105" s="17"/>
      <c r="G105" s="17"/>
      <c r="H105" s="17"/>
    </row>
    <row r="106" spans="1:8" ht="14.25">
      <c r="A106" s="17"/>
      <c r="B106" s="17"/>
      <c r="C106" s="17"/>
      <c r="D106" s="17"/>
      <c r="E106" s="17"/>
      <c r="F106" s="17"/>
      <c r="G106" s="17"/>
      <c r="H106" s="17"/>
    </row>
    <row r="107" spans="1:8" ht="14.25">
      <c r="A107" s="17"/>
      <c r="B107" s="17"/>
      <c r="C107" s="17"/>
      <c r="D107" s="17"/>
      <c r="E107" s="17"/>
      <c r="F107" s="17"/>
      <c r="G107" s="17"/>
      <c r="H107" s="17"/>
    </row>
    <row r="108" spans="1:8" ht="14.25">
      <c r="A108" s="17"/>
      <c r="B108" s="17"/>
      <c r="C108" s="17"/>
      <c r="D108" s="17"/>
      <c r="E108" s="17"/>
      <c r="F108" s="17"/>
      <c r="G108" s="17"/>
      <c r="H108" s="17"/>
    </row>
    <row r="109" spans="1:8" ht="14.25">
      <c r="A109" s="17"/>
      <c r="B109" s="17"/>
      <c r="C109" s="17"/>
      <c r="D109" s="17"/>
      <c r="E109" s="17"/>
      <c r="F109" s="17"/>
      <c r="G109" s="17"/>
      <c r="H109" s="17"/>
    </row>
    <row r="110" spans="1:8" ht="14.25">
      <c r="A110" s="17"/>
      <c r="B110" s="17"/>
      <c r="C110" s="17"/>
      <c r="D110" s="17"/>
      <c r="E110" s="17"/>
      <c r="F110" s="17"/>
      <c r="G110" s="17"/>
      <c r="H110" s="17"/>
    </row>
    <row r="111" spans="1:8" ht="14.25">
      <c r="A111" s="17"/>
      <c r="B111" s="17"/>
      <c r="C111" s="17"/>
      <c r="D111" s="17"/>
      <c r="E111" s="17"/>
      <c r="F111" s="17"/>
      <c r="G111" s="17"/>
      <c r="H111" s="17"/>
    </row>
    <row r="112" spans="1:8" ht="14.25">
      <c r="A112" s="17"/>
      <c r="B112" s="17"/>
      <c r="C112" s="17"/>
      <c r="D112" s="17"/>
      <c r="E112" s="17"/>
      <c r="F112" s="17"/>
      <c r="G112" s="17"/>
      <c r="H112" s="17"/>
    </row>
    <row r="113" spans="1:8" ht="14.25">
      <c r="A113" s="17"/>
      <c r="B113" s="17"/>
      <c r="C113" s="17"/>
      <c r="D113" s="17"/>
      <c r="E113" s="17"/>
      <c r="F113" s="17"/>
      <c r="G113" s="17"/>
      <c r="H113" s="17"/>
    </row>
    <row r="114" spans="1:8" ht="14.25">
      <c r="A114" s="17"/>
      <c r="B114" s="17"/>
      <c r="C114" s="17"/>
      <c r="D114" s="17"/>
      <c r="E114" s="17"/>
      <c r="F114" s="17"/>
      <c r="G114" s="17"/>
      <c r="H114" s="17"/>
    </row>
    <row r="115" spans="1:8" ht="14.25">
      <c r="A115" s="17"/>
      <c r="B115" s="17"/>
      <c r="C115" s="17"/>
      <c r="D115" s="17"/>
      <c r="E115" s="17"/>
      <c r="F115" s="17"/>
      <c r="G115" s="17"/>
      <c r="H115" s="17"/>
    </row>
    <row r="116" spans="1:8" ht="14.25">
      <c r="A116" s="17"/>
      <c r="B116" s="17"/>
      <c r="C116" s="17"/>
      <c r="D116" s="17"/>
      <c r="E116" s="17"/>
      <c r="F116" s="17"/>
      <c r="G116" s="17"/>
      <c r="H116" s="17"/>
    </row>
    <row r="117" spans="1:8" ht="14.25">
      <c r="A117" s="17"/>
      <c r="B117" s="17"/>
      <c r="C117" s="17"/>
      <c r="D117" s="17"/>
      <c r="E117" s="17"/>
      <c r="F117" s="17"/>
      <c r="G117" s="17"/>
      <c r="H117" s="17"/>
    </row>
    <row r="118" spans="1:8" ht="14.25">
      <c r="A118" s="17"/>
      <c r="B118" s="17"/>
      <c r="C118" s="17"/>
      <c r="D118" s="17"/>
      <c r="E118" s="17"/>
      <c r="F118" s="17"/>
      <c r="G118" s="17"/>
      <c r="H118" s="17"/>
    </row>
    <row r="119" spans="1:8" ht="14.25">
      <c r="A119" s="17"/>
      <c r="B119" s="17"/>
      <c r="C119" s="17"/>
      <c r="D119" s="17"/>
      <c r="E119" s="17"/>
      <c r="F119" s="17"/>
      <c r="G119" s="17"/>
      <c r="H119" s="17"/>
    </row>
    <row r="120" spans="1:8" ht="14.25">
      <c r="A120" s="17"/>
      <c r="B120" s="17"/>
      <c r="C120" s="17"/>
      <c r="D120" s="17"/>
      <c r="E120" s="17"/>
      <c r="F120" s="17"/>
      <c r="G120" s="17"/>
      <c r="H120" s="17"/>
    </row>
    <row r="121" spans="1:8" ht="14.25">
      <c r="A121" s="17"/>
      <c r="B121" s="17"/>
      <c r="C121" s="17"/>
      <c r="D121" s="17"/>
      <c r="E121" s="17"/>
      <c r="F121" s="17"/>
      <c r="G121" s="17"/>
      <c r="H121" s="17"/>
    </row>
    <row r="122" spans="1:8" ht="14.25">
      <c r="A122" s="17"/>
      <c r="B122" s="17"/>
      <c r="C122" s="17"/>
      <c r="D122" s="17"/>
      <c r="E122" s="17"/>
      <c r="F122" s="17"/>
      <c r="G122" s="17"/>
      <c r="H122" s="17"/>
    </row>
    <row r="123" spans="1:8" ht="14.25">
      <c r="A123" s="17"/>
      <c r="B123" s="17"/>
      <c r="C123" s="17"/>
      <c r="D123" s="17"/>
      <c r="E123" s="17"/>
      <c r="F123" s="17"/>
      <c r="G123" s="17"/>
      <c r="H123" s="17"/>
    </row>
    <row r="124" spans="1:8" ht="14.25">
      <c r="A124" s="17"/>
      <c r="B124" s="17"/>
      <c r="C124" s="17"/>
      <c r="D124" s="17"/>
      <c r="E124" s="17"/>
      <c r="F124" s="17"/>
      <c r="G124" s="17"/>
      <c r="H124" s="17"/>
    </row>
    <row r="125" spans="1:8" ht="14.25">
      <c r="A125" s="17"/>
      <c r="B125" s="17"/>
      <c r="C125" s="17"/>
      <c r="D125" s="17"/>
      <c r="E125" s="17"/>
      <c r="F125" s="17"/>
      <c r="G125" s="17"/>
      <c r="H125" s="17"/>
    </row>
    <row r="126" spans="1:8" ht="14.25">
      <c r="A126" s="17"/>
      <c r="B126" s="17"/>
      <c r="C126" s="17"/>
      <c r="D126" s="17"/>
      <c r="E126" s="17"/>
      <c r="F126" s="17"/>
      <c r="G126" s="17"/>
      <c r="H126" s="17"/>
    </row>
    <row r="127" spans="1:8" ht="14.25">
      <c r="A127" s="17"/>
      <c r="B127" s="17"/>
      <c r="C127" s="17"/>
      <c r="D127" s="17"/>
      <c r="E127" s="17"/>
      <c r="F127" s="17"/>
      <c r="G127" s="17"/>
      <c r="H127" s="17"/>
    </row>
    <row r="128" spans="1:8" ht="14.25">
      <c r="A128" s="17"/>
      <c r="B128" s="17"/>
      <c r="C128" s="17"/>
      <c r="D128" s="17"/>
      <c r="E128" s="17"/>
      <c r="F128" s="17"/>
      <c r="G128" s="17"/>
      <c r="H128" s="17"/>
    </row>
    <row r="129" spans="1:8" ht="14.25">
      <c r="A129" s="17"/>
      <c r="B129" s="17"/>
      <c r="C129" s="17"/>
      <c r="D129" s="17"/>
      <c r="E129" s="17"/>
      <c r="F129" s="17"/>
      <c r="G129" s="17"/>
      <c r="H129" s="17"/>
    </row>
    <row r="130" spans="1:8" ht="14.25">
      <c r="A130" s="17"/>
      <c r="B130" s="17"/>
      <c r="C130" s="17"/>
      <c r="D130" s="17"/>
      <c r="E130" s="17"/>
      <c r="F130" s="17"/>
      <c r="G130" s="17"/>
      <c r="H130" s="17"/>
    </row>
    <row r="131" spans="1:8" ht="14.25">
      <c r="A131" s="17"/>
      <c r="B131" s="17"/>
      <c r="C131" s="17"/>
      <c r="D131" s="17"/>
      <c r="E131" s="17"/>
      <c r="F131" s="17"/>
      <c r="G131" s="17"/>
      <c r="H131" s="17"/>
    </row>
    <row r="132" spans="1:8" ht="14.25">
      <c r="A132" s="17"/>
      <c r="B132" s="17"/>
      <c r="C132" s="17"/>
      <c r="D132" s="17"/>
      <c r="E132" s="17"/>
      <c r="F132" s="17"/>
      <c r="G132" s="17"/>
      <c r="H132" s="17"/>
    </row>
    <row r="133" spans="1:8" ht="14.25">
      <c r="A133" s="17"/>
      <c r="B133" s="17"/>
      <c r="C133" s="17"/>
      <c r="D133" s="17"/>
      <c r="E133" s="17"/>
      <c r="F133" s="17"/>
      <c r="G133" s="17"/>
      <c r="H133" s="17"/>
    </row>
    <row r="134" spans="1:8" ht="14.25">
      <c r="A134" s="17"/>
      <c r="B134" s="17"/>
      <c r="C134" s="17"/>
      <c r="D134" s="17"/>
      <c r="E134" s="17"/>
      <c r="F134" s="17"/>
      <c r="G134" s="17"/>
      <c r="H134" s="17"/>
    </row>
    <row r="135" spans="1:8" ht="14.25">
      <c r="A135" s="17"/>
      <c r="B135" s="17"/>
      <c r="C135" s="17"/>
      <c r="D135" s="17"/>
      <c r="E135" s="17"/>
      <c r="F135" s="17"/>
      <c r="G135" s="17"/>
      <c r="H135" s="17"/>
    </row>
    <row r="136" spans="1:8" ht="14.25">
      <c r="A136" s="17"/>
      <c r="B136" s="17"/>
      <c r="C136" s="17"/>
      <c r="D136" s="17"/>
      <c r="E136" s="17"/>
      <c r="F136" s="17"/>
      <c r="G136" s="17"/>
      <c r="H136" s="17"/>
    </row>
    <row r="137" spans="1:8" ht="14.25">
      <c r="A137" s="17"/>
      <c r="B137" s="17"/>
      <c r="C137" s="17"/>
      <c r="D137" s="17"/>
      <c r="E137" s="17"/>
      <c r="F137" s="17"/>
      <c r="G137" s="17"/>
      <c r="H137" s="17"/>
    </row>
    <row r="138" spans="1:8" ht="14.25">
      <c r="A138" s="17"/>
      <c r="B138" s="17"/>
      <c r="C138" s="17"/>
      <c r="D138" s="17"/>
      <c r="E138" s="17"/>
      <c r="F138" s="17"/>
      <c r="G138" s="17"/>
      <c r="H138" s="17"/>
    </row>
    <row r="139" spans="1:8" ht="14.25">
      <c r="A139" s="17"/>
      <c r="B139" s="17"/>
      <c r="C139" s="17"/>
      <c r="D139" s="17"/>
      <c r="E139" s="17"/>
      <c r="F139" s="17"/>
      <c r="G139" s="17"/>
      <c r="H139" s="17"/>
    </row>
    <row r="140" spans="1:8" ht="14.25">
      <c r="A140" s="17"/>
      <c r="B140" s="17"/>
      <c r="C140" s="17"/>
      <c r="D140" s="17"/>
      <c r="E140" s="17"/>
      <c r="F140" s="17"/>
      <c r="G140" s="17"/>
      <c r="H140" s="17"/>
    </row>
    <row r="141" spans="1:8" ht="14.25">
      <c r="A141" s="17"/>
      <c r="B141" s="17"/>
      <c r="C141" s="17"/>
      <c r="D141" s="17"/>
      <c r="E141" s="17"/>
      <c r="F141" s="17"/>
      <c r="G141" s="17"/>
      <c r="H141" s="17"/>
    </row>
    <row r="142" spans="1:8" ht="14.25">
      <c r="A142" s="17"/>
      <c r="B142" s="17"/>
      <c r="C142" s="17"/>
      <c r="D142" s="17"/>
      <c r="E142" s="17"/>
      <c r="F142" s="17"/>
      <c r="G142" s="17"/>
      <c r="H142" s="17"/>
    </row>
    <row r="143" spans="1:8" ht="14.25">
      <c r="A143" s="17"/>
      <c r="B143" s="17"/>
      <c r="C143" s="17"/>
      <c r="D143" s="17"/>
      <c r="E143" s="17"/>
      <c r="F143" s="17"/>
      <c r="G143" s="17"/>
      <c r="H143" s="17"/>
    </row>
    <row r="144" spans="1:8" ht="14.25">
      <c r="A144" s="17"/>
      <c r="B144" s="17"/>
      <c r="C144" s="17"/>
      <c r="D144" s="17"/>
      <c r="E144" s="17"/>
      <c r="F144" s="17"/>
      <c r="G144" s="17"/>
      <c r="H144" s="17"/>
    </row>
    <row r="145" spans="1:8" ht="14.25">
      <c r="A145" s="17"/>
      <c r="B145" s="17"/>
      <c r="C145" s="17"/>
      <c r="D145" s="17"/>
      <c r="E145" s="17"/>
      <c r="F145" s="17"/>
      <c r="G145" s="17"/>
      <c r="H145" s="17"/>
    </row>
    <row r="146" spans="1:8" ht="14.25">
      <c r="A146" s="17"/>
      <c r="B146" s="17"/>
      <c r="C146" s="17"/>
      <c r="D146" s="17"/>
      <c r="E146" s="17"/>
      <c r="F146" s="17"/>
      <c r="G146" s="17"/>
      <c r="H146" s="17"/>
    </row>
    <row r="147" spans="1:8" ht="14.25">
      <c r="A147" s="17"/>
      <c r="B147" s="17"/>
      <c r="C147" s="17"/>
      <c r="D147" s="17"/>
      <c r="E147" s="17"/>
      <c r="F147" s="17"/>
      <c r="G147" s="17"/>
      <c r="H147" s="17"/>
    </row>
    <row r="148" spans="1:8" ht="14.25">
      <c r="A148" s="17"/>
      <c r="B148" s="17"/>
      <c r="C148" s="17"/>
      <c r="D148" s="17"/>
      <c r="E148" s="17"/>
      <c r="F148" s="17"/>
      <c r="G148" s="17"/>
      <c r="H148" s="17"/>
    </row>
    <row r="149" spans="1:8" ht="14.25">
      <c r="A149" s="17"/>
      <c r="B149" s="17"/>
      <c r="C149" s="17"/>
      <c r="D149" s="17"/>
      <c r="E149" s="17"/>
      <c r="F149" s="17"/>
      <c r="G149" s="17"/>
      <c r="H149" s="17"/>
    </row>
    <row r="150" spans="1:8" ht="14.25">
      <c r="A150" s="17"/>
      <c r="B150" s="17"/>
      <c r="C150" s="17"/>
      <c r="D150" s="17"/>
      <c r="E150" s="17"/>
      <c r="F150" s="17"/>
      <c r="G150" s="17"/>
      <c r="H150" s="17"/>
    </row>
    <row r="151" spans="1:8" ht="14.25">
      <c r="A151" s="17"/>
      <c r="B151" s="17"/>
      <c r="C151" s="17"/>
      <c r="D151" s="17"/>
      <c r="E151" s="17"/>
      <c r="F151" s="17"/>
      <c r="G151" s="17"/>
      <c r="H151" s="17"/>
    </row>
    <row r="152" spans="1:8" ht="14.25">
      <c r="A152" s="17"/>
      <c r="B152" s="17"/>
      <c r="C152" s="17"/>
      <c r="D152" s="17"/>
      <c r="E152" s="17"/>
      <c r="F152" s="17"/>
      <c r="G152" s="17"/>
      <c r="H152" s="17"/>
    </row>
    <row r="153" spans="1:8" ht="14.25">
      <c r="A153" s="17"/>
      <c r="B153" s="17"/>
      <c r="C153" s="17"/>
      <c r="D153" s="17"/>
      <c r="E153" s="17"/>
      <c r="F153" s="17"/>
      <c r="G153" s="17"/>
      <c r="H153" s="17"/>
    </row>
    <row r="154" spans="1:8" ht="14.25">
      <c r="A154" s="17"/>
      <c r="B154" s="17"/>
      <c r="C154" s="17"/>
      <c r="D154" s="17"/>
      <c r="E154" s="17"/>
      <c r="F154" s="17"/>
      <c r="G154" s="17"/>
      <c r="H154" s="17"/>
    </row>
    <row r="155" spans="1:8" ht="14.25">
      <c r="A155" s="17"/>
      <c r="B155" s="17"/>
      <c r="C155" s="17"/>
      <c r="D155" s="17"/>
      <c r="E155" s="17"/>
      <c r="F155" s="17"/>
      <c r="G155" s="17"/>
      <c r="H155" s="17"/>
    </row>
    <row r="156" spans="1:8" ht="14.25">
      <c r="A156" s="17"/>
      <c r="B156" s="17"/>
      <c r="C156" s="17"/>
      <c r="D156" s="17"/>
      <c r="E156" s="17"/>
      <c r="F156" s="17"/>
      <c r="G156" s="17"/>
      <c r="H156" s="17"/>
    </row>
    <row r="157" spans="1:8" ht="14.25">
      <c r="A157" s="17"/>
      <c r="B157" s="17"/>
      <c r="C157" s="17"/>
      <c r="D157" s="17"/>
      <c r="E157" s="17"/>
      <c r="F157" s="17"/>
      <c r="G157" s="17"/>
      <c r="H157" s="17"/>
    </row>
    <row r="158" spans="1:8" ht="14.25">
      <c r="A158" s="17"/>
      <c r="B158" s="17"/>
      <c r="C158" s="17"/>
      <c r="D158" s="17"/>
      <c r="E158" s="17"/>
      <c r="F158" s="17"/>
      <c r="G158" s="17"/>
      <c r="H158" s="17"/>
    </row>
    <row r="159" spans="1:8" ht="14.25">
      <c r="A159" s="17"/>
      <c r="B159" s="17"/>
      <c r="C159" s="17"/>
      <c r="D159" s="17"/>
      <c r="E159" s="17"/>
      <c r="F159" s="17"/>
      <c r="G159" s="17"/>
      <c r="H159" s="17"/>
    </row>
    <row r="160" spans="1:8" ht="14.25">
      <c r="A160" s="17"/>
      <c r="B160" s="17"/>
      <c r="C160" s="17"/>
      <c r="D160" s="17"/>
      <c r="E160" s="17"/>
      <c r="F160" s="17"/>
      <c r="G160" s="17"/>
      <c r="H160" s="17"/>
    </row>
    <row r="161" spans="1:8" ht="14.25">
      <c r="A161" s="17"/>
      <c r="B161" s="17"/>
      <c r="C161" s="17"/>
      <c r="D161" s="17"/>
      <c r="E161" s="17"/>
      <c r="F161" s="17"/>
      <c r="G161" s="17"/>
      <c r="H161" s="17"/>
    </row>
    <row r="162" spans="1:8" ht="14.25">
      <c r="A162" s="17"/>
      <c r="B162" s="17"/>
      <c r="C162" s="17"/>
      <c r="D162" s="17"/>
      <c r="E162" s="17"/>
      <c r="F162" s="17"/>
      <c r="G162" s="17"/>
      <c r="H162" s="17"/>
    </row>
    <row r="163" spans="1:8" ht="14.25">
      <c r="A163" s="17"/>
      <c r="B163" s="17"/>
      <c r="C163" s="17"/>
      <c r="D163" s="17"/>
      <c r="E163" s="17"/>
      <c r="F163" s="17"/>
      <c r="G163" s="17"/>
      <c r="H163" s="17"/>
    </row>
    <row r="164" spans="1:8" ht="14.25">
      <c r="A164" s="17"/>
      <c r="B164" s="17"/>
      <c r="C164" s="17"/>
      <c r="D164" s="17"/>
      <c r="E164" s="17"/>
      <c r="F164" s="17"/>
      <c r="G164" s="17"/>
      <c r="H164" s="17"/>
    </row>
    <row r="165" spans="1:8" ht="14.25">
      <c r="A165" s="17"/>
      <c r="B165" s="17"/>
      <c r="C165" s="17"/>
      <c r="D165" s="17"/>
      <c r="E165" s="17"/>
      <c r="F165" s="17"/>
      <c r="G165" s="17"/>
      <c r="H165" s="17"/>
    </row>
    <row r="166" spans="1:8" ht="14.25">
      <c r="A166" s="17"/>
      <c r="B166" s="17"/>
      <c r="C166" s="17"/>
      <c r="D166" s="17"/>
      <c r="E166" s="17"/>
      <c r="F166" s="17"/>
      <c r="G166" s="17"/>
      <c r="H166" s="17"/>
    </row>
    <row r="167" spans="1:8" ht="14.25">
      <c r="A167" s="17"/>
      <c r="B167" s="17"/>
      <c r="C167" s="17"/>
      <c r="D167" s="17"/>
      <c r="E167" s="17"/>
      <c r="F167" s="17"/>
      <c r="G167" s="17"/>
      <c r="H167" s="17"/>
    </row>
    <row r="168" spans="1:8" ht="14.25">
      <c r="A168" s="17"/>
      <c r="B168" s="17"/>
      <c r="C168" s="17"/>
      <c r="D168" s="17"/>
      <c r="E168" s="17"/>
      <c r="F168" s="17"/>
      <c r="G168" s="17"/>
      <c r="H168" s="17"/>
    </row>
    <row r="169" spans="1:8" ht="14.25">
      <c r="A169" s="17"/>
      <c r="B169" s="17"/>
      <c r="C169" s="17"/>
      <c r="D169" s="17"/>
      <c r="E169" s="17"/>
      <c r="F169" s="17"/>
      <c r="G169" s="17"/>
      <c r="H169" s="17"/>
    </row>
    <row r="170" spans="1:8" ht="14.25">
      <c r="A170" s="17"/>
      <c r="B170" s="17"/>
      <c r="C170" s="17"/>
      <c r="D170" s="17"/>
      <c r="E170" s="17"/>
      <c r="F170" s="17"/>
      <c r="G170" s="17"/>
      <c r="H170" s="17"/>
    </row>
    <row r="171" spans="1:8" ht="14.25">
      <c r="A171" s="17"/>
      <c r="B171" s="17"/>
      <c r="C171" s="17"/>
      <c r="D171" s="17"/>
      <c r="E171" s="17"/>
      <c r="F171" s="17"/>
      <c r="G171" s="17"/>
      <c r="H171" s="17"/>
    </row>
    <row r="172" spans="1:8" ht="14.25">
      <c r="A172" s="17"/>
      <c r="B172" s="17"/>
      <c r="C172" s="17"/>
      <c r="D172" s="17"/>
      <c r="E172" s="17"/>
      <c r="F172" s="17"/>
      <c r="G172" s="17"/>
      <c r="H172" s="17"/>
    </row>
    <row r="173" spans="1:8" ht="14.25">
      <c r="A173" s="17"/>
      <c r="B173" s="17"/>
      <c r="C173" s="17"/>
      <c r="D173" s="17"/>
      <c r="E173" s="17"/>
      <c r="F173" s="17"/>
      <c r="G173" s="17"/>
      <c r="H173" s="17"/>
    </row>
    <row r="174" spans="1:8" ht="14.25">
      <c r="A174" s="17"/>
      <c r="B174" s="17"/>
      <c r="C174" s="17"/>
      <c r="D174" s="17"/>
      <c r="E174" s="17"/>
      <c r="F174" s="17"/>
      <c r="G174" s="17"/>
      <c r="H174" s="17"/>
    </row>
    <row r="175" spans="1:8" ht="14.25">
      <c r="A175" s="17"/>
      <c r="B175" s="17"/>
      <c r="C175" s="17"/>
      <c r="D175" s="17"/>
      <c r="E175" s="17"/>
      <c r="F175" s="17"/>
      <c r="G175" s="17"/>
      <c r="H175" s="17"/>
    </row>
    <row r="176" spans="1:8" ht="14.25">
      <c r="A176" s="17"/>
      <c r="B176" s="17"/>
      <c r="C176" s="17"/>
      <c r="D176" s="17"/>
      <c r="E176" s="17"/>
      <c r="F176" s="17"/>
      <c r="G176" s="17"/>
      <c r="H176" s="17"/>
    </row>
    <row r="177" spans="1:8" ht="14.25">
      <c r="A177" s="17"/>
      <c r="B177" s="17"/>
      <c r="C177" s="17"/>
      <c r="D177" s="17"/>
      <c r="E177" s="17"/>
      <c r="F177" s="17"/>
      <c r="G177" s="17"/>
      <c r="H177" s="17"/>
    </row>
    <row r="178" spans="1:8" ht="14.25">
      <c r="A178" s="17"/>
      <c r="B178" s="17"/>
      <c r="C178" s="17"/>
      <c r="D178" s="17"/>
      <c r="E178" s="17"/>
      <c r="F178" s="17"/>
      <c r="G178" s="17"/>
      <c r="H178" s="17"/>
    </row>
    <row r="179" spans="1:8" ht="14.25">
      <c r="A179" s="17"/>
      <c r="B179" s="17"/>
      <c r="C179" s="17"/>
      <c r="D179" s="17"/>
      <c r="E179" s="17"/>
      <c r="F179" s="17"/>
      <c r="G179" s="17"/>
      <c r="H179" s="17"/>
    </row>
    <row r="180" spans="1:8" ht="14.25">
      <c r="A180" s="17"/>
      <c r="B180" s="17"/>
      <c r="C180" s="17"/>
      <c r="D180" s="17"/>
      <c r="E180" s="17"/>
      <c r="F180" s="17"/>
      <c r="G180" s="17"/>
      <c r="H180" s="17"/>
    </row>
    <row r="181" spans="1:8" ht="14.25">
      <c r="A181" s="17"/>
      <c r="B181" s="17"/>
      <c r="C181" s="17"/>
      <c r="D181" s="17"/>
      <c r="E181" s="17"/>
      <c r="F181" s="17"/>
      <c r="G181" s="17"/>
      <c r="H181" s="17"/>
    </row>
    <row r="182" spans="1:8" ht="14.25">
      <c r="A182" s="17"/>
      <c r="B182" s="17"/>
      <c r="C182" s="17"/>
      <c r="D182" s="17"/>
      <c r="E182" s="17"/>
      <c r="F182" s="17"/>
      <c r="G182" s="17"/>
      <c r="H182" s="17"/>
    </row>
    <row r="183" spans="1:8" ht="14.25">
      <c r="A183" s="17"/>
      <c r="B183" s="17"/>
      <c r="C183" s="17"/>
      <c r="D183" s="17"/>
      <c r="E183" s="17"/>
      <c r="F183" s="17"/>
      <c r="G183" s="17"/>
      <c r="H183" s="17"/>
    </row>
    <row r="184" spans="1:8" ht="14.25">
      <c r="A184" s="17"/>
      <c r="B184" s="17"/>
      <c r="C184" s="17"/>
      <c r="D184" s="17"/>
      <c r="E184" s="17"/>
      <c r="F184" s="17"/>
      <c r="G184" s="17"/>
      <c r="H184" s="17"/>
    </row>
    <row r="185" spans="1:8" ht="14.25">
      <c r="A185" s="17"/>
      <c r="B185" s="17"/>
      <c r="C185" s="17"/>
      <c r="D185" s="17"/>
      <c r="E185" s="17"/>
      <c r="F185" s="17"/>
      <c r="G185" s="17"/>
      <c r="H185" s="17"/>
    </row>
    <row r="186" spans="1:8" ht="14.25">
      <c r="A186" s="17"/>
      <c r="B186" s="17"/>
      <c r="C186" s="17"/>
      <c r="D186" s="17"/>
      <c r="E186" s="17"/>
      <c r="F186" s="17"/>
      <c r="G186" s="17"/>
      <c r="H186" s="17"/>
    </row>
    <row r="187" spans="1:8" ht="14.25">
      <c r="A187" s="17"/>
      <c r="B187" s="17"/>
      <c r="C187" s="17"/>
      <c r="D187" s="17"/>
      <c r="E187" s="17"/>
      <c r="F187" s="17"/>
      <c r="G187" s="17"/>
      <c r="H187" s="17"/>
    </row>
    <row r="188" spans="1:8" ht="14.25">
      <c r="A188" s="17"/>
      <c r="B188" s="17"/>
      <c r="C188" s="17"/>
      <c r="D188" s="17"/>
      <c r="E188" s="17"/>
      <c r="F188" s="17"/>
      <c r="G188" s="17"/>
      <c r="H188" s="17"/>
    </row>
    <row r="189" spans="1:8" ht="14.25">
      <c r="A189" s="17"/>
      <c r="B189" s="17"/>
      <c r="C189" s="17"/>
      <c r="D189" s="17"/>
      <c r="E189" s="17"/>
      <c r="F189" s="17"/>
      <c r="G189" s="17"/>
      <c r="H189" s="17"/>
    </row>
    <row r="190" spans="1:8" ht="14.25">
      <c r="A190" s="17"/>
      <c r="B190" s="17"/>
      <c r="C190" s="17"/>
      <c r="D190" s="17"/>
      <c r="E190" s="17"/>
      <c r="F190" s="17"/>
      <c r="G190" s="17"/>
      <c r="H190" s="17"/>
    </row>
    <row r="191" spans="1:8" ht="14.25">
      <c r="A191" s="17"/>
      <c r="B191" s="17"/>
      <c r="C191" s="17"/>
      <c r="D191" s="17"/>
      <c r="E191" s="17"/>
      <c r="F191" s="17"/>
      <c r="G191" s="17"/>
      <c r="H191" s="17"/>
    </row>
    <row r="192" spans="1:8" ht="14.25">
      <c r="A192" s="17"/>
      <c r="B192" s="17"/>
      <c r="C192" s="17"/>
      <c r="D192" s="17"/>
      <c r="E192" s="17"/>
      <c r="F192" s="17"/>
      <c r="G192" s="17"/>
      <c r="H192" s="17"/>
    </row>
    <row r="193" spans="1:8" ht="14.25">
      <c r="A193" s="17"/>
      <c r="B193" s="17"/>
      <c r="C193" s="17"/>
      <c r="D193" s="17"/>
      <c r="E193" s="17"/>
      <c r="F193" s="17"/>
      <c r="G193" s="17"/>
      <c r="H193" s="17"/>
    </row>
    <row r="194" spans="1:8" ht="14.25">
      <c r="A194" s="17"/>
      <c r="B194" s="17"/>
      <c r="C194" s="17"/>
      <c r="D194" s="17"/>
      <c r="E194" s="17"/>
      <c r="F194" s="17"/>
      <c r="G194" s="17"/>
      <c r="H194" s="17"/>
    </row>
    <row r="195" spans="1:8" ht="14.25">
      <c r="A195" s="17"/>
      <c r="B195" s="17"/>
      <c r="C195" s="17"/>
      <c r="D195" s="17"/>
      <c r="E195" s="17"/>
      <c r="F195" s="17"/>
      <c r="G195" s="17"/>
      <c r="H195" s="17"/>
    </row>
    <row r="196" spans="1:8" ht="14.25">
      <c r="A196" s="17"/>
      <c r="B196" s="17"/>
      <c r="C196" s="17"/>
      <c r="D196" s="17"/>
      <c r="E196" s="17"/>
      <c r="F196" s="17"/>
      <c r="G196" s="17"/>
      <c r="H196" s="17"/>
    </row>
    <row r="197" spans="1:8" ht="14.25">
      <c r="A197" s="17"/>
      <c r="B197" s="17"/>
      <c r="C197" s="17"/>
      <c r="D197" s="17"/>
      <c r="E197" s="17"/>
      <c r="F197" s="17"/>
      <c r="G197" s="17"/>
      <c r="H197" s="17"/>
    </row>
    <row r="198" spans="1:8" ht="14.25">
      <c r="A198" s="17"/>
      <c r="B198" s="17"/>
      <c r="C198" s="17"/>
      <c r="D198" s="17"/>
      <c r="E198" s="17"/>
      <c r="F198" s="17"/>
      <c r="G198" s="17"/>
      <c r="H198" s="17"/>
    </row>
    <row r="199" spans="1:8" ht="14.25">
      <c r="A199" s="17"/>
      <c r="B199" s="17"/>
      <c r="C199" s="17"/>
      <c r="D199" s="17"/>
      <c r="E199" s="17"/>
      <c r="F199" s="17"/>
      <c r="G199" s="17"/>
      <c r="H199" s="17"/>
    </row>
    <row r="200" spans="1:8" ht="14.25">
      <c r="A200" s="17"/>
      <c r="B200" s="17"/>
      <c r="C200" s="17"/>
      <c r="D200" s="17"/>
      <c r="E200" s="17"/>
      <c r="F200" s="17"/>
      <c r="G200" s="17"/>
      <c r="H200" s="17"/>
    </row>
    <row r="201" spans="1:8" ht="14.25">
      <c r="A201" s="17"/>
      <c r="B201" s="17"/>
      <c r="C201" s="17"/>
      <c r="D201" s="17"/>
      <c r="E201" s="17"/>
      <c r="F201" s="17"/>
      <c r="G201" s="17"/>
      <c r="H201" s="17"/>
    </row>
    <row r="202" spans="1:8" ht="14.25">
      <c r="A202" s="17"/>
      <c r="B202" s="17"/>
      <c r="C202" s="17"/>
      <c r="D202" s="17"/>
      <c r="E202" s="17"/>
      <c r="F202" s="17"/>
      <c r="G202" s="17"/>
      <c r="H202" s="17"/>
    </row>
    <row r="203" spans="1:8" ht="14.25">
      <c r="A203" s="17"/>
      <c r="B203" s="17"/>
      <c r="C203" s="17"/>
      <c r="D203" s="17"/>
      <c r="E203" s="17"/>
      <c r="F203" s="17"/>
      <c r="G203" s="17"/>
      <c r="H203" s="17"/>
    </row>
    <row r="204" spans="1:8" ht="14.25">
      <c r="A204" s="17"/>
      <c r="B204" s="17"/>
      <c r="C204" s="17"/>
      <c r="D204" s="17"/>
      <c r="E204" s="17"/>
      <c r="F204" s="17"/>
      <c r="G204" s="17"/>
      <c r="H204" s="17"/>
    </row>
    <row r="205" spans="1:8" ht="14.25">
      <c r="A205" s="17"/>
      <c r="B205" s="17"/>
      <c r="C205" s="17"/>
      <c r="D205" s="17"/>
      <c r="E205" s="17"/>
      <c r="F205" s="17"/>
      <c r="G205" s="17"/>
      <c r="H205" s="17"/>
    </row>
    <row r="206" spans="1:8" ht="14.25">
      <c r="A206" s="17"/>
      <c r="B206" s="17"/>
      <c r="C206" s="17"/>
      <c r="D206" s="17"/>
      <c r="E206" s="17"/>
      <c r="F206" s="17"/>
      <c r="G206" s="17"/>
      <c r="H206" s="17"/>
    </row>
    <row r="207" spans="1:8" ht="14.25">
      <c r="A207" s="17"/>
      <c r="B207" s="17"/>
      <c r="C207" s="17"/>
      <c r="D207" s="17"/>
      <c r="E207" s="17"/>
      <c r="F207" s="17"/>
      <c r="G207" s="17"/>
      <c r="H207" s="17"/>
    </row>
  </sheetData>
  <sheetProtection/>
  <mergeCells count="8">
    <mergeCell ref="A2:A3"/>
    <mergeCell ref="B2:B3"/>
    <mergeCell ref="C2:C3"/>
    <mergeCell ref="H2:H3"/>
    <mergeCell ref="D2:D3"/>
    <mergeCell ref="E2:E3"/>
    <mergeCell ref="F2:F3"/>
    <mergeCell ref="G2:G3"/>
  </mergeCells>
  <printOptions horizontalCentered="1"/>
  <pageMargins left="0.2362204724409449" right="0.2362204724409449" top="0.88" bottom="0.19" header="0.2" footer="0.19"/>
  <pageSetup fitToHeight="0" fitToWidth="1" horizontalDpi="300" verticalDpi="300" orientation="portrait" paperSize="9" scale="73" r:id="rId1"/>
  <headerFooter alignWithMargins="0">
    <oddHeader>&amp;C&amp;"Garamond,Félkövér"&amp;12 1/2016.(II.19.) számú költségvetési rendelethez
ZALASZABAR KÖZSÉG ÖNKORMÁNYZAT ÉS INTÉZMÉNYE 2015.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Z53"/>
  <sheetViews>
    <sheetView view="pageLayout" zoomScaleNormal="65" zoomScaleSheetLayoutView="100" workbookViewId="0" topLeftCell="A1">
      <selection activeCell="I53" sqref="I53"/>
    </sheetView>
  </sheetViews>
  <sheetFormatPr defaultColWidth="9.00390625" defaultRowHeight="12.75"/>
  <cols>
    <col min="1" max="1" width="5.00390625" style="0" customWidth="1"/>
    <col min="2" max="2" width="8.875" style="0" customWidth="1"/>
    <col min="3" max="3" width="0.12890625" style="0" hidden="1" customWidth="1"/>
    <col min="4" max="4" width="40.375" style="0" customWidth="1"/>
    <col min="5" max="5" width="8.125" style="0" customWidth="1"/>
    <col min="6" max="9" width="8.00390625" style="0" customWidth="1"/>
    <col min="10" max="10" width="8.125" style="0" customWidth="1"/>
    <col min="11" max="11" width="8.375" style="0" customWidth="1"/>
    <col min="12" max="13" width="8.625" style="0" customWidth="1"/>
    <col min="14" max="14" width="9.375" style="0" customWidth="1"/>
    <col min="15" max="15" width="8.00390625" style="0" customWidth="1"/>
    <col min="16" max="19" width="8.875" style="0" customWidth="1"/>
    <col min="20" max="20" width="8.375" style="0" customWidth="1"/>
    <col min="21" max="23" width="7.625" style="0" customWidth="1"/>
    <col min="24" max="25" width="8.25390625" style="0" customWidth="1"/>
    <col min="26" max="26" width="8.125" style="0" customWidth="1"/>
    <col min="27" max="27" width="8.75390625" style="0" customWidth="1"/>
    <col min="28" max="29" width="8.625" style="0" customWidth="1"/>
    <col min="30" max="30" width="7.375" style="0" customWidth="1"/>
    <col min="31" max="32" width="8.125" style="0" customWidth="1"/>
    <col min="33" max="34" width="7.875" style="0" customWidth="1"/>
    <col min="35" max="35" width="9.125" style="0" customWidth="1"/>
    <col min="36" max="37" width="8.25390625" style="0" customWidth="1"/>
    <col min="38" max="42" width="9.25390625" style="0" customWidth="1"/>
    <col min="43" max="44" width="8.75390625" style="0" customWidth="1"/>
    <col min="45" max="45" width="8.375" style="0" customWidth="1"/>
    <col min="46" max="49" width="8.25390625" style="0" customWidth="1"/>
    <col min="50" max="50" width="9.75390625" style="0" customWidth="1"/>
    <col min="51" max="54" width="8.375" style="0" customWidth="1"/>
    <col min="55" max="55" width="8.625" style="0" customWidth="1"/>
    <col min="56" max="59" width="8.25390625" style="0" customWidth="1"/>
    <col min="60" max="60" width="9.375" style="0" customWidth="1"/>
    <col min="61" max="61" width="8.125" style="0" customWidth="1"/>
    <col min="62" max="62" width="9.25390625" style="0" customWidth="1"/>
    <col min="63" max="64" width="9.125" style="0" customWidth="1"/>
    <col min="65" max="71" width="10.75390625" style="0" customWidth="1"/>
    <col min="72" max="72" width="14.375" style="0" customWidth="1"/>
  </cols>
  <sheetData>
    <row r="1" spans="1:72" ht="21.75" customHeight="1">
      <c r="A1" s="625" t="s">
        <v>518</v>
      </c>
      <c r="B1" s="627" t="s">
        <v>517</v>
      </c>
      <c r="C1" s="627" t="s">
        <v>516</v>
      </c>
      <c r="D1" s="629" t="s">
        <v>10</v>
      </c>
      <c r="E1" s="635" t="s">
        <v>515</v>
      </c>
      <c r="F1" s="636"/>
      <c r="G1" s="636"/>
      <c r="H1" s="636"/>
      <c r="I1" s="636"/>
      <c r="J1" s="636"/>
      <c r="K1" s="636"/>
      <c r="L1" s="271"/>
      <c r="M1" s="271"/>
      <c r="N1" s="274"/>
      <c r="O1" s="635" t="s">
        <v>514</v>
      </c>
      <c r="P1" s="636"/>
      <c r="Q1" s="273"/>
      <c r="R1" s="273"/>
      <c r="S1" s="273"/>
      <c r="T1" s="635" t="s">
        <v>513</v>
      </c>
      <c r="U1" s="636"/>
      <c r="V1" s="273"/>
      <c r="W1" s="273"/>
      <c r="X1" s="273"/>
      <c r="Y1" s="635" t="s">
        <v>512</v>
      </c>
      <c r="Z1" s="636"/>
      <c r="AA1" s="273"/>
      <c r="AB1" s="273"/>
      <c r="AC1" s="273"/>
      <c r="AD1" s="635" t="s">
        <v>511</v>
      </c>
      <c r="AE1" s="636"/>
      <c r="AF1" s="273"/>
      <c r="AG1" s="273"/>
      <c r="AH1" s="273"/>
      <c r="AI1" s="631" t="s">
        <v>510</v>
      </c>
      <c r="AJ1" s="632"/>
      <c r="AK1" s="632"/>
      <c r="AL1" s="632"/>
      <c r="AM1" s="632"/>
      <c r="AN1" s="632"/>
      <c r="AO1" s="632"/>
      <c r="AP1" s="271"/>
      <c r="AQ1" s="271"/>
      <c r="AR1" s="274"/>
      <c r="AS1" s="631" t="s">
        <v>509</v>
      </c>
      <c r="AT1" s="632"/>
      <c r="AU1" s="632"/>
      <c r="AV1" s="632"/>
      <c r="AW1" s="632"/>
      <c r="AX1" s="632"/>
      <c r="AY1" s="632"/>
      <c r="AZ1" s="271"/>
      <c r="BA1" s="271"/>
      <c r="BB1" s="274"/>
      <c r="BC1" s="635" t="s">
        <v>508</v>
      </c>
      <c r="BD1" s="636"/>
      <c r="BE1" s="273"/>
      <c r="BF1" s="273" t="s">
        <v>632</v>
      </c>
      <c r="BG1" s="273"/>
      <c r="BH1" s="635" t="s">
        <v>507</v>
      </c>
      <c r="BI1" s="636"/>
      <c r="BJ1" s="273"/>
      <c r="BK1" s="273"/>
      <c r="BL1" s="273"/>
      <c r="BM1" s="637" t="s">
        <v>8</v>
      </c>
      <c r="BN1" s="638"/>
      <c r="BO1" s="638"/>
      <c r="BP1" s="638"/>
      <c r="BQ1" s="639"/>
      <c r="BR1" s="269"/>
      <c r="BS1" s="269"/>
      <c r="BT1" s="269"/>
    </row>
    <row r="2" spans="1:72" ht="21.75" customHeight="1">
      <c r="A2" s="626"/>
      <c r="B2" s="628"/>
      <c r="C2" s="628"/>
      <c r="D2" s="630"/>
      <c r="E2" s="631" t="s">
        <v>506</v>
      </c>
      <c r="F2" s="632"/>
      <c r="G2" s="271"/>
      <c r="H2" s="271"/>
      <c r="I2" s="271"/>
      <c r="J2" s="631" t="s">
        <v>505</v>
      </c>
      <c r="K2" s="632"/>
      <c r="L2" s="270"/>
      <c r="M2" s="270"/>
      <c r="N2" s="270"/>
      <c r="O2" s="633"/>
      <c r="P2" s="634"/>
      <c r="Q2" s="270"/>
      <c r="R2" s="270"/>
      <c r="S2" s="270"/>
      <c r="T2" s="633"/>
      <c r="U2" s="634"/>
      <c r="V2" s="270"/>
      <c r="W2" s="270"/>
      <c r="X2" s="270"/>
      <c r="Y2" s="633"/>
      <c r="Z2" s="634"/>
      <c r="AA2" s="270"/>
      <c r="AB2" s="270"/>
      <c r="AC2" s="270"/>
      <c r="AD2" s="633"/>
      <c r="AE2" s="634"/>
      <c r="AF2" s="270"/>
      <c r="AG2" s="270"/>
      <c r="AH2" s="270"/>
      <c r="AI2" s="643" t="s">
        <v>504</v>
      </c>
      <c r="AJ2" s="644"/>
      <c r="AK2" s="272"/>
      <c r="AL2" s="272"/>
      <c r="AM2" s="272"/>
      <c r="AN2" s="643" t="s">
        <v>503</v>
      </c>
      <c r="AO2" s="644"/>
      <c r="AP2" s="272"/>
      <c r="AQ2" s="272"/>
      <c r="AR2" s="272"/>
      <c r="AS2" s="631" t="s">
        <v>502</v>
      </c>
      <c r="AT2" s="632"/>
      <c r="AU2" s="270"/>
      <c r="AV2" s="270"/>
      <c r="AW2" s="270"/>
      <c r="AX2" s="633" t="s">
        <v>501</v>
      </c>
      <c r="AY2" s="634"/>
      <c r="AZ2" s="270"/>
      <c r="BA2" s="270"/>
      <c r="BB2" s="274"/>
      <c r="BC2" s="633"/>
      <c r="BD2" s="634"/>
      <c r="BE2" s="270"/>
      <c r="BF2" s="270">
        <v>2016</v>
      </c>
      <c r="BG2" s="270" t="s">
        <v>616</v>
      </c>
      <c r="BH2" s="633"/>
      <c r="BI2" s="634"/>
      <c r="BJ2" s="270"/>
      <c r="BK2" s="270"/>
      <c r="BL2" s="270"/>
      <c r="BM2" s="640"/>
      <c r="BN2" s="641"/>
      <c r="BO2" s="641"/>
      <c r="BP2" s="641"/>
      <c r="BQ2" s="642"/>
      <c r="BR2" s="269"/>
      <c r="BS2" s="269"/>
      <c r="BT2" s="269"/>
    </row>
    <row r="3" spans="1:72" ht="27.75" customHeight="1">
      <c r="A3" s="268"/>
      <c r="B3" s="268"/>
      <c r="C3" s="268"/>
      <c r="D3" s="267"/>
      <c r="E3" s="266" t="s">
        <v>500</v>
      </c>
      <c r="F3" s="264" t="s">
        <v>499</v>
      </c>
      <c r="G3" s="264" t="s">
        <v>498</v>
      </c>
      <c r="H3" s="264" t="s">
        <v>596</v>
      </c>
      <c r="I3" s="264" t="s">
        <v>609</v>
      </c>
      <c r="J3" s="266" t="s">
        <v>500</v>
      </c>
      <c r="K3" s="264" t="s">
        <v>499</v>
      </c>
      <c r="L3" s="264" t="s">
        <v>498</v>
      </c>
      <c r="M3" s="264" t="s">
        <v>596</v>
      </c>
      <c r="N3" s="264" t="s">
        <v>609</v>
      </c>
      <c r="O3" s="265" t="s">
        <v>500</v>
      </c>
      <c r="P3" s="264" t="s">
        <v>499</v>
      </c>
      <c r="Q3" s="264" t="s">
        <v>498</v>
      </c>
      <c r="R3" s="264" t="s">
        <v>596</v>
      </c>
      <c r="S3" s="264" t="s">
        <v>609</v>
      </c>
      <c r="T3" s="266" t="s">
        <v>500</v>
      </c>
      <c r="U3" s="264" t="s">
        <v>499</v>
      </c>
      <c r="V3" s="264" t="s">
        <v>498</v>
      </c>
      <c r="W3" s="264" t="s">
        <v>596</v>
      </c>
      <c r="X3" s="264" t="s">
        <v>609</v>
      </c>
      <c r="Y3" s="265" t="s">
        <v>500</v>
      </c>
      <c r="Z3" s="264" t="s">
        <v>499</v>
      </c>
      <c r="AA3" s="264" t="s">
        <v>498</v>
      </c>
      <c r="AB3" s="264" t="s">
        <v>596</v>
      </c>
      <c r="AC3" s="264" t="s">
        <v>609</v>
      </c>
      <c r="AD3" s="265" t="s">
        <v>500</v>
      </c>
      <c r="AE3" s="264" t="s">
        <v>499</v>
      </c>
      <c r="AF3" s="264" t="s">
        <v>498</v>
      </c>
      <c r="AG3" s="264" t="s">
        <v>596</v>
      </c>
      <c r="AH3" s="264" t="s">
        <v>609</v>
      </c>
      <c r="AI3" s="265" t="s">
        <v>500</v>
      </c>
      <c r="AJ3" s="264" t="s">
        <v>499</v>
      </c>
      <c r="AK3" s="264" t="s">
        <v>498</v>
      </c>
      <c r="AL3" s="264" t="s">
        <v>596</v>
      </c>
      <c r="AM3" s="264" t="s">
        <v>609</v>
      </c>
      <c r="AN3" s="265" t="s">
        <v>500</v>
      </c>
      <c r="AO3" s="264" t="s">
        <v>499</v>
      </c>
      <c r="AP3" s="264" t="s">
        <v>498</v>
      </c>
      <c r="AQ3" s="264" t="s">
        <v>596</v>
      </c>
      <c r="AR3" s="264" t="s">
        <v>609</v>
      </c>
      <c r="AS3" s="265" t="s">
        <v>500</v>
      </c>
      <c r="AT3" s="264" t="s">
        <v>499</v>
      </c>
      <c r="AU3" s="264" t="s">
        <v>498</v>
      </c>
      <c r="AV3" s="264" t="s">
        <v>596</v>
      </c>
      <c r="AW3" s="264" t="s">
        <v>609</v>
      </c>
      <c r="AX3" s="265" t="s">
        <v>500</v>
      </c>
      <c r="AY3" s="264" t="s">
        <v>499</v>
      </c>
      <c r="AZ3" s="264" t="s">
        <v>498</v>
      </c>
      <c r="BA3" s="264" t="s">
        <v>596</v>
      </c>
      <c r="BB3" s="264" t="s">
        <v>609</v>
      </c>
      <c r="BC3" s="265" t="s">
        <v>500</v>
      </c>
      <c r="BD3" s="264" t="s">
        <v>499</v>
      </c>
      <c r="BE3" s="264" t="s">
        <v>498</v>
      </c>
      <c r="BF3" s="527" t="s">
        <v>596</v>
      </c>
      <c r="BG3" s="264" t="s">
        <v>609</v>
      </c>
      <c r="BH3" s="265" t="s">
        <v>500</v>
      </c>
      <c r="BI3" s="264" t="s">
        <v>499</v>
      </c>
      <c r="BJ3" s="264" t="s">
        <v>498</v>
      </c>
      <c r="BK3" s="264" t="s">
        <v>596</v>
      </c>
      <c r="BL3" s="264" t="s">
        <v>609</v>
      </c>
      <c r="BM3" s="265" t="s">
        <v>500</v>
      </c>
      <c r="BN3" s="264" t="s">
        <v>499</v>
      </c>
      <c r="BO3" s="264" t="s">
        <v>498</v>
      </c>
      <c r="BP3" s="264" t="s">
        <v>596</v>
      </c>
      <c r="BQ3" s="264" t="s">
        <v>609</v>
      </c>
      <c r="BR3" s="263"/>
      <c r="BS3" s="263"/>
      <c r="BT3" s="263"/>
    </row>
    <row r="4" spans="1:72" ht="15.75" customHeight="1">
      <c r="A4" s="375"/>
      <c r="B4" s="376"/>
      <c r="C4" s="377"/>
      <c r="D4" s="378" t="s">
        <v>497</v>
      </c>
      <c r="E4" s="262"/>
      <c r="F4" s="261"/>
      <c r="G4" s="261"/>
      <c r="H4" s="261"/>
      <c r="I4" s="261"/>
      <c r="J4" s="261"/>
      <c r="K4" s="259"/>
      <c r="L4" s="259"/>
      <c r="M4" s="259"/>
      <c r="N4" s="259"/>
      <c r="O4" s="259"/>
      <c r="P4" s="259"/>
      <c r="Q4" s="259"/>
      <c r="R4" s="259"/>
      <c r="S4" s="259"/>
      <c r="T4" s="260"/>
      <c r="U4" s="260"/>
      <c r="V4" s="260"/>
      <c r="W4" s="260"/>
      <c r="X4" s="260"/>
      <c r="Y4" s="260"/>
      <c r="Z4" s="259"/>
      <c r="AA4" s="259"/>
      <c r="AB4" s="259"/>
      <c r="AC4" s="259"/>
      <c r="AD4" s="259"/>
      <c r="AE4" s="259"/>
      <c r="AF4" s="259"/>
      <c r="AG4" s="259"/>
      <c r="AH4" s="259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8"/>
      <c r="BS4" s="258"/>
      <c r="BT4" s="258"/>
    </row>
    <row r="5" spans="1:72" ht="15.75" customHeight="1">
      <c r="A5" s="379" t="s">
        <v>496</v>
      </c>
      <c r="B5" s="380"/>
      <c r="C5" s="381"/>
      <c r="D5" s="382" t="s">
        <v>495</v>
      </c>
      <c r="E5" s="257"/>
      <c r="F5" s="256"/>
      <c r="G5" s="256"/>
      <c r="H5" s="256"/>
      <c r="I5" s="256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4"/>
      <c r="BN5" s="254"/>
      <c r="BO5" s="254"/>
      <c r="BP5" s="254"/>
      <c r="BQ5" s="254"/>
      <c r="BR5" s="253"/>
      <c r="BS5" s="253"/>
      <c r="BT5" s="253"/>
    </row>
    <row r="6" spans="1:72" ht="15.75" customHeight="1">
      <c r="A6" s="379"/>
      <c r="B6" s="383" t="s">
        <v>494</v>
      </c>
      <c r="C6" s="384"/>
      <c r="D6" s="385" t="s">
        <v>493</v>
      </c>
      <c r="E6" s="243"/>
      <c r="F6" s="245"/>
      <c r="G6" s="245">
        <v>768</v>
      </c>
      <c r="H6" s="245">
        <v>768</v>
      </c>
      <c r="I6" s="245">
        <v>1309</v>
      </c>
      <c r="J6" s="245">
        <v>1900</v>
      </c>
      <c r="K6" s="245">
        <v>1900</v>
      </c>
      <c r="L6" s="245">
        <v>1900</v>
      </c>
      <c r="M6" s="245">
        <v>1900</v>
      </c>
      <c r="N6" s="245">
        <v>1900</v>
      </c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1">
        <f>J6+Y6</f>
        <v>1900</v>
      </c>
      <c r="BN6" s="241">
        <f>J6+Y6</f>
        <v>1900</v>
      </c>
      <c r="BO6" s="241">
        <f>G6+L6</f>
        <v>2668</v>
      </c>
      <c r="BP6" s="241">
        <f>H6+M6</f>
        <v>2668</v>
      </c>
      <c r="BQ6" s="241">
        <f aca="true" t="shared" si="0" ref="BQ6:BQ13">BL6+BG6+BB6+AW6+AR6+AM6+AH6+AC6+X6+S6+N6+I6</f>
        <v>3209</v>
      </c>
      <c r="BR6" s="240"/>
      <c r="BS6" s="240"/>
      <c r="BT6" s="240"/>
    </row>
    <row r="7" spans="1:72" ht="15.75" customHeight="1">
      <c r="A7" s="379"/>
      <c r="B7" s="386" t="s">
        <v>492</v>
      </c>
      <c r="C7" s="387">
        <v>960302</v>
      </c>
      <c r="D7" s="385" t="s">
        <v>491</v>
      </c>
      <c r="E7" s="245">
        <v>646</v>
      </c>
      <c r="F7" s="245">
        <v>646</v>
      </c>
      <c r="G7" s="245">
        <v>646</v>
      </c>
      <c r="H7" s="245">
        <v>646</v>
      </c>
      <c r="I7" s="245">
        <v>646</v>
      </c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>
        <v>20</v>
      </c>
      <c r="Z7" s="245">
        <v>20</v>
      </c>
      <c r="AA7" s="245">
        <v>20</v>
      </c>
      <c r="AB7" s="245">
        <v>20</v>
      </c>
      <c r="AC7" s="245">
        <v>20</v>
      </c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52"/>
      <c r="BI7" s="252"/>
      <c r="BJ7" s="252"/>
      <c r="BK7" s="252"/>
      <c r="BL7" s="252"/>
      <c r="BM7" s="241">
        <f aca="true" t="shared" si="1" ref="BM7:BM13">BH7+BC7+AX7+AS7+AN7+AI7+AD7+Y7+T7+O7+E7</f>
        <v>666</v>
      </c>
      <c r="BN7" s="241">
        <f>BH7+BC7+AX7+AS7+AN7+AI7+AD7+Y7+T7+O7+E7</f>
        <v>666</v>
      </c>
      <c r="BO7" s="241">
        <f>G7+AA7</f>
        <v>666</v>
      </c>
      <c r="BP7" s="241">
        <f aca="true" t="shared" si="2" ref="BP7:BP13">BJ7+BE7+AZ7+AU7+AP7+AK7+AF7+AA7+V7+R7+M7+H7</f>
        <v>666</v>
      </c>
      <c r="BQ7" s="241">
        <f t="shared" si="0"/>
        <v>666</v>
      </c>
      <c r="BR7" s="240"/>
      <c r="BS7" s="240"/>
      <c r="BT7" s="249"/>
    </row>
    <row r="8" spans="1:72" ht="15.75" customHeight="1">
      <c r="A8" s="379"/>
      <c r="B8" s="388" t="s">
        <v>490</v>
      </c>
      <c r="C8" s="389"/>
      <c r="D8" s="390" t="s">
        <v>489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>
        <v>260</v>
      </c>
      <c r="Z8" s="245">
        <v>260</v>
      </c>
      <c r="AA8" s="245">
        <v>860</v>
      </c>
      <c r="AB8" s="245">
        <v>860</v>
      </c>
      <c r="AC8" s="245">
        <v>2835</v>
      </c>
      <c r="AD8" s="245"/>
      <c r="AE8" s="245">
        <v>1145</v>
      </c>
      <c r="AF8" s="245">
        <v>1145</v>
      </c>
      <c r="AG8" s="245">
        <v>1145</v>
      </c>
      <c r="AH8" s="245">
        <v>1145</v>
      </c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1">
        <f t="shared" si="1"/>
        <v>260</v>
      </c>
      <c r="BN8" s="241">
        <v>1405</v>
      </c>
      <c r="BO8" s="241">
        <f>AA8+AF8</f>
        <v>2005</v>
      </c>
      <c r="BP8" s="241">
        <f t="shared" si="2"/>
        <v>2005</v>
      </c>
      <c r="BQ8" s="241">
        <f t="shared" si="0"/>
        <v>3980</v>
      </c>
      <c r="BR8" s="240"/>
      <c r="BS8" s="240"/>
      <c r="BT8" s="249"/>
    </row>
    <row r="9" spans="1:72" ht="15.75" customHeight="1">
      <c r="A9" s="379"/>
      <c r="B9" s="383" t="s">
        <v>488</v>
      </c>
      <c r="C9" s="384"/>
      <c r="D9" s="385" t="s">
        <v>487</v>
      </c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7"/>
      <c r="P9" s="247"/>
      <c r="Q9" s="247"/>
      <c r="R9" s="247"/>
      <c r="S9" s="247"/>
      <c r="T9" s="245">
        <v>9110</v>
      </c>
      <c r="U9" s="245">
        <v>9122</v>
      </c>
      <c r="V9" s="245">
        <v>9122</v>
      </c>
      <c r="W9" s="245">
        <v>9122</v>
      </c>
      <c r="X9" s="245">
        <v>10520</v>
      </c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1">
        <f t="shared" si="1"/>
        <v>9110</v>
      </c>
      <c r="BN9" s="241">
        <v>9122</v>
      </c>
      <c r="BO9" s="241">
        <f>V9</f>
        <v>9122</v>
      </c>
      <c r="BP9" s="241">
        <f t="shared" si="2"/>
        <v>9122</v>
      </c>
      <c r="BQ9" s="241">
        <f t="shared" si="0"/>
        <v>10520</v>
      </c>
      <c r="BR9" s="240"/>
      <c r="BS9" s="240"/>
      <c r="BT9" s="240"/>
    </row>
    <row r="10" spans="1:72" ht="15.75" customHeight="1">
      <c r="A10" s="379"/>
      <c r="B10" s="391" t="s">
        <v>484</v>
      </c>
      <c r="C10" s="384"/>
      <c r="D10" s="385" t="s">
        <v>486</v>
      </c>
      <c r="E10" s="245">
        <v>31</v>
      </c>
      <c r="F10" s="245">
        <v>31</v>
      </c>
      <c r="G10" s="245">
        <v>31</v>
      </c>
      <c r="H10" s="245">
        <v>31</v>
      </c>
      <c r="I10" s="245">
        <v>31</v>
      </c>
      <c r="J10" s="245"/>
      <c r="K10" s="245"/>
      <c r="L10" s="245"/>
      <c r="M10" s="245"/>
      <c r="N10" s="245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1">
        <f t="shared" si="1"/>
        <v>31</v>
      </c>
      <c r="BN10" s="241">
        <f aca="true" t="shared" si="3" ref="BN10:BO13">BH10+BC10+AX10+AS10+AN10+AI10+AD10+Y10+T10+O10+E10</f>
        <v>31</v>
      </c>
      <c r="BO10" s="241">
        <f t="shared" si="3"/>
        <v>31</v>
      </c>
      <c r="BP10" s="241">
        <f t="shared" si="2"/>
        <v>31</v>
      </c>
      <c r="BQ10" s="241">
        <f t="shared" si="0"/>
        <v>31</v>
      </c>
      <c r="BR10" s="240"/>
      <c r="BS10" s="240"/>
      <c r="BT10" s="249"/>
    </row>
    <row r="11" spans="1:72" ht="15.75" customHeight="1">
      <c r="A11" s="379"/>
      <c r="B11" s="391" t="s">
        <v>484</v>
      </c>
      <c r="C11" s="384"/>
      <c r="D11" s="385" t="s">
        <v>485</v>
      </c>
      <c r="E11" s="245">
        <v>4000</v>
      </c>
      <c r="F11" s="245">
        <v>4000</v>
      </c>
      <c r="G11" s="245">
        <v>4000</v>
      </c>
      <c r="H11" s="245">
        <v>4000</v>
      </c>
      <c r="I11" s="245">
        <v>4000</v>
      </c>
      <c r="J11" s="245"/>
      <c r="K11" s="245"/>
      <c r="L11" s="245"/>
      <c r="M11" s="245"/>
      <c r="N11" s="245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1">
        <f t="shared" si="1"/>
        <v>4000</v>
      </c>
      <c r="BN11" s="241">
        <f t="shared" si="3"/>
        <v>4000</v>
      </c>
      <c r="BO11" s="241">
        <f t="shared" si="3"/>
        <v>4000</v>
      </c>
      <c r="BP11" s="241">
        <f t="shared" si="2"/>
        <v>4000</v>
      </c>
      <c r="BQ11" s="241">
        <f t="shared" si="0"/>
        <v>4000</v>
      </c>
      <c r="BR11" s="240"/>
      <c r="BS11" s="240"/>
      <c r="BT11" s="249"/>
    </row>
    <row r="12" spans="1:72" ht="15.75" customHeight="1">
      <c r="A12" s="379"/>
      <c r="B12" s="391" t="s">
        <v>484</v>
      </c>
      <c r="C12" s="384"/>
      <c r="D12" s="385" t="s">
        <v>483</v>
      </c>
      <c r="E12" s="245">
        <v>2788</v>
      </c>
      <c r="F12" s="245">
        <v>2788</v>
      </c>
      <c r="G12" s="245">
        <v>2788</v>
      </c>
      <c r="H12" s="245">
        <v>2788</v>
      </c>
      <c r="I12" s="245">
        <v>2788</v>
      </c>
      <c r="J12" s="245"/>
      <c r="K12" s="245"/>
      <c r="L12" s="245"/>
      <c r="M12" s="245"/>
      <c r="N12" s="245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1">
        <f t="shared" si="1"/>
        <v>2788</v>
      </c>
      <c r="BN12" s="241">
        <f t="shared" si="3"/>
        <v>2788</v>
      </c>
      <c r="BO12" s="241">
        <f t="shared" si="3"/>
        <v>2788</v>
      </c>
      <c r="BP12" s="241">
        <f t="shared" si="2"/>
        <v>2788</v>
      </c>
      <c r="BQ12" s="241">
        <f t="shared" si="0"/>
        <v>2788</v>
      </c>
      <c r="BR12" s="240"/>
      <c r="BS12" s="240"/>
      <c r="BT12" s="249"/>
    </row>
    <row r="13" spans="1:72" ht="15.75" customHeight="1">
      <c r="A13" s="379"/>
      <c r="B13" s="391" t="s">
        <v>482</v>
      </c>
      <c r="C13" s="384"/>
      <c r="D13" s="385" t="s">
        <v>481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5"/>
      <c r="BD13" s="245"/>
      <c r="BE13" s="245"/>
      <c r="BF13" s="245"/>
      <c r="BG13" s="245"/>
      <c r="BH13" s="247"/>
      <c r="BI13" s="247"/>
      <c r="BJ13" s="247"/>
      <c r="BK13" s="247"/>
      <c r="BL13" s="247"/>
      <c r="BM13" s="241">
        <f t="shared" si="1"/>
        <v>0</v>
      </c>
      <c r="BN13" s="241">
        <f t="shared" si="3"/>
        <v>0</v>
      </c>
      <c r="BO13" s="241">
        <f t="shared" si="3"/>
        <v>0</v>
      </c>
      <c r="BP13" s="241">
        <f t="shared" si="2"/>
        <v>0</v>
      </c>
      <c r="BQ13" s="241">
        <f t="shared" si="0"/>
        <v>0</v>
      </c>
      <c r="BR13" s="240"/>
      <c r="BS13" s="240"/>
      <c r="BT13" s="240"/>
    </row>
    <row r="14" spans="1:72" ht="15.75" customHeight="1">
      <c r="A14" s="379"/>
      <c r="B14" s="392"/>
      <c r="C14" s="384"/>
      <c r="D14" s="393" t="s">
        <v>480</v>
      </c>
      <c r="E14" s="251">
        <f aca="true" t="shared" si="4" ref="E14:BM14">SUM(E6:E13)</f>
        <v>7465</v>
      </c>
      <c r="F14" s="251">
        <f t="shared" si="4"/>
        <v>7465</v>
      </c>
      <c r="G14" s="251">
        <f t="shared" si="4"/>
        <v>8233</v>
      </c>
      <c r="H14" s="251">
        <f t="shared" si="4"/>
        <v>8233</v>
      </c>
      <c r="I14" s="251">
        <f t="shared" si="4"/>
        <v>8774</v>
      </c>
      <c r="J14" s="251">
        <f t="shared" si="4"/>
        <v>1900</v>
      </c>
      <c r="K14" s="251">
        <f t="shared" si="4"/>
        <v>1900</v>
      </c>
      <c r="L14" s="251">
        <f t="shared" si="4"/>
        <v>1900</v>
      </c>
      <c r="M14" s="251">
        <f t="shared" si="4"/>
        <v>1900</v>
      </c>
      <c r="N14" s="251">
        <f t="shared" si="4"/>
        <v>1900</v>
      </c>
      <c r="O14" s="251">
        <f t="shared" si="4"/>
        <v>0</v>
      </c>
      <c r="P14" s="251">
        <f t="shared" si="4"/>
        <v>0</v>
      </c>
      <c r="Q14" s="251">
        <f t="shared" si="4"/>
        <v>0</v>
      </c>
      <c r="R14" s="251">
        <f t="shared" si="4"/>
        <v>0</v>
      </c>
      <c r="S14" s="251">
        <f t="shared" si="4"/>
        <v>0</v>
      </c>
      <c r="T14" s="251">
        <f t="shared" si="4"/>
        <v>9110</v>
      </c>
      <c r="U14" s="251">
        <f t="shared" si="4"/>
        <v>9122</v>
      </c>
      <c r="V14" s="251">
        <f t="shared" si="4"/>
        <v>9122</v>
      </c>
      <c r="W14" s="251">
        <f t="shared" si="4"/>
        <v>9122</v>
      </c>
      <c r="X14" s="251">
        <f t="shared" si="4"/>
        <v>10520</v>
      </c>
      <c r="Y14" s="251">
        <f t="shared" si="4"/>
        <v>280</v>
      </c>
      <c r="Z14" s="251">
        <f t="shared" si="4"/>
        <v>280</v>
      </c>
      <c r="AA14" s="251">
        <f t="shared" si="4"/>
        <v>880</v>
      </c>
      <c r="AB14" s="251">
        <f t="shared" si="4"/>
        <v>880</v>
      </c>
      <c r="AC14" s="251">
        <f t="shared" si="4"/>
        <v>2855</v>
      </c>
      <c r="AD14" s="251">
        <f t="shared" si="4"/>
        <v>0</v>
      </c>
      <c r="AE14" s="251">
        <f t="shared" si="4"/>
        <v>1145</v>
      </c>
      <c r="AF14" s="251">
        <f t="shared" si="4"/>
        <v>1145</v>
      </c>
      <c r="AG14" s="251">
        <f t="shared" si="4"/>
        <v>1145</v>
      </c>
      <c r="AH14" s="251">
        <f t="shared" si="4"/>
        <v>1145</v>
      </c>
      <c r="AI14" s="251">
        <f t="shared" si="4"/>
        <v>0</v>
      </c>
      <c r="AJ14" s="251">
        <f t="shared" si="4"/>
        <v>0</v>
      </c>
      <c r="AK14" s="251">
        <f t="shared" si="4"/>
        <v>0</v>
      </c>
      <c r="AL14" s="251">
        <f t="shared" si="4"/>
        <v>0</v>
      </c>
      <c r="AM14" s="251">
        <f t="shared" si="4"/>
        <v>0</v>
      </c>
      <c r="AN14" s="251">
        <f t="shared" si="4"/>
        <v>0</v>
      </c>
      <c r="AO14" s="251">
        <f t="shared" si="4"/>
        <v>0</v>
      </c>
      <c r="AP14" s="251">
        <f t="shared" si="4"/>
        <v>0</v>
      </c>
      <c r="AQ14" s="251">
        <f t="shared" si="4"/>
        <v>0</v>
      </c>
      <c r="AR14" s="251">
        <f t="shared" si="4"/>
        <v>0</v>
      </c>
      <c r="AS14" s="251">
        <f t="shared" si="4"/>
        <v>0</v>
      </c>
      <c r="AT14" s="251">
        <f t="shared" si="4"/>
        <v>0</v>
      </c>
      <c r="AU14" s="251">
        <f t="shared" si="4"/>
        <v>0</v>
      </c>
      <c r="AV14" s="251">
        <f t="shared" si="4"/>
        <v>0</v>
      </c>
      <c r="AW14" s="251">
        <f t="shared" si="4"/>
        <v>0</v>
      </c>
      <c r="AX14" s="251">
        <f t="shared" si="4"/>
        <v>0</v>
      </c>
      <c r="AY14" s="251">
        <f t="shared" si="4"/>
        <v>0</v>
      </c>
      <c r="AZ14" s="251">
        <f t="shared" si="4"/>
        <v>0</v>
      </c>
      <c r="BA14" s="251">
        <f t="shared" si="4"/>
        <v>0</v>
      </c>
      <c r="BB14" s="251">
        <f t="shared" si="4"/>
        <v>0</v>
      </c>
      <c r="BC14" s="251">
        <f t="shared" si="4"/>
        <v>0</v>
      </c>
      <c r="BD14" s="251">
        <f t="shared" si="4"/>
        <v>0</v>
      </c>
      <c r="BE14" s="251">
        <f t="shared" si="4"/>
        <v>0</v>
      </c>
      <c r="BF14" s="251">
        <f t="shared" si="4"/>
        <v>0</v>
      </c>
      <c r="BG14" s="251">
        <f t="shared" si="4"/>
        <v>0</v>
      </c>
      <c r="BH14" s="251">
        <f t="shared" si="4"/>
        <v>0</v>
      </c>
      <c r="BI14" s="251">
        <f t="shared" si="4"/>
        <v>0</v>
      </c>
      <c r="BJ14" s="251">
        <f t="shared" si="4"/>
        <v>0</v>
      </c>
      <c r="BK14" s="251">
        <f t="shared" si="4"/>
        <v>0</v>
      </c>
      <c r="BL14" s="251">
        <f t="shared" si="4"/>
        <v>0</v>
      </c>
      <c r="BM14" s="251">
        <f t="shared" si="4"/>
        <v>18755</v>
      </c>
      <c r="BN14" s="251">
        <f>SUM(BN5:BN13)</f>
        <v>19912</v>
      </c>
      <c r="BO14" s="251">
        <f>SUM(BO5:BO13)</f>
        <v>21280</v>
      </c>
      <c r="BP14" s="251">
        <f>SUM(BP5:BP13)</f>
        <v>21280</v>
      </c>
      <c r="BQ14" s="251">
        <f>SUM(BQ5:BQ13)</f>
        <v>25194</v>
      </c>
      <c r="BR14" s="250"/>
      <c r="BS14" s="250"/>
      <c r="BT14" s="250"/>
    </row>
    <row r="15" spans="1:72" ht="15.75" customHeight="1">
      <c r="A15" s="394" t="s">
        <v>479</v>
      </c>
      <c r="B15" s="387"/>
      <c r="C15" s="395"/>
      <c r="D15" s="394" t="s">
        <v>478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2"/>
      <c r="BN15" s="242"/>
      <c r="BO15" s="242"/>
      <c r="BP15" s="242"/>
      <c r="BQ15" s="241"/>
      <c r="BR15" s="240"/>
      <c r="BS15" s="240"/>
      <c r="BT15" s="240"/>
    </row>
    <row r="16" spans="1:72" ht="15.75" customHeight="1">
      <c r="A16" s="396"/>
      <c r="B16" s="383" t="s">
        <v>477</v>
      </c>
      <c r="C16" s="384"/>
      <c r="D16" s="385" t="s">
        <v>476</v>
      </c>
      <c r="E16" s="245"/>
      <c r="F16" s="245"/>
      <c r="G16" s="245"/>
      <c r="H16" s="245"/>
      <c r="I16" s="245"/>
      <c r="J16" s="245">
        <v>2515</v>
      </c>
      <c r="K16" s="245">
        <v>3885</v>
      </c>
      <c r="L16" s="245">
        <v>6803</v>
      </c>
      <c r="M16" s="245">
        <v>8435</v>
      </c>
      <c r="N16" s="245">
        <v>11123</v>
      </c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1">
        <v>2515</v>
      </c>
      <c r="BN16" s="241">
        <v>3885</v>
      </c>
      <c r="BO16" s="241">
        <f>L16</f>
        <v>6803</v>
      </c>
      <c r="BP16" s="241">
        <f>BJ16+BE16+AZ16+AU16+AP16+AK16+AF16+AA16+V16+R16+M16+H16</f>
        <v>8435</v>
      </c>
      <c r="BQ16" s="241">
        <f>BL16+BG16+BB16+AW16+AR16+AM16+AH16+AC16+X16+S16+N16+I16</f>
        <v>11123</v>
      </c>
      <c r="BR16" s="240"/>
      <c r="BS16" s="240"/>
      <c r="BT16" s="249"/>
    </row>
    <row r="17" spans="1:72" ht="15.75" customHeight="1">
      <c r="A17" s="396"/>
      <c r="B17" s="383" t="s">
        <v>475</v>
      </c>
      <c r="C17" s="384"/>
      <c r="D17" s="385" t="s">
        <v>474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1">
        <f>SUM(D17:BD17)</f>
        <v>0</v>
      </c>
      <c r="BN17" s="241">
        <f>BH17+BC17+AX17+AS17+AN17+AI17+AD17+Y17+T17+O17+E17</f>
        <v>0</v>
      </c>
      <c r="BO17" s="241">
        <f>BI17+BD17+AY17+AT17+AO17+AJ17+AE17+Z17+U17+P17+F17</f>
        <v>0</v>
      </c>
      <c r="BP17" s="241">
        <f>BJ17+BE17+AZ17+AU17+AP17+AK17+AF17+AA17+V17+R17+M17+H17</f>
        <v>0</v>
      </c>
      <c r="BQ17" s="241">
        <f>BL17+BG17+BB17+AW17+AR17+AM17+AH17+AC17+X17+S17+N17+I17</f>
        <v>0</v>
      </c>
      <c r="BR17" s="240"/>
      <c r="BS17" s="240"/>
      <c r="BT17" s="240"/>
    </row>
    <row r="18" spans="1:72" ht="15.75" customHeight="1">
      <c r="A18" s="396"/>
      <c r="B18" s="383" t="s">
        <v>473</v>
      </c>
      <c r="C18" s="384"/>
      <c r="D18" s="385" t="s">
        <v>472</v>
      </c>
      <c r="E18" s="245">
        <v>792</v>
      </c>
      <c r="F18" s="245">
        <v>792</v>
      </c>
      <c r="G18" s="245">
        <v>792</v>
      </c>
      <c r="H18" s="245">
        <v>792</v>
      </c>
      <c r="I18" s="245">
        <v>792</v>
      </c>
      <c r="J18" s="245"/>
      <c r="K18" s="245"/>
      <c r="L18" s="245"/>
      <c r="M18" s="245"/>
      <c r="N18" s="245"/>
      <c r="O18" s="245">
        <v>16523</v>
      </c>
      <c r="P18" s="245">
        <v>16523</v>
      </c>
      <c r="Q18" s="245">
        <v>16523</v>
      </c>
      <c r="R18" s="245">
        <v>16523</v>
      </c>
      <c r="S18" s="245">
        <v>16523</v>
      </c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>
        <v>8000</v>
      </c>
      <c r="BD18" s="245">
        <v>8189</v>
      </c>
      <c r="BE18" s="245">
        <v>8189</v>
      </c>
      <c r="BF18" s="245">
        <v>8189</v>
      </c>
      <c r="BG18" s="248">
        <v>9774</v>
      </c>
      <c r="BH18" s="245"/>
      <c r="BI18" s="245"/>
      <c r="BJ18" s="245"/>
      <c r="BK18" s="245"/>
      <c r="BL18" s="245"/>
      <c r="BM18" s="241">
        <v>25315</v>
      </c>
      <c r="BN18" s="241">
        <v>25504</v>
      </c>
      <c r="BO18" s="241">
        <v>25504</v>
      </c>
      <c r="BP18" s="241">
        <f>BJ18+BE18+AZ18+AU18+AP18+AK18+AF18+AA18+V18+R18+M18+H18</f>
        <v>25504</v>
      </c>
      <c r="BQ18" s="241">
        <f>BL18+BG18+BB18+AW18+AR18+AM18+AH18+AC18+X18+S18+N18+I18</f>
        <v>27089</v>
      </c>
      <c r="BR18" s="240"/>
      <c r="BS18" s="240"/>
      <c r="BT18" s="240"/>
    </row>
    <row r="19" spans="1:72" ht="15.75" customHeight="1">
      <c r="A19" s="396"/>
      <c r="B19" s="397"/>
      <c r="C19" s="384"/>
      <c r="D19" s="393" t="s">
        <v>471</v>
      </c>
      <c r="E19" s="239">
        <f aca="true" t="shared" si="5" ref="E19:BQ19">SUM(E16:E18)</f>
        <v>792</v>
      </c>
      <c r="F19" s="239">
        <f t="shared" si="5"/>
        <v>792</v>
      </c>
      <c r="G19" s="239">
        <f t="shared" si="5"/>
        <v>792</v>
      </c>
      <c r="H19" s="239">
        <f t="shared" si="5"/>
        <v>792</v>
      </c>
      <c r="I19" s="239">
        <f t="shared" si="5"/>
        <v>792</v>
      </c>
      <c r="J19" s="239">
        <f t="shared" si="5"/>
        <v>2515</v>
      </c>
      <c r="K19" s="239">
        <f t="shared" si="5"/>
        <v>3885</v>
      </c>
      <c r="L19" s="239">
        <f t="shared" si="5"/>
        <v>6803</v>
      </c>
      <c r="M19" s="239">
        <f t="shared" si="5"/>
        <v>8435</v>
      </c>
      <c r="N19" s="239">
        <f t="shared" si="5"/>
        <v>11123</v>
      </c>
      <c r="O19" s="239">
        <f t="shared" si="5"/>
        <v>16523</v>
      </c>
      <c r="P19" s="239">
        <f t="shared" si="5"/>
        <v>16523</v>
      </c>
      <c r="Q19" s="239">
        <f t="shared" si="5"/>
        <v>16523</v>
      </c>
      <c r="R19" s="239">
        <f t="shared" si="5"/>
        <v>16523</v>
      </c>
      <c r="S19" s="239">
        <f t="shared" si="5"/>
        <v>16523</v>
      </c>
      <c r="T19" s="239">
        <f t="shared" si="5"/>
        <v>0</v>
      </c>
      <c r="U19" s="239">
        <f t="shared" si="5"/>
        <v>0</v>
      </c>
      <c r="V19" s="239">
        <f t="shared" si="5"/>
        <v>0</v>
      </c>
      <c r="W19" s="239">
        <f t="shared" si="5"/>
        <v>0</v>
      </c>
      <c r="X19" s="239">
        <f t="shared" si="5"/>
        <v>0</v>
      </c>
      <c r="Y19" s="239">
        <f t="shared" si="5"/>
        <v>0</v>
      </c>
      <c r="Z19" s="239">
        <f t="shared" si="5"/>
        <v>0</v>
      </c>
      <c r="AA19" s="239">
        <f t="shared" si="5"/>
        <v>0</v>
      </c>
      <c r="AB19" s="239">
        <f t="shared" si="5"/>
        <v>0</v>
      </c>
      <c r="AC19" s="239">
        <f t="shared" si="5"/>
        <v>0</v>
      </c>
      <c r="AD19" s="239">
        <f t="shared" si="5"/>
        <v>0</v>
      </c>
      <c r="AE19" s="239">
        <f t="shared" si="5"/>
        <v>0</v>
      </c>
      <c r="AF19" s="239">
        <f t="shared" si="5"/>
        <v>0</v>
      </c>
      <c r="AG19" s="239">
        <f t="shared" si="5"/>
        <v>0</v>
      </c>
      <c r="AH19" s="239">
        <f t="shared" si="5"/>
        <v>0</v>
      </c>
      <c r="AI19" s="239">
        <f t="shared" si="5"/>
        <v>0</v>
      </c>
      <c r="AJ19" s="239">
        <f t="shared" si="5"/>
        <v>0</v>
      </c>
      <c r="AK19" s="239">
        <f t="shared" si="5"/>
        <v>0</v>
      </c>
      <c r="AL19" s="239">
        <f t="shared" si="5"/>
        <v>0</v>
      </c>
      <c r="AM19" s="239">
        <f t="shared" si="5"/>
        <v>0</v>
      </c>
      <c r="AN19" s="239">
        <f t="shared" si="5"/>
        <v>0</v>
      </c>
      <c r="AO19" s="239">
        <f t="shared" si="5"/>
        <v>0</v>
      </c>
      <c r="AP19" s="239">
        <f t="shared" si="5"/>
        <v>0</v>
      </c>
      <c r="AQ19" s="239">
        <f t="shared" si="5"/>
        <v>0</v>
      </c>
      <c r="AR19" s="239">
        <f t="shared" si="5"/>
        <v>0</v>
      </c>
      <c r="AS19" s="239">
        <f t="shared" si="5"/>
        <v>0</v>
      </c>
      <c r="AT19" s="239">
        <f t="shared" si="5"/>
        <v>0</v>
      </c>
      <c r="AU19" s="239">
        <f t="shared" si="5"/>
        <v>0</v>
      </c>
      <c r="AV19" s="239">
        <f t="shared" si="5"/>
        <v>0</v>
      </c>
      <c r="AW19" s="239">
        <f t="shared" si="5"/>
        <v>0</v>
      </c>
      <c r="AX19" s="239">
        <f t="shared" si="5"/>
        <v>0</v>
      </c>
      <c r="AY19" s="239">
        <f t="shared" si="5"/>
        <v>0</v>
      </c>
      <c r="AZ19" s="239">
        <f t="shared" si="5"/>
        <v>0</v>
      </c>
      <c r="BA19" s="239">
        <f t="shared" si="5"/>
        <v>0</v>
      </c>
      <c r="BB19" s="239">
        <f t="shared" si="5"/>
        <v>0</v>
      </c>
      <c r="BC19" s="239">
        <f t="shared" si="5"/>
        <v>8000</v>
      </c>
      <c r="BD19" s="239">
        <f t="shared" si="5"/>
        <v>8189</v>
      </c>
      <c r="BE19" s="239">
        <f t="shared" si="5"/>
        <v>8189</v>
      </c>
      <c r="BF19" s="239">
        <f t="shared" si="5"/>
        <v>8189</v>
      </c>
      <c r="BG19" s="239">
        <f t="shared" si="5"/>
        <v>9774</v>
      </c>
      <c r="BH19" s="239">
        <f t="shared" si="5"/>
        <v>0</v>
      </c>
      <c r="BI19" s="239">
        <f t="shared" si="5"/>
        <v>0</v>
      </c>
      <c r="BJ19" s="239">
        <f t="shared" si="5"/>
        <v>0</v>
      </c>
      <c r="BK19" s="239">
        <f t="shared" si="5"/>
        <v>0</v>
      </c>
      <c r="BL19" s="239">
        <f t="shared" si="5"/>
        <v>0</v>
      </c>
      <c r="BM19" s="239">
        <f t="shared" si="5"/>
        <v>27830</v>
      </c>
      <c r="BN19" s="239">
        <f t="shared" si="5"/>
        <v>29389</v>
      </c>
      <c r="BO19" s="239">
        <f t="shared" si="5"/>
        <v>32307</v>
      </c>
      <c r="BP19" s="239">
        <f t="shared" si="5"/>
        <v>33939</v>
      </c>
      <c r="BQ19" s="239">
        <f t="shared" si="5"/>
        <v>38212</v>
      </c>
      <c r="BR19" s="239"/>
      <c r="BS19" s="239"/>
      <c r="BT19" s="241"/>
    </row>
    <row r="20" spans="1:72" ht="15.75" customHeight="1">
      <c r="A20" s="394" t="s">
        <v>470</v>
      </c>
      <c r="B20" s="384"/>
      <c r="C20" s="387"/>
      <c r="D20" s="394" t="s">
        <v>469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1">
        <f>SUM(D20:BD20)</f>
        <v>0</v>
      </c>
      <c r="BN20" s="241">
        <v>0</v>
      </c>
      <c r="BO20" s="241">
        <v>0</v>
      </c>
      <c r="BP20" s="241">
        <f>BJ20+BE20+AZ20+AU20+AP20+AK20+AF20+AA20+V20+R20+M20+H20</f>
        <v>0</v>
      </c>
      <c r="BQ20" s="241">
        <f>BL20+BG20+BB20+AW20+AR20+AM20+AH20+AC20+X20+S20+N20+I20</f>
        <v>0</v>
      </c>
      <c r="BR20" s="240"/>
      <c r="BS20" s="240"/>
      <c r="BT20" s="240"/>
    </row>
    <row r="21" spans="1:72" ht="15.75" customHeight="1">
      <c r="A21" s="396"/>
      <c r="B21" s="383" t="s">
        <v>468</v>
      </c>
      <c r="C21" s="384"/>
      <c r="D21" s="385" t="s">
        <v>467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1">
        <f>SUM(D21:BD21)</f>
        <v>0</v>
      </c>
      <c r="BN21" s="241">
        <v>0</v>
      </c>
      <c r="BO21" s="241">
        <v>0</v>
      </c>
      <c r="BP21" s="241"/>
      <c r="BQ21" s="241">
        <f>BL21+BG21+BB21+AW21+AR21+AM21+AH21+AC21+X21+S21+N21+I21</f>
        <v>0</v>
      </c>
      <c r="BR21" s="240"/>
      <c r="BS21" s="240"/>
      <c r="BT21" s="240"/>
    </row>
    <row r="22" spans="1:72" ht="15.75" customHeight="1">
      <c r="A22" s="396"/>
      <c r="B22" s="397"/>
      <c r="C22" s="384"/>
      <c r="D22" s="393" t="s">
        <v>466</v>
      </c>
      <c r="E22" s="239">
        <f aca="true" t="shared" si="6" ref="E22:BQ22">SUM(E21:E21)</f>
        <v>0</v>
      </c>
      <c r="F22" s="239">
        <f t="shared" si="6"/>
        <v>0</v>
      </c>
      <c r="G22" s="239">
        <f t="shared" si="6"/>
        <v>0</v>
      </c>
      <c r="H22" s="239"/>
      <c r="I22" s="239">
        <f t="shared" si="6"/>
        <v>0</v>
      </c>
      <c r="J22" s="239">
        <f t="shared" si="6"/>
        <v>0</v>
      </c>
      <c r="K22" s="239">
        <f t="shared" si="6"/>
        <v>0</v>
      </c>
      <c r="L22" s="239">
        <f t="shared" si="6"/>
        <v>0</v>
      </c>
      <c r="M22" s="239">
        <f t="shared" si="6"/>
        <v>0</v>
      </c>
      <c r="N22" s="239">
        <f t="shared" si="6"/>
        <v>0</v>
      </c>
      <c r="O22" s="239">
        <f t="shared" si="6"/>
        <v>0</v>
      </c>
      <c r="P22" s="239">
        <f t="shared" si="6"/>
        <v>0</v>
      </c>
      <c r="Q22" s="239">
        <f t="shared" si="6"/>
        <v>0</v>
      </c>
      <c r="R22" s="239">
        <f t="shared" si="6"/>
        <v>0</v>
      </c>
      <c r="S22" s="239">
        <f t="shared" si="6"/>
        <v>0</v>
      </c>
      <c r="T22" s="239">
        <f t="shared" si="6"/>
        <v>0</v>
      </c>
      <c r="U22" s="239">
        <f t="shared" si="6"/>
        <v>0</v>
      </c>
      <c r="V22" s="239">
        <f t="shared" si="6"/>
        <v>0</v>
      </c>
      <c r="W22" s="239">
        <f t="shared" si="6"/>
        <v>0</v>
      </c>
      <c r="X22" s="239">
        <f t="shared" si="6"/>
        <v>0</v>
      </c>
      <c r="Y22" s="239">
        <f t="shared" si="6"/>
        <v>0</v>
      </c>
      <c r="Z22" s="239">
        <f t="shared" si="6"/>
        <v>0</v>
      </c>
      <c r="AA22" s="239">
        <f t="shared" si="6"/>
        <v>0</v>
      </c>
      <c r="AB22" s="239">
        <f t="shared" si="6"/>
        <v>0</v>
      </c>
      <c r="AC22" s="239">
        <f t="shared" si="6"/>
        <v>0</v>
      </c>
      <c r="AD22" s="239">
        <f t="shared" si="6"/>
        <v>0</v>
      </c>
      <c r="AE22" s="239">
        <f t="shared" si="6"/>
        <v>0</v>
      </c>
      <c r="AF22" s="239">
        <f t="shared" si="6"/>
        <v>0</v>
      </c>
      <c r="AG22" s="239">
        <f t="shared" si="6"/>
        <v>0</v>
      </c>
      <c r="AH22" s="239">
        <f t="shared" si="6"/>
        <v>0</v>
      </c>
      <c r="AI22" s="239">
        <f t="shared" si="6"/>
        <v>0</v>
      </c>
      <c r="AJ22" s="239">
        <f t="shared" si="6"/>
        <v>0</v>
      </c>
      <c r="AK22" s="239">
        <f t="shared" si="6"/>
        <v>0</v>
      </c>
      <c r="AL22" s="239">
        <f t="shared" si="6"/>
        <v>0</v>
      </c>
      <c r="AM22" s="239">
        <f t="shared" si="6"/>
        <v>0</v>
      </c>
      <c r="AN22" s="239">
        <f t="shared" si="6"/>
        <v>0</v>
      </c>
      <c r="AO22" s="239">
        <f t="shared" si="6"/>
        <v>0</v>
      </c>
      <c r="AP22" s="239">
        <f t="shared" si="6"/>
        <v>0</v>
      </c>
      <c r="AQ22" s="239">
        <f t="shared" si="6"/>
        <v>0</v>
      </c>
      <c r="AR22" s="239">
        <f t="shared" si="6"/>
        <v>0</v>
      </c>
      <c r="AS22" s="239">
        <f t="shared" si="6"/>
        <v>0</v>
      </c>
      <c r="AT22" s="239">
        <f t="shared" si="6"/>
        <v>0</v>
      </c>
      <c r="AU22" s="239">
        <f t="shared" si="6"/>
        <v>0</v>
      </c>
      <c r="AV22" s="239">
        <f t="shared" si="6"/>
        <v>0</v>
      </c>
      <c r="AW22" s="239">
        <f t="shared" si="6"/>
        <v>0</v>
      </c>
      <c r="AX22" s="239">
        <f t="shared" si="6"/>
        <v>0</v>
      </c>
      <c r="AY22" s="239">
        <f t="shared" si="6"/>
        <v>0</v>
      </c>
      <c r="AZ22" s="239">
        <f t="shared" si="6"/>
        <v>0</v>
      </c>
      <c r="BA22" s="239">
        <f t="shared" si="6"/>
        <v>0</v>
      </c>
      <c r="BB22" s="239">
        <f t="shared" si="6"/>
        <v>0</v>
      </c>
      <c r="BC22" s="239">
        <f t="shared" si="6"/>
        <v>0</v>
      </c>
      <c r="BD22" s="239">
        <f t="shared" si="6"/>
        <v>0</v>
      </c>
      <c r="BE22" s="239">
        <f t="shared" si="6"/>
        <v>0</v>
      </c>
      <c r="BF22" s="239">
        <f t="shared" si="6"/>
        <v>0</v>
      </c>
      <c r="BG22" s="239">
        <f t="shared" si="6"/>
        <v>0</v>
      </c>
      <c r="BH22" s="239">
        <f t="shared" si="6"/>
        <v>0</v>
      </c>
      <c r="BI22" s="239">
        <f t="shared" si="6"/>
        <v>0</v>
      </c>
      <c r="BJ22" s="239">
        <f t="shared" si="6"/>
        <v>0</v>
      </c>
      <c r="BK22" s="239">
        <f t="shared" si="6"/>
        <v>0</v>
      </c>
      <c r="BL22" s="239">
        <f t="shared" si="6"/>
        <v>0</v>
      </c>
      <c r="BM22" s="239">
        <f t="shared" si="6"/>
        <v>0</v>
      </c>
      <c r="BN22" s="239">
        <f t="shared" si="6"/>
        <v>0</v>
      </c>
      <c r="BO22" s="239">
        <f t="shared" si="6"/>
        <v>0</v>
      </c>
      <c r="BP22" s="239">
        <f t="shared" si="6"/>
        <v>0</v>
      </c>
      <c r="BQ22" s="239">
        <f t="shared" si="6"/>
        <v>0</v>
      </c>
      <c r="BR22" s="238"/>
      <c r="BS22" s="238"/>
      <c r="BT22" s="238"/>
    </row>
    <row r="23" spans="1:72" ht="15.75" customHeight="1">
      <c r="A23" s="398" t="s">
        <v>465</v>
      </c>
      <c r="B23" s="387"/>
      <c r="C23" s="395"/>
      <c r="D23" s="394" t="s">
        <v>464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1">
        <f>SUM(D23:BD23)</f>
        <v>0</v>
      </c>
      <c r="BN23" s="241">
        <v>0</v>
      </c>
      <c r="BO23" s="241"/>
      <c r="BP23" s="241"/>
      <c r="BQ23" s="241">
        <f>BL23+BG23+BB23+AW23+AR23+AM23+AH23+AC23+X23+S23+N23+I23</f>
        <v>0</v>
      </c>
      <c r="BR23" s="240"/>
      <c r="BS23" s="240"/>
      <c r="BT23" s="240"/>
    </row>
    <row r="24" spans="1:72" ht="15.75" customHeight="1">
      <c r="A24" s="396"/>
      <c r="B24" s="383" t="s">
        <v>463</v>
      </c>
      <c r="C24" s="384"/>
      <c r="D24" s="385" t="s">
        <v>462</v>
      </c>
      <c r="E24" s="245">
        <v>3360</v>
      </c>
      <c r="F24" s="245">
        <v>3360</v>
      </c>
      <c r="G24" s="245">
        <v>3360</v>
      </c>
      <c r="H24" s="245">
        <v>3360</v>
      </c>
      <c r="I24" s="245">
        <v>3360</v>
      </c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1">
        <v>3360</v>
      </c>
      <c r="BN24" s="241">
        <v>3360</v>
      </c>
      <c r="BO24" s="241">
        <f>BJ24+BE24+AZ24+AU24+AP24+AK24+AF24+AA24+V24+Q24+L24+G24</f>
        <v>3360</v>
      </c>
      <c r="BP24" s="241">
        <f>BJ24+BE24+AZ24+AU24+AP24+AK24+AF24+AA24+V24+R24+M24+H24</f>
        <v>3360</v>
      </c>
      <c r="BQ24" s="241">
        <f>BL24+BG24+BB24+AW24+AR24+AM24+AH24+AC24+X24+S24+N24+I24</f>
        <v>3360</v>
      </c>
      <c r="BR24" s="240"/>
      <c r="BS24" s="240"/>
      <c r="BT24" s="240"/>
    </row>
    <row r="25" spans="1:72" ht="15.75" customHeight="1">
      <c r="A25" s="396"/>
      <c r="B25" s="383" t="s">
        <v>461</v>
      </c>
      <c r="C25" s="384">
        <v>813000</v>
      </c>
      <c r="D25" s="385" t="s">
        <v>460</v>
      </c>
      <c r="E25" s="245">
        <v>2322</v>
      </c>
      <c r="F25" s="245">
        <v>2322</v>
      </c>
      <c r="G25" s="245">
        <v>2322</v>
      </c>
      <c r="H25" s="245">
        <v>2322</v>
      </c>
      <c r="I25" s="245">
        <v>2322</v>
      </c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1">
        <v>2322</v>
      </c>
      <c r="BN25" s="241">
        <v>2322</v>
      </c>
      <c r="BO25" s="241">
        <f>BJ25+BE25+AZ25+AU25+AP25+AK25+AF25+AA25+V25+Q25+L25+G25</f>
        <v>2322</v>
      </c>
      <c r="BP25" s="241">
        <f>BJ25+BE25+AZ25+AU25+AP25+AK25+AF25+AA25+V25+R25+M25+H25</f>
        <v>2322</v>
      </c>
      <c r="BQ25" s="241">
        <f>BL25+BG25+BB25+AW25+AR25+AM25+AH25+AC25+X25+S25+N25+I25</f>
        <v>2322</v>
      </c>
      <c r="BR25" s="240"/>
      <c r="BS25" s="240"/>
      <c r="BT25" s="240"/>
    </row>
    <row r="26" spans="1:72" ht="15.75" customHeight="1">
      <c r="A26" s="396"/>
      <c r="B26" s="383" t="s">
        <v>459</v>
      </c>
      <c r="C26" s="384"/>
      <c r="D26" s="385" t="s">
        <v>458</v>
      </c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>
        <v>10000</v>
      </c>
      <c r="P26" s="245">
        <v>10000</v>
      </c>
      <c r="Q26" s="245">
        <v>10000</v>
      </c>
      <c r="R26" s="245">
        <v>10000</v>
      </c>
      <c r="S26" s="245">
        <v>10000</v>
      </c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8"/>
      <c r="AE26" s="248"/>
      <c r="AF26" s="248"/>
      <c r="AG26" s="248"/>
      <c r="AH26" s="248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>
        <v>50</v>
      </c>
      <c r="BA26" s="245">
        <v>50</v>
      </c>
      <c r="BB26" s="245">
        <v>50</v>
      </c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1">
        <v>10000</v>
      </c>
      <c r="BN26" s="241">
        <v>10000</v>
      </c>
      <c r="BO26" s="241">
        <f>BJ26+BE26+AZ26+AU26+AP26+AK26+AF26+AA26+V26+Q26+L26+G26</f>
        <v>10050</v>
      </c>
      <c r="BP26" s="241">
        <f>BJ26+BE26+AZ26+AU26+AP26+AK26+AF26+AA26+V26+R26+M26+H26</f>
        <v>10050</v>
      </c>
      <c r="BQ26" s="241">
        <f>BL26+BG26+BB26+AW26+AR26+AM26+AH26+AC26+X26+S26+N26+I26</f>
        <v>10050</v>
      </c>
      <c r="BR26" s="240"/>
      <c r="BS26" s="240"/>
      <c r="BT26" s="240"/>
    </row>
    <row r="27" spans="1:72" ht="15.75" customHeight="1">
      <c r="A27" s="396"/>
      <c r="B27" s="397"/>
      <c r="C27" s="384"/>
      <c r="D27" s="399" t="s">
        <v>457</v>
      </c>
      <c r="E27" s="239">
        <f aca="true" t="shared" si="7" ref="E27:BQ27">SUM(E24:E26)</f>
        <v>5682</v>
      </c>
      <c r="F27" s="239">
        <f t="shared" si="7"/>
        <v>5682</v>
      </c>
      <c r="G27" s="239">
        <f t="shared" si="7"/>
        <v>5682</v>
      </c>
      <c r="H27" s="239">
        <f t="shared" si="7"/>
        <v>5682</v>
      </c>
      <c r="I27" s="239">
        <f t="shared" si="7"/>
        <v>5682</v>
      </c>
      <c r="J27" s="239">
        <f t="shared" si="7"/>
        <v>0</v>
      </c>
      <c r="K27" s="239">
        <f t="shared" si="7"/>
        <v>0</v>
      </c>
      <c r="L27" s="239">
        <f t="shared" si="7"/>
        <v>0</v>
      </c>
      <c r="M27" s="239">
        <f t="shared" si="7"/>
        <v>0</v>
      </c>
      <c r="N27" s="239">
        <f t="shared" si="7"/>
        <v>0</v>
      </c>
      <c r="O27" s="239">
        <f t="shared" si="7"/>
        <v>10000</v>
      </c>
      <c r="P27" s="239">
        <f t="shared" si="7"/>
        <v>10000</v>
      </c>
      <c r="Q27" s="239">
        <f t="shared" si="7"/>
        <v>10000</v>
      </c>
      <c r="R27" s="239">
        <f t="shared" si="7"/>
        <v>10000</v>
      </c>
      <c r="S27" s="239">
        <f t="shared" si="7"/>
        <v>10000</v>
      </c>
      <c r="T27" s="239">
        <f t="shared" si="7"/>
        <v>0</v>
      </c>
      <c r="U27" s="239">
        <f t="shared" si="7"/>
        <v>0</v>
      </c>
      <c r="V27" s="239">
        <f t="shared" si="7"/>
        <v>0</v>
      </c>
      <c r="W27" s="239">
        <f t="shared" si="7"/>
        <v>0</v>
      </c>
      <c r="X27" s="239">
        <f t="shared" si="7"/>
        <v>0</v>
      </c>
      <c r="Y27" s="239">
        <f t="shared" si="7"/>
        <v>0</v>
      </c>
      <c r="Z27" s="239">
        <f t="shared" si="7"/>
        <v>0</v>
      </c>
      <c r="AA27" s="239">
        <f t="shared" si="7"/>
        <v>0</v>
      </c>
      <c r="AB27" s="239">
        <f t="shared" si="7"/>
        <v>0</v>
      </c>
      <c r="AC27" s="239">
        <f t="shared" si="7"/>
        <v>0</v>
      </c>
      <c r="AD27" s="239">
        <f t="shared" si="7"/>
        <v>0</v>
      </c>
      <c r="AE27" s="239">
        <f t="shared" si="7"/>
        <v>0</v>
      </c>
      <c r="AF27" s="239">
        <f t="shared" si="7"/>
        <v>0</v>
      </c>
      <c r="AG27" s="239">
        <f t="shared" si="7"/>
        <v>0</v>
      </c>
      <c r="AH27" s="239">
        <f t="shared" si="7"/>
        <v>0</v>
      </c>
      <c r="AI27" s="239">
        <f t="shared" si="7"/>
        <v>0</v>
      </c>
      <c r="AJ27" s="239">
        <f t="shared" si="7"/>
        <v>0</v>
      </c>
      <c r="AK27" s="239">
        <f t="shared" si="7"/>
        <v>0</v>
      </c>
      <c r="AL27" s="239">
        <f t="shared" si="7"/>
        <v>0</v>
      </c>
      <c r="AM27" s="239">
        <f t="shared" si="7"/>
        <v>0</v>
      </c>
      <c r="AN27" s="239">
        <f t="shared" si="7"/>
        <v>0</v>
      </c>
      <c r="AO27" s="239">
        <f t="shared" si="7"/>
        <v>0</v>
      </c>
      <c r="AP27" s="239">
        <f t="shared" si="7"/>
        <v>0</v>
      </c>
      <c r="AQ27" s="239">
        <f t="shared" si="7"/>
        <v>0</v>
      </c>
      <c r="AR27" s="239">
        <f t="shared" si="7"/>
        <v>0</v>
      </c>
      <c r="AS27" s="239">
        <f t="shared" si="7"/>
        <v>0</v>
      </c>
      <c r="AT27" s="239">
        <f t="shared" si="7"/>
        <v>0</v>
      </c>
      <c r="AU27" s="239">
        <f t="shared" si="7"/>
        <v>0</v>
      </c>
      <c r="AV27" s="239">
        <f t="shared" si="7"/>
        <v>0</v>
      </c>
      <c r="AW27" s="239">
        <f t="shared" si="7"/>
        <v>0</v>
      </c>
      <c r="AX27" s="239">
        <f t="shared" si="7"/>
        <v>0</v>
      </c>
      <c r="AY27" s="239">
        <f t="shared" si="7"/>
        <v>0</v>
      </c>
      <c r="AZ27" s="239">
        <f t="shared" si="7"/>
        <v>50</v>
      </c>
      <c r="BA27" s="239">
        <f t="shared" si="7"/>
        <v>50</v>
      </c>
      <c r="BB27" s="239">
        <f t="shared" si="7"/>
        <v>50</v>
      </c>
      <c r="BC27" s="239">
        <f t="shared" si="7"/>
        <v>0</v>
      </c>
      <c r="BD27" s="239">
        <f t="shared" si="7"/>
        <v>0</v>
      </c>
      <c r="BE27" s="239">
        <f t="shared" si="7"/>
        <v>0</v>
      </c>
      <c r="BF27" s="239">
        <f t="shared" si="7"/>
        <v>0</v>
      </c>
      <c r="BG27" s="239">
        <f t="shared" si="7"/>
        <v>0</v>
      </c>
      <c r="BH27" s="239">
        <f t="shared" si="7"/>
        <v>0</v>
      </c>
      <c r="BI27" s="239">
        <f t="shared" si="7"/>
        <v>0</v>
      </c>
      <c r="BJ27" s="239">
        <f t="shared" si="7"/>
        <v>0</v>
      </c>
      <c r="BK27" s="239">
        <f t="shared" si="7"/>
        <v>0</v>
      </c>
      <c r="BL27" s="239">
        <f t="shared" si="7"/>
        <v>0</v>
      </c>
      <c r="BM27" s="239">
        <f t="shared" si="7"/>
        <v>15682</v>
      </c>
      <c r="BN27" s="239">
        <f t="shared" si="7"/>
        <v>15682</v>
      </c>
      <c r="BO27" s="239">
        <f t="shared" si="7"/>
        <v>15732</v>
      </c>
      <c r="BP27" s="239">
        <f t="shared" si="7"/>
        <v>15732</v>
      </c>
      <c r="BQ27" s="239">
        <f t="shared" si="7"/>
        <v>15732</v>
      </c>
      <c r="BR27" s="238"/>
      <c r="BS27" s="238"/>
      <c r="BT27" s="238"/>
    </row>
    <row r="28" spans="1:72" ht="15.75" customHeight="1">
      <c r="A28" s="398" t="s">
        <v>456</v>
      </c>
      <c r="B28" s="387"/>
      <c r="C28" s="395"/>
      <c r="D28" s="394" t="s">
        <v>455</v>
      </c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1"/>
      <c r="BN28" s="241"/>
      <c r="BO28" s="241"/>
      <c r="BP28" s="241"/>
      <c r="BQ28" s="241"/>
      <c r="BR28" s="240"/>
      <c r="BS28" s="240"/>
      <c r="BT28" s="240"/>
    </row>
    <row r="29" spans="1:130" ht="15.75" customHeight="1">
      <c r="A29" s="396"/>
      <c r="B29" s="383" t="s">
        <v>454</v>
      </c>
      <c r="C29" s="384"/>
      <c r="D29" s="385" t="s">
        <v>453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1">
        <f>SUM(D29:BD29)</f>
        <v>0</v>
      </c>
      <c r="BN29" s="241">
        <v>0</v>
      </c>
      <c r="BO29" s="241">
        <f>BI29+BD29+AY29+AT29+AO29+AJ29+AE29+Z29+U29+Q29+L29+G29</f>
        <v>0</v>
      </c>
      <c r="BP29" s="241">
        <f>BJ29+BE29+AZ29+AU29+AP29+AK29+AF29+AA29+V29+R29+M29+H29</f>
        <v>0</v>
      </c>
      <c r="BQ29" s="241">
        <f>BL29+BG29+BB29+AW29+AR29+AM29+AH29+AC29+X29+S29+N29+I29</f>
        <v>0</v>
      </c>
      <c r="BR29" s="240"/>
      <c r="BS29" s="240"/>
      <c r="BT29" s="240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</row>
    <row r="30" spans="1:72" ht="15.75" customHeight="1">
      <c r="A30" s="396"/>
      <c r="B30" s="397"/>
      <c r="C30" s="384"/>
      <c r="D30" s="399" t="s">
        <v>452</v>
      </c>
      <c r="E30" s="239">
        <f aca="true" t="shared" si="8" ref="E30:BQ30">SUM(E29:E29)</f>
        <v>0</v>
      </c>
      <c r="F30" s="239">
        <f t="shared" si="8"/>
        <v>0</v>
      </c>
      <c r="G30" s="239">
        <f t="shared" si="8"/>
        <v>0</v>
      </c>
      <c r="H30" s="239">
        <f t="shared" si="8"/>
        <v>0</v>
      </c>
      <c r="I30" s="239">
        <f t="shared" si="8"/>
        <v>0</v>
      </c>
      <c r="J30" s="239">
        <f t="shared" si="8"/>
        <v>0</v>
      </c>
      <c r="K30" s="239">
        <f t="shared" si="8"/>
        <v>0</v>
      </c>
      <c r="L30" s="239">
        <f>SUM(L27:L29)</f>
        <v>0</v>
      </c>
      <c r="M30" s="239">
        <f>SUM(M27:M29)</f>
        <v>0</v>
      </c>
      <c r="N30" s="239">
        <f>SUM(N27:N29)</f>
        <v>0</v>
      </c>
      <c r="O30" s="239">
        <f t="shared" si="8"/>
        <v>0</v>
      </c>
      <c r="P30" s="239">
        <f t="shared" si="8"/>
        <v>0</v>
      </c>
      <c r="Q30" s="239">
        <f t="shared" si="8"/>
        <v>0</v>
      </c>
      <c r="R30" s="239">
        <f t="shared" si="8"/>
        <v>0</v>
      </c>
      <c r="S30" s="239">
        <f t="shared" si="8"/>
        <v>0</v>
      </c>
      <c r="T30" s="239">
        <f t="shared" si="8"/>
        <v>0</v>
      </c>
      <c r="U30" s="239">
        <f t="shared" si="8"/>
        <v>0</v>
      </c>
      <c r="V30" s="239">
        <f t="shared" si="8"/>
        <v>0</v>
      </c>
      <c r="W30" s="239">
        <f t="shared" si="8"/>
        <v>0</v>
      </c>
      <c r="X30" s="239">
        <f t="shared" si="8"/>
        <v>0</v>
      </c>
      <c r="Y30" s="239">
        <f t="shared" si="8"/>
        <v>0</v>
      </c>
      <c r="Z30" s="239">
        <f t="shared" si="8"/>
        <v>0</v>
      </c>
      <c r="AA30" s="239">
        <f t="shared" si="8"/>
        <v>0</v>
      </c>
      <c r="AB30" s="239">
        <f t="shared" si="8"/>
        <v>0</v>
      </c>
      <c r="AC30" s="239">
        <f t="shared" si="8"/>
        <v>0</v>
      </c>
      <c r="AD30" s="239">
        <f t="shared" si="8"/>
        <v>0</v>
      </c>
      <c r="AE30" s="239">
        <f t="shared" si="8"/>
        <v>0</v>
      </c>
      <c r="AF30" s="239">
        <f t="shared" si="8"/>
        <v>0</v>
      </c>
      <c r="AG30" s="239">
        <f t="shared" si="8"/>
        <v>0</v>
      </c>
      <c r="AH30" s="239">
        <f t="shared" si="8"/>
        <v>0</v>
      </c>
      <c r="AI30" s="239">
        <f t="shared" si="8"/>
        <v>0</v>
      </c>
      <c r="AJ30" s="239">
        <f t="shared" si="8"/>
        <v>0</v>
      </c>
      <c r="AK30" s="239">
        <f t="shared" si="8"/>
        <v>0</v>
      </c>
      <c r="AL30" s="239">
        <f t="shared" si="8"/>
        <v>0</v>
      </c>
      <c r="AM30" s="239">
        <f t="shared" si="8"/>
        <v>0</v>
      </c>
      <c r="AN30" s="239">
        <f t="shared" si="8"/>
        <v>0</v>
      </c>
      <c r="AO30" s="239">
        <f t="shared" si="8"/>
        <v>0</v>
      </c>
      <c r="AP30" s="239">
        <f t="shared" si="8"/>
        <v>0</v>
      </c>
      <c r="AQ30" s="239">
        <f t="shared" si="8"/>
        <v>0</v>
      </c>
      <c r="AR30" s="239">
        <f t="shared" si="8"/>
        <v>0</v>
      </c>
      <c r="AS30" s="239">
        <f t="shared" si="8"/>
        <v>0</v>
      </c>
      <c r="AT30" s="239">
        <f t="shared" si="8"/>
        <v>0</v>
      </c>
      <c r="AU30" s="239">
        <f t="shared" si="8"/>
        <v>0</v>
      </c>
      <c r="AV30" s="239">
        <f t="shared" si="8"/>
        <v>0</v>
      </c>
      <c r="AW30" s="239">
        <f t="shared" si="8"/>
        <v>0</v>
      </c>
      <c r="AX30" s="239">
        <f t="shared" si="8"/>
        <v>0</v>
      </c>
      <c r="AY30" s="239">
        <f t="shared" si="8"/>
        <v>0</v>
      </c>
      <c r="AZ30" s="239">
        <f t="shared" si="8"/>
        <v>0</v>
      </c>
      <c r="BA30" s="239">
        <f t="shared" si="8"/>
        <v>0</v>
      </c>
      <c r="BB30" s="239">
        <f t="shared" si="8"/>
        <v>0</v>
      </c>
      <c r="BC30" s="239">
        <f t="shared" si="8"/>
        <v>0</v>
      </c>
      <c r="BD30" s="239">
        <f t="shared" si="8"/>
        <v>0</v>
      </c>
      <c r="BE30" s="239">
        <f t="shared" si="8"/>
        <v>0</v>
      </c>
      <c r="BF30" s="239">
        <f t="shared" si="8"/>
        <v>0</v>
      </c>
      <c r="BG30" s="239">
        <f t="shared" si="8"/>
        <v>0</v>
      </c>
      <c r="BH30" s="239">
        <f t="shared" si="8"/>
        <v>0</v>
      </c>
      <c r="BI30" s="239">
        <f t="shared" si="8"/>
        <v>0</v>
      </c>
      <c r="BJ30" s="239">
        <f t="shared" si="8"/>
        <v>0</v>
      </c>
      <c r="BK30" s="239">
        <f t="shared" si="8"/>
        <v>0</v>
      </c>
      <c r="BL30" s="239">
        <f t="shared" si="8"/>
        <v>0</v>
      </c>
      <c r="BM30" s="239">
        <f t="shared" si="8"/>
        <v>0</v>
      </c>
      <c r="BN30" s="239">
        <f t="shared" si="8"/>
        <v>0</v>
      </c>
      <c r="BO30" s="239">
        <f t="shared" si="8"/>
        <v>0</v>
      </c>
      <c r="BP30" s="239">
        <f t="shared" si="8"/>
        <v>0</v>
      </c>
      <c r="BQ30" s="239">
        <f t="shared" si="8"/>
        <v>0</v>
      </c>
      <c r="BR30" s="238"/>
      <c r="BS30" s="238"/>
      <c r="BT30" s="238"/>
    </row>
    <row r="31" spans="1:72" ht="15.75" customHeight="1">
      <c r="A31" s="398" t="s">
        <v>451</v>
      </c>
      <c r="B31" s="387"/>
      <c r="C31" s="395"/>
      <c r="D31" s="394" t="s">
        <v>450</v>
      </c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1"/>
      <c r="BN31" s="241"/>
      <c r="BO31" s="241"/>
      <c r="BP31" s="241"/>
      <c r="BQ31" s="241"/>
      <c r="BR31" s="240"/>
      <c r="BS31" s="240"/>
      <c r="BT31" s="240"/>
    </row>
    <row r="32" spans="1:72" ht="15.75" customHeight="1">
      <c r="A32" s="396"/>
      <c r="B32" s="383" t="s">
        <v>449</v>
      </c>
      <c r="C32" s="384">
        <v>910110</v>
      </c>
      <c r="D32" s="385" t="s">
        <v>448</v>
      </c>
      <c r="E32" s="245">
        <v>1200</v>
      </c>
      <c r="F32" s="245">
        <v>1200</v>
      </c>
      <c r="G32" s="245">
        <v>1200</v>
      </c>
      <c r="H32" s="245">
        <v>1200</v>
      </c>
      <c r="I32" s="245">
        <v>1200</v>
      </c>
      <c r="J32" s="245">
        <v>1235</v>
      </c>
      <c r="K32" s="245">
        <v>1235</v>
      </c>
      <c r="L32" s="245">
        <v>1235</v>
      </c>
      <c r="M32" s="245">
        <v>1235</v>
      </c>
      <c r="N32" s="245">
        <v>1235</v>
      </c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1">
        <v>2435</v>
      </c>
      <c r="BN32" s="241">
        <v>2435</v>
      </c>
      <c r="BO32" s="241">
        <v>2435</v>
      </c>
      <c r="BP32" s="241">
        <f>BJ32+BE32+AZ32+AU32+AP32+AK32+AF32+AA32+V32+R32+M32+H32</f>
        <v>2435</v>
      </c>
      <c r="BQ32" s="241">
        <f>BL32+BG32+BB32+AW32+AR32+AM32+AH32+AC32+X32+S32+N32+I32</f>
        <v>2435</v>
      </c>
      <c r="BR32" s="240"/>
      <c r="BS32" s="240"/>
      <c r="BT32" s="240"/>
    </row>
    <row r="33" spans="1:72" ht="15.75" customHeight="1">
      <c r="A33" s="379"/>
      <c r="B33" s="397"/>
      <c r="C33" s="399"/>
      <c r="D33" s="393" t="s">
        <v>447</v>
      </c>
      <c r="E33" s="239">
        <f aca="true" t="shared" si="9" ref="E33:BQ33">SUM(E32:E32)</f>
        <v>1200</v>
      </c>
      <c r="F33" s="239">
        <f t="shared" si="9"/>
        <v>1200</v>
      </c>
      <c r="G33" s="239">
        <f t="shared" si="9"/>
        <v>1200</v>
      </c>
      <c r="H33" s="239">
        <f t="shared" si="9"/>
        <v>1200</v>
      </c>
      <c r="I33" s="239">
        <f t="shared" si="9"/>
        <v>1200</v>
      </c>
      <c r="J33" s="239">
        <f t="shared" si="9"/>
        <v>1235</v>
      </c>
      <c r="K33" s="239">
        <f t="shared" si="9"/>
        <v>1235</v>
      </c>
      <c r="L33" s="239">
        <f t="shared" si="9"/>
        <v>1235</v>
      </c>
      <c r="M33" s="239">
        <f t="shared" si="9"/>
        <v>1235</v>
      </c>
      <c r="N33" s="239">
        <f t="shared" si="9"/>
        <v>1235</v>
      </c>
      <c r="O33" s="239">
        <f t="shared" si="9"/>
        <v>0</v>
      </c>
      <c r="P33" s="239">
        <f t="shared" si="9"/>
        <v>0</v>
      </c>
      <c r="Q33" s="239">
        <f t="shared" si="9"/>
        <v>0</v>
      </c>
      <c r="R33" s="239">
        <f t="shared" si="9"/>
        <v>0</v>
      </c>
      <c r="S33" s="239">
        <f t="shared" si="9"/>
        <v>0</v>
      </c>
      <c r="T33" s="239">
        <f t="shared" si="9"/>
        <v>0</v>
      </c>
      <c r="U33" s="239">
        <f t="shared" si="9"/>
        <v>0</v>
      </c>
      <c r="V33" s="239">
        <f t="shared" si="9"/>
        <v>0</v>
      </c>
      <c r="W33" s="239">
        <f t="shared" si="9"/>
        <v>0</v>
      </c>
      <c r="X33" s="239">
        <f t="shared" si="9"/>
        <v>0</v>
      </c>
      <c r="Y33" s="239">
        <f t="shared" si="9"/>
        <v>0</v>
      </c>
      <c r="Z33" s="239">
        <f t="shared" si="9"/>
        <v>0</v>
      </c>
      <c r="AA33" s="239">
        <f t="shared" si="9"/>
        <v>0</v>
      </c>
      <c r="AB33" s="239">
        <f t="shared" si="9"/>
        <v>0</v>
      </c>
      <c r="AC33" s="239">
        <f t="shared" si="9"/>
        <v>0</v>
      </c>
      <c r="AD33" s="239">
        <f t="shared" si="9"/>
        <v>0</v>
      </c>
      <c r="AE33" s="239">
        <f t="shared" si="9"/>
        <v>0</v>
      </c>
      <c r="AF33" s="239">
        <f t="shared" si="9"/>
        <v>0</v>
      </c>
      <c r="AG33" s="239">
        <f t="shared" si="9"/>
        <v>0</v>
      </c>
      <c r="AH33" s="239">
        <f t="shared" si="9"/>
        <v>0</v>
      </c>
      <c r="AI33" s="239">
        <f t="shared" si="9"/>
        <v>0</v>
      </c>
      <c r="AJ33" s="239">
        <f t="shared" si="9"/>
        <v>0</v>
      </c>
      <c r="AK33" s="239">
        <f t="shared" si="9"/>
        <v>0</v>
      </c>
      <c r="AL33" s="239">
        <f t="shared" si="9"/>
        <v>0</v>
      </c>
      <c r="AM33" s="239">
        <f t="shared" si="9"/>
        <v>0</v>
      </c>
      <c r="AN33" s="239">
        <f t="shared" si="9"/>
        <v>0</v>
      </c>
      <c r="AO33" s="239">
        <f t="shared" si="9"/>
        <v>0</v>
      </c>
      <c r="AP33" s="239">
        <f t="shared" si="9"/>
        <v>0</v>
      </c>
      <c r="AQ33" s="239">
        <f t="shared" si="9"/>
        <v>0</v>
      </c>
      <c r="AR33" s="239">
        <f t="shared" si="9"/>
        <v>0</v>
      </c>
      <c r="AS33" s="239">
        <f t="shared" si="9"/>
        <v>0</v>
      </c>
      <c r="AT33" s="239">
        <f t="shared" si="9"/>
        <v>0</v>
      </c>
      <c r="AU33" s="239">
        <f t="shared" si="9"/>
        <v>0</v>
      </c>
      <c r="AV33" s="239">
        <f t="shared" si="9"/>
        <v>0</v>
      </c>
      <c r="AW33" s="239">
        <f t="shared" si="9"/>
        <v>0</v>
      </c>
      <c r="AX33" s="239">
        <f t="shared" si="9"/>
        <v>0</v>
      </c>
      <c r="AY33" s="239">
        <f t="shared" si="9"/>
        <v>0</v>
      </c>
      <c r="AZ33" s="239">
        <f>SUM(AZ32:AZ32)</f>
        <v>0</v>
      </c>
      <c r="BA33" s="239">
        <f>SUM(BA32:BA32)</f>
        <v>0</v>
      </c>
      <c r="BB33" s="239">
        <f>SUM(BB32:BB32)</f>
        <v>0</v>
      </c>
      <c r="BC33" s="239">
        <f t="shared" si="9"/>
        <v>0</v>
      </c>
      <c r="BD33" s="239">
        <f t="shared" si="9"/>
        <v>0</v>
      </c>
      <c r="BE33" s="239">
        <f t="shared" si="9"/>
        <v>0</v>
      </c>
      <c r="BF33" s="239">
        <f t="shared" si="9"/>
        <v>0</v>
      </c>
      <c r="BG33" s="239">
        <f t="shared" si="9"/>
        <v>0</v>
      </c>
      <c r="BH33" s="239">
        <f t="shared" si="9"/>
        <v>0</v>
      </c>
      <c r="BI33" s="239">
        <f t="shared" si="9"/>
        <v>0</v>
      </c>
      <c r="BJ33" s="239">
        <f t="shared" si="9"/>
        <v>0</v>
      </c>
      <c r="BK33" s="239">
        <f t="shared" si="9"/>
        <v>0</v>
      </c>
      <c r="BL33" s="239">
        <f t="shared" si="9"/>
        <v>0</v>
      </c>
      <c r="BM33" s="239">
        <f t="shared" si="9"/>
        <v>2435</v>
      </c>
      <c r="BN33" s="239">
        <f t="shared" si="9"/>
        <v>2435</v>
      </c>
      <c r="BO33" s="239">
        <f t="shared" si="9"/>
        <v>2435</v>
      </c>
      <c r="BP33" s="239">
        <f t="shared" si="9"/>
        <v>2435</v>
      </c>
      <c r="BQ33" s="239">
        <f t="shared" si="9"/>
        <v>2435</v>
      </c>
      <c r="BR33" s="238"/>
      <c r="BS33" s="238"/>
      <c r="BT33" s="238"/>
    </row>
    <row r="34" spans="1:72" ht="15.75" customHeight="1">
      <c r="A34" s="398" t="s">
        <v>446</v>
      </c>
      <c r="B34" s="383"/>
      <c r="C34" s="400"/>
      <c r="D34" s="401" t="s">
        <v>445</v>
      </c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1"/>
      <c r="BN34" s="241"/>
      <c r="BO34" s="241"/>
      <c r="BP34" s="241"/>
      <c r="BQ34" s="241"/>
      <c r="BR34" s="240"/>
      <c r="BS34" s="240"/>
      <c r="BT34" s="240"/>
    </row>
    <row r="35" spans="1:72" ht="15.75" customHeight="1">
      <c r="A35" s="379"/>
      <c r="B35" s="383" t="s">
        <v>429</v>
      </c>
      <c r="C35" s="400"/>
      <c r="D35" s="390" t="s">
        <v>444</v>
      </c>
      <c r="E35" s="245">
        <v>19590</v>
      </c>
      <c r="F35" s="245">
        <v>19590</v>
      </c>
      <c r="G35" s="245">
        <v>19590</v>
      </c>
      <c r="H35" s="245">
        <v>19590</v>
      </c>
      <c r="I35" s="245">
        <v>20198</v>
      </c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1">
        <v>19590</v>
      </c>
      <c r="BN35" s="241">
        <v>19590</v>
      </c>
      <c r="BO35" s="241">
        <v>19590</v>
      </c>
      <c r="BP35" s="241">
        <f>BJ35+BE35+AZ35+AU35+AP35+AK35+AF35+AA35+V35+R35+M35+H35</f>
        <v>19590</v>
      </c>
      <c r="BQ35" s="241">
        <f>BL35+BG35+BB35+AW35+AR35+AM35+AH35+AC35+X35+S35+N35+I35</f>
        <v>20198</v>
      </c>
      <c r="BR35" s="240"/>
      <c r="BS35" s="240"/>
      <c r="BT35" s="240"/>
    </row>
    <row r="36" spans="1:72" ht="15.75" customHeight="1">
      <c r="A36" s="379"/>
      <c r="B36" s="383" t="s">
        <v>443</v>
      </c>
      <c r="C36" s="400"/>
      <c r="D36" s="390" t="s">
        <v>442</v>
      </c>
      <c r="E36" s="245"/>
      <c r="F36" s="245">
        <v>161</v>
      </c>
      <c r="G36" s="245">
        <v>161</v>
      </c>
      <c r="H36" s="245">
        <v>273</v>
      </c>
      <c r="I36" s="245">
        <v>340</v>
      </c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1">
        <f>E36</f>
        <v>0</v>
      </c>
      <c r="BN36" s="241">
        <v>161</v>
      </c>
      <c r="BO36" s="241">
        <v>161</v>
      </c>
      <c r="BP36" s="241">
        <f>BJ36+BE36+AZ36+AU36+AP36+AK36+AF36+AA36+V36+R36+M36+H36</f>
        <v>273</v>
      </c>
      <c r="BQ36" s="241">
        <f>BL36+BG36+BB36+AW36+AR36+AM36+AH36+AC36+X36+S36+N36+I36</f>
        <v>340</v>
      </c>
      <c r="BR36" s="240"/>
      <c r="BS36" s="240"/>
      <c r="BT36" s="240"/>
    </row>
    <row r="37" spans="1:72" ht="15.75" customHeight="1">
      <c r="A37" s="379"/>
      <c r="B37" s="383" t="s">
        <v>427</v>
      </c>
      <c r="C37" s="400" t="s">
        <v>441</v>
      </c>
      <c r="D37" s="390" t="s">
        <v>440</v>
      </c>
      <c r="E37" s="245">
        <v>2364</v>
      </c>
      <c r="F37" s="245">
        <v>2364</v>
      </c>
      <c r="G37" s="245">
        <v>2364</v>
      </c>
      <c r="H37" s="245">
        <v>2364</v>
      </c>
      <c r="I37" s="245">
        <v>2364</v>
      </c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1">
        <v>2364</v>
      </c>
      <c r="BN37" s="241">
        <v>2364</v>
      </c>
      <c r="BO37" s="241">
        <v>2364</v>
      </c>
      <c r="BP37" s="241">
        <f>BJ37+BE37+AZ37+AU37+AP37+AK37+AF37+AA37+V37+R37+M37+H37</f>
        <v>2364</v>
      </c>
      <c r="BQ37" s="241">
        <f>BL37+BG37+BB37+AW37+AR37+AM37+AH37+AC37+X37+S37+N37+I37</f>
        <v>2364</v>
      </c>
      <c r="BR37" s="240"/>
      <c r="BS37" s="240"/>
      <c r="BT37" s="240"/>
    </row>
    <row r="38" spans="1:72" ht="15.75" customHeight="1">
      <c r="A38" s="398"/>
      <c r="B38" s="393"/>
      <c r="C38" s="402"/>
      <c r="D38" s="393" t="s">
        <v>439</v>
      </c>
      <c r="E38" s="239">
        <f aca="true" t="shared" si="10" ref="E38:BQ38">SUM(E35:E37)</f>
        <v>21954</v>
      </c>
      <c r="F38" s="239">
        <f t="shared" si="10"/>
        <v>22115</v>
      </c>
      <c r="G38" s="239">
        <f t="shared" si="10"/>
        <v>22115</v>
      </c>
      <c r="H38" s="239">
        <f t="shared" si="10"/>
        <v>22227</v>
      </c>
      <c r="I38" s="239">
        <f t="shared" si="10"/>
        <v>22902</v>
      </c>
      <c r="J38" s="239">
        <f t="shared" si="10"/>
        <v>0</v>
      </c>
      <c r="K38" s="239">
        <f t="shared" si="10"/>
        <v>0</v>
      </c>
      <c r="L38" s="239">
        <f t="shared" si="10"/>
        <v>0</v>
      </c>
      <c r="M38" s="239">
        <f t="shared" si="10"/>
        <v>0</v>
      </c>
      <c r="N38" s="239">
        <f t="shared" si="10"/>
        <v>0</v>
      </c>
      <c r="O38" s="239">
        <f t="shared" si="10"/>
        <v>0</v>
      </c>
      <c r="P38" s="239">
        <f t="shared" si="10"/>
        <v>0</v>
      </c>
      <c r="Q38" s="239">
        <f t="shared" si="10"/>
        <v>0</v>
      </c>
      <c r="R38" s="239">
        <f t="shared" si="10"/>
        <v>0</v>
      </c>
      <c r="S38" s="239">
        <f t="shared" si="10"/>
        <v>0</v>
      </c>
      <c r="T38" s="239">
        <f t="shared" si="10"/>
        <v>0</v>
      </c>
      <c r="U38" s="239">
        <f t="shared" si="10"/>
        <v>0</v>
      </c>
      <c r="V38" s="239">
        <f t="shared" si="10"/>
        <v>0</v>
      </c>
      <c r="W38" s="239">
        <f t="shared" si="10"/>
        <v>0</v>
      </c>
      <c r="X38" s="239">
        <f t="shared" si="10"/>
        <v>0</v>
      </c>
      <c r="Y38" s="239">
        <f t="shared" si="10"/>
        <v>0</v>
      </c>
      <c r="Z38" s="239">
        <f t="shared" si="10"/>
        <v>0</v>
      </c>
      <c r="AA38" s="239">
        <f t="shared" si="10"/>
        <v>0</v>
      </c>
      <c r="AB38" s="239">
        <f t="shared" si="10"/>
        <v>0</v>
      </c>
      <c r="AC38" s="239">
        <f t="shared" si="10"/>
        <v>0</v>
      </c>
      <c r="AD38" s="239">
        <f t="shared" si="10"/>
        <v>0</v>
      </c>
      <c r="AE38" s="239">
        <f t="shared" si="10"/>
        <v>0</v>
      </c>
      <c r="AF38" s="239">
        <f t="shared" si="10"/>
        <v>0</v>
      </c>
      <c r="AG38" s="239">
        <f t="shared" si="10"/>
        <v>0</v>
      </c>
      <c r="AH38" s="239">
        <f t="shared" si="10"/>
        <v>0</v>
      </c>
      <c r="AI38" s="239">
        <f t="shared" si="10"/>
        <v>0</v>
      </c>
      <c r="AJ38" s="239">
        <f t="shared" si="10"/>
        <v>0</v>
      </c>
      <c r="AK38" s="239">
        <f t="shared" si="10"/>
        <v>0</v>
      </c>
      <c r="AL38" s="239">
        <f t="shared" si="10"/>
        <v>0</v>
      </c>
      <c r="AM38" s="239">
        <f t="shared" si="10"/>
        <v>0</v>
      </c>
      <c r="AN38" s="239">
        <f t="shared" si="10"/>
        <v>0</v>
      </c>
      <c r="AO38" s="239">
        <f t="shared" si="10"/>
        <v>0</v>
      </c>
      <c r="AP38" s="239">
        <f t="shared" si="10"/>
        <v>0</v>
      </c>
      <c r="AQ38" s="239">
        <f t="shared" si="10"/>
        <v>0</v>
      </c>
      <c r="AR38" s="239">
        <f t="shared" si="10"/>
        <v>0</v>
      </c>
      <c r="AS38" s="239">
        <f t="shared" si="10"/>
        <v>0</v>
      </c>
      <c r="AT38" s="239">
        <f t="shared" si="10"/>
        <v>0</v>
      </c>
      <c r="AU38" s="239">
        <f t="shared" si="10"/>
        <v>0</v>
      </c>
      <c r="AV38" s="239">
        <f t="shared" si="10"/>
        <v>0</v>
      </c>
      <c r="AW38" s="239">
        <f t="shared" si="10"/>
        <v>0</v>
      </c>
      <c r="AX38" s="239">
        <f t="shared" si="10"/>
        <v>0</v>
      </c>
      <c r="AY38" s="239">
        <f t="shared" si="10"/>
        <v>0</v>
      </c>
      <c r="AZ38" s="239">
        <f t="shared" si="10"/>
        <v>0</v>
      </c>
      <c r="BA38" s="239">
        <f t="shared" si="10"/>
        <v>0</v>
      </c>
      <c r="BB38" s="239">
        <f t="shared" si="10"/>
        <v>0</v>
      </c>
      <c r="BC38" s="239">
        <f t="shared" si="10"/>
        <v>0</v>
      </c>
      <c r="BD38" s="239">
        <f t="shared" si="10"/>
        <v>0</v>
      </c>
      <c r="BE38" s="239">
        <f t="shared" si="10"/>
        <v>0</v>
      </c>
      <c r="BF38" s="239">
        <f t="shared" si="10"/>
        <v>0</v>
      </c>
      <c r="BG38" s="239">
        <f t="shared" si="10"/>
        <v>0</v>
      </c>
      <c r="BH38" s="239">
        <f t="shared" si="10"/>
        <v>0</v>
      </c>
      <c r="BI38" s="239">
        <f t="shared" si="10"/>
        <v>0</v>
      </c>
      <c r="BJ38" s="239">
        <f t="shared" si="10"/>
        <v>0</v>
      </c>
      <c r="BK38" s="239">
        <f t="shared" si="10"/>
        <v>0</v>
      </c>
      <c r="BL38" s="239">
        <f t="shared" si="10"/>
        <v>0</v>
      </c>
      <c r="BM38" s="239">
        <f t="shared" si="10"/>
        <v>21954</v>
      </c>
      <c r="BN38" s="239">
        <f t="shared" si="10"/>
        <v>22115</v>
      </c>
      <c r="BO38" s="239">
        <f t="shared" si="10"/>
        <v>22115</v>
      </c>
      <c r="BP38" s="239">
        <f t="shared" si="10"/>
        <v>22227</v>
      </c>
      <c r="BQ38" s="239">
        <f t="shared" si="10"/>
        <v>22902</v>
      </c>
      <c r="BR38" s="238"/>
      <c r="BS38" s="238"/>
      <c r="BT38" s="238"/>
    </row>
    <row r="39" spans="1:72" ht="15.75" customHeight="1">
      <c r="A39" s="398" t="s">
        <v>438</v>
      </c>
      <c r="B39" s="387"/>
      <c r="C39" s="395"/>
      <c r="D39" s="394" t="s">
        <v>437</v>
      </c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1"/>
      <c r="BN39" s="241">
        <v>0</v>
      </c>
      <c r="BO39" s="241"/>
      <c r="BP39" s="241"/>
      <c r="BQ39" s="241"/>
      <c r="BR39" s="240"/>
      <c r="BS39" s="240"/>
      <c r="BT39" s="240"/>
    </row>
    <row r="40" spans="1:72" ht="15.75" customHeight="1">
      <c r="A40" s="398"/>
      <c r="B40" s="384">
        <v>107060</v>
      </c>
      <c r="C40" s="395"/>
      <c r="D40" s="385" t="s">
        <v>436</v>
      </c>
      <c r="E40" s="245">
        <v>3903</v>
      </c>
      <c r="F40" s="245">
        <v>4092</v>
      </c>
      <c r="G40" s="245">
        <v>4092</v>
      </c>
      <c r="H40" s="245">
        <v>4816</v>
      </c>
      <c r="I40" s="245">
        <v>5739</v>
      </c>
      <c r="J40" s="245"/>
      <c r="K40" s="245"/>
      <c r="L40" s="245">
        <v>139</v>
      </c>
      <c r="M40" s="245">
        <v>139</v>
      </c>
      <c r="N40" s="245">
        <v>1131</v>
      </c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1">
        <f>BH40+BC40+AX40+AS40+AN40+AI40+AD40+Y40+T40+O40+J40+E40</f>
        <v>3903</v>
      </c>
      <c r="BN40" s="241">
        <v>4092</v>
      </c>
      <c r="BO40" s="241">
        <f>G40</f>
        <v>4092</v>
      </c>
      <c r="BP40" s="241">
        <f>BJ40+BE40+AZ40+AU40+AP40+AK40+AF40+AA40+V40+R40+M40+H40</f>
        <v>4955</v>
      </c>
      <c r="BQ40" s="241">
        <f>BL40+BG40+BB40+AW40+AR40+AM40+AH40+AC40+X40+S40+N40+I40</f>
        <v>6870</v>
      </c>
      <c r="BR40" s="240"/>
      <c r="BS40" s="240"/>
      <c r="BT40" s="240"/>
    </row>
    <row r="41" spans="1:72" ht="15.75" customHeight="1">
      <c r="A41" s="398"/>
      <c r="B41" s="384">
        <v>105010</v>
      </c>
      <c r="C41" s="395"/>
      <c r="D41" s="385" t="s">
        <v>435</v>
      </c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1">
        <f>SUM(D41:BD41)</f>
        <v>0</v>
      </c>
      <c r="BN41" s="241">
        <v>0</v>
      </c>
      <c r="BO41" s="241">
        <f>BJ41+BE41+AZ41+AU41+AP41+AK41+AF41+AA41+V41+Q41+L41+G41</f>
        <v>0</v>
      </c>
      <c r="BP41" s="241">
        <f>BJ41+BE41+AZ41+AU41+AP41+AK41+AF41+AA41+V41+R41+M41+H41</f>
        <v>0</v>
      </c>
      <c r="BQ41" s="241">
        <f>BL41+BG41+BB41+AW41+AR41+AM41+AH41+AC41+X41+S41+N41+I41</f>
        <v>0</v>
      </c>
      <c r="BR41" s="240"/>
      <c r="BS41" s="240"/>
      <c r="BT41" s="240"/>
    </row>
    <row r="42" spans="1:72" ht="15.75" customHeight="1">
      <c r="A42" s="398"/>
      <c r="B42" s="384">
        <v>107051</v>
      </c>
      <c r="C42" s="395"/>
      <c r="D42" s="385" t="s">
        <v>434</v>
      </c>
      <c r="E42" s="245">
        <v>1384</v>
      </c>
      <c r="F42" s="245">
        <v>1384</v>
      </c>
      <c r="G42" s="245">
        <v>1384</v>
      </c>
      <c r="H42" s="245">
        <v>1384</v>
      </c>
      <c r="I42" s="245">
        <v>1384</v>
      </c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>
        <v>2520</v>
      </c>
      <c r="Z42" s="245">
        <v>2508</v>
      </c>
      <c r="AA42" s="245">
        <v>2508</v>
      </c>
      <c r="AB42" s="245">
        <v>2508</v>
      </c>
      <c r="AC42" s="245">
        <v>2508</v>
      </c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1">
        <f>BH42+BC42+AX42+AS42+AN42+AI42+AD42+Y42+T42+O42+J42+E42</f>
        <v>3904</v>
      </c>
      <c r="BN42" s="241">
        <v>3892</v>
      </c>
      <c r="BO42" s="241">
        <f>BJ42+BE42+AZ42+AU42+AP42+AK42+AF42+AA42+V42+Q42+L42+G42</f>
        <v>3892</v>
      </c>
      <c r="BP42" s="241">
        <f>BJ42+BE42+AZ42+AU42+AP42+AK42+AF42+AA42+V42+R42+M42+H42</f>
        <v>3892</v>
      </c>
      <c r="BQ42" s="241">
        <f>BL42+BG42+BB42+AW42+AR42+AM42+AH42+AC42+X42+S42+N42+I42</f>
        <v>3892</v>
      </c>
      <c r="BR42" s="240"/>
      <c r="BS42" s="240"/>
      <c r="BT42" s="240"/>
    </row>
    <row r="43" spans="1:72" ht="15.75" customHeight="1">
      <c r="A43" s="398"/>
      <c r="B43" s="384">
        <v>106020</v>
      </c>
      <c r="C43" s="395"/>
      <c r="D43" s="385" t="s">
        <v>433</v>
      </c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>
        <v>26</v>
      </c>
      <c r="AJ43" s="245">
        <v>26</v>
      </c>
      <c r="AK43" s="245">
        <v>26</v>
      </c>
      <c r="AL43" s="245">
        <v>26</v>
      </c>
      <c r="AM43" s="245">
        <v>26</v>
      </c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1">
        <f>BH43+BC43+AX43+AS43+AN43+AI43+AD43+Y43+T43+O43+J43+E43</f>
        <v>26</v>
      </c>
      <c r="BN43" s="241">
        <v>26</v>
      </c>
      <c r="BO43" s="241">
        <f>BH43+BC43+AX43+AS43+AN43+AI43+AD43+Y43+T43+O43+J43+E43</f>
        <v>26</v>
      </c>
      <c r="BP43" s="241">
        <f>BJ43+BE43+AZ43+AU43+AP43+AK43+AF43+AA43+V43+R43+M43+H43</f>
        <v>26</v>
      </c>
      <c r="BQ43" s="241">
        <f>BL43+BG43+BB43+AW43+AR43+AM43+AH43+AC43+X43+S43+N43+I43</f>
        <v>26</v>
      </c>
      <c r="BR43" s="240"/>
      <c r="BS43" s="240"/>
      <c r="BT43" s="240"/>
    </row>
    <row r="44" spans="1:72" ht="15.75" customHeight="1">
      <c r="A44" s="379"/>
      <c r="B44" s="397"/>
      <c r="C44" s="399"/>
      <c r="D44" s="399" t="s">
        <v>432</v>
      </c>
      <c r="E44" s="239">
        <f aca="true" t="shared" si="11" ref="E44:BQ44">SUM(E40:E43)</f>
        <v>5287</v>
      </c>
      <c r="F44" s="239">
        <f t="shared" si="11"/>
        <v>5476</v>
      </c>
      <c r="G44" s="239">
        <f t="shared" si="11"/>
        <v>5476</v>
      </c>
      <c r="H44" s="239">
        <f t="shared" si="11"/>
        <v>6200</v>
      </c>
      <c r="I44" s="239">
        <f t="shared" si="11"/>
        <v>7123</v>
      </c>
      <c r="J44" s="239">
        <f t="shared" si="11"/>
        <v>0</v>
      </c>
      <c r="K44" s="239">
        <f t="shared" si="11"/>
        <v>0</v>
      </c>
      <c r="L44" s="239">
        <f t="shared" si="11"/>
        <v>139</v>
      </c>
      <c r="M44" s="239">
        <f t="shared" si="11"/>
        <v>139</v>
      </c>
      <c r="N44" s="239">
        <f t="shared" si="11"/>
        <v>1131</v>
      </c>
      <c r="O44" s="239">
        <f t="shared" si="11"/>
        <v>0</v>
      </c>
      <c r="P44" s="239">
        <f t="shared" si="11"/>
        <v>0</v>
      </c>
      <c r="Q44" s="239">
        <f t="shared" si="11"/>
        <v>0</v>
      </c>
      <c r="R44" s="239">
        <f t="shared" si="11"/>
        <v>0</v>
      </c>
      <c r="S44" s="239">
        <f t="shared" si="11"/>
        <v>0</v>
      </c>
      <c r="T44" s="239">
        <f t="shared" si="11"/>
        <v>0</v>
      </c>
      <c r="U44" s="239">
        <f t="shared" si="11"/>
        <v>0</v>
      </c>
      <c r="V44" s="239">
        <f t="shared" si="11"/>
        <v>0</v>
      </c>
      <c r="W44" s="239">
        <f t="shared" si="11"/>
        <v>0</v>
      </c>
      <c r="X44" s="239">
        <f t="shared" si="11"/>
        <v>0</v>
      </c>
      <c r="Y44" s="239">
        <f t="shared" si="11"/>
        <v>2520</v>
      </c>
      <c r="Z44" s="239">
        <f t="shared" si="11"/>
        <v>2508</v>
      </c>
      <c r="AA44" s="239">
        <f t="shared" si="11"/>
        <v>2508</v>
      </c>
      <c r="AB44" s="239">
        <f t="shared" si="11"/>
        <v>2508</v>
      </c>
      <c r="AC44" s="239">
        <f t="shared" si="11"/>
        <v>2508</v>
      </c>
      <c r="AD44" s="239">
        <f t="shared" si="11"/>
        <v>0</v>
      </c>
      <c r="AE44" s="239">
        <f t="shared" si="11"/>
        <v>0</v>
      </c>
      <c r="AF44" s="239">
        <f t="shared" si="11"/>
        <v>0</v>
      </c>
      <c r="AG44" s="239">
        <f t="shared" si="11"/>
        <v>0</v>
      </c>
      <c r="AH44" s="239">
        <f t="shared" si="11"/>
        <v>0</v>
      </c>
      <c r="AI44" s="239">
        <f t="shared" si="11"/>
        <v>26</v>
      </c>
      <c r="AJ44" s="239">
        <f t="shared" si="11"/>
        <v>26</v>
      </c>
      <c r="AK44" s="239">
        <f t="shared" si="11"/>
        <v>26</v>
      </c>
      <c r="AL44" s="239">
        <f t="shared" si="11"/>
        <v>26</v>
      </c>
      <c r="AM44" s="239">
        <f t="shared" si="11"/>
        <v>26</v>
      </c>
      <c r="AN44" s="239">
        <f t="shared" si="11"/>
        <v>0</v>
      </c>
      <c r="AO44" s="239">
        <f t="shared" si="11"/>
        <v>0</v>
      </c>
      <c r="AP44" s="239">
        <f t="shared" si="11"/>
        <v>0</v>
      </c>
      <c r="AQ44" s="239">
        <f t="shared" si="11"/>
        <v>0</v>
      </c>
      <c r="AR44" s="239">
        <f t="shared" si="11"/>
        <v>0</v>
      </c>
      <c r="AS44" s="239">
        <f t="shared" si="11"/>
        <v>0</v>
      </c>
      <c r="AT44" s="239">
        <f t="shared" si="11"/>
        <v>0</v>
      </c>
      <c r="AU44" s="239">
        <f t="shared" si="11"/>
        <v>0</v>
      </c>
      <c r="AV44" s="239">
        <f t="shared" si="11"/>
        <v>0</v>
      </c>
      <c r="AW44" s="239">
        <f t="shared" si="11"/>
        <v>0</v>
      </c>
      <c r="AX44" s="239">
        <f t="shared" si="11"/>
        <v>0</v>
      </c>
      <c r="AY44" s="239">
        <f t="shared" si="11"/>
        <v>0</v>
      </c>
      <c r="AZ44" s="239">
        <f t="shared" si="11"/>
        <v>0</v>
      </c>
      <c r="BA44" s="239">
        <f t="shared" si="11"/>
        <v>0</v>
      </c>
      <c r="BB44" s="239">
        <f t="shared" si="11"/>
        <v>0</v>
      </c>
      <c r="BC44" s="239">
        <f t="shared" si="11"/>
        <v>0</v>
      </c>
      <c r="BD44" s="239">
        <f t="shared" si="11"/>
        <v>0</v>
      </c>
      <c r="BE44" s="239">
        <f t="shared" si="11"/>
        <v>0</v>
      </c>
      <c r="BF44" s="239">
        <f t="shared" si="11"/>
        <v>0</v>
      </c>
      <c r="BG44" s="239">
        <f t="shared" si="11"/>
        <v>0</v>
      </c>
      <c r="BH44" s="239">
        <f t="shared" si="11"/>
        <v>0</v>
      </c>
      <c r="BI44" s="239">
        <f t="shared" si="11"/>
        <v>0</v>
      </c>
      <c r="BJ44" s="239">
        <f t="shared" si="11"/>
        <v>0</v>
      </c>
      <c r="BK44" s="239">
        <f t="shared" si="11"/>
        <v>0</v>
      </c>
      <c r="BL44" s="239">
        <f t="shared" si="11"/>
        <v>0</v>
      </c>
      <c r="BM44" s="239">
        <f t="shared" si="11"/>
        <v>7833</v>
      </c>
      <c r="BN44" s="239">
        <f t="shared" si="11"/>
        <v>8010</v>
      </c>
      <c r="BO44" s="239">
        <f t="shared" si="11"/>
        <v>8010</v>
      </c>
      <c r="BP44" s="239">
        <f t="shared" si="11"/>
        <v>8873</v>
      </c>
      <c r="BQ44" s="239">
        <f t="shared" si="11"/>
        <v>10788</v>
      </c>
      <c r="BR44" s="238"/>
      <c r="BS44" s="238"/>
      <c r="BT44" s="238"/>
    </row>
    <row r="45" spans="1:72" ht="15.75" customHeight="1">
      <c r="A45" s="379"/>
      <c r="B45" s="397" t="s">
        <v>422</v>
      </c>
      <c r="C45" s="399"/>
      <c r="D45" s="399" t="s">
        <v>421</v>
      </c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>
        <f>J45+T45</f>
        <v>0</v>
      </c>
      <c r="BN45" s="239">
        <f>J45+T45</f>
        <v>0</v>
      </c>
      <c r="BO45" s="239">
        <f>J45+T45</f>
        <v>0</v>
      </c>
      <c r="BP45" s="239">
        <f>J45+T45</f>
        <v>0</v>
      </c>
      <c r="BQ45" s="239">
        <f>K45+U45</f>
        <v>0</v>
      </c>
      <c r="BR45" s="238"/>
      <c r="BS45" s="238"/>
      <c r="BT45" s="238"/>
    </row>
    <row r="46" spans="1:72" s="237" customFormat="1" ht="15.75" customHeight="1">
      <c r="A46" s="403"/>
      <c r="B46" s="397"/>
      <c r="C46" s="404"/>
      <c r="D46" s="405" t="s">
        <v>431</v>
      </c>
      <c r="E46" s="239">
        <f aca="true" t="shared" si="12" ref="E46:AR46">SUM(E14,E19,E22,E27,E30,E33,E44,E38,E45)</f>
        <v>42380</v>
      </c>
      <c r="F46" s="239">
        <f t="shared" si="12"/>
        <v>42730</v>
      </c>
      <c r="G46" s="239">
        <f t="shared" si="12"/>
        <v>43498</v>
      </c>
      <c r="H46" s="239">
        <f t="shared" si="12"/>
        <v>44334</v>
      </c>
      <c r="I46" s="239">
        <f t="shared" si="12"/>
        <v>46473</v>
      </c>
      <c r="J46" s="239">
        <f t="shared" si="12"/>
        <v>5650</v>
      </c>
      <c r="K46" s="239">
        <f t="shared" si="12"/>
        <v>7020</v>
      </c>
      <c r="L46" s="239">
        <f t="shared" si="12"/>
        <v>10077</v>
      </c>
      <c r="M46" s="239">
        <f t="shared" si="12"/>
        <v>11709</v>
      </c>
      <c r="N46" s="239">
        <f t="shared" si="12"/>
        <v>15389</v>
      </c>
      <c r="O46" s="239">
        <f t="shared" si="12"/>
        <v>26523</v>
      </c>
      <c r="P46" s="239">
        <f t="shared" si="12"/>
        <v>26523</v>
      </c>
      <c r="Q46" s="239">
        <f t="shared" si="12"/>
        <v>26523</v>
      </c>
      <c r="R46" s="239">
        <f t="shared" si="12"/>
        <v>26523</v>
      </c>
      <c r="S46" s="239">
        <f t="shared" si="12"/>
        <v>26523</v>
      </c>
      <c r="T46" s="239">
        <f t="shared" si="12"/>
        <v>9110</v>
      </c>
      <c r="U46" s="239">
        <f t="shared" si="12"/>
        <v>9122</v>
      </c>
      <c r="V46" s="239">
        <f t="shared" si="12"/>
        <v>9122</v>
      </c>
      <c r="W46" s="239">
        <f t="shared" si="12"/>
        <v>9122</v>
      </c>
      <c r="X46" s="239">
        <f t="shared" si="12"/>
        <v>10520</v>
      </c>
      <c r="Y46" s="239">
        <f t="shared" si="12"/>
        <v>2800</v>
      </c>
      <c r="Z46" s="239">
        <f t="shared" si="12"/>
        <v>2788</v>
      </c>
      <c r="AA46" s="239">
        <f t="shared" si="12"/>
        <v>3388</v>
      </c>
      <c r="AB46" s="239">
        <f t="shared" si="12"/>
        <v>3388</v>
      </c>
      <c r="AC46" s="239">
        <f t="shared" si="12"/>
        <v>5363</v>
      </c>
      <c r="AD46" s="239">
        <f t="shared" si="12"/>
        <v>0</v>
      </c>
      <c r="AE46" s="239">
        <f t="shared" si="12"/>
        <v>1145</v>
      </c>
      <c r="AF46" s="239">
        <f t="shared" si="12"/>
        <v>1145</v>
      </c>
      <c r="AG46" s="239">
        <f t="shared" si="12"/>
        <v>1145</v>
      </c>
      <c r="AH46" s="239">
        <f t="shared" si="12"/>
        <v>1145</v>
      </c>
      <c r="AI46" s="239">
        <f t="shared" si="12"/>
        <v>26</v>
      </c>
      <c r="AJ46" s="239">
        <f t="shared" si="12"/>
        <v>26</v>
      </c>
      <c r="AK46" s="239">
        <f t="shared" si="12"/>
        <v>26</v>
      </c>
      <c r="AL46" s="239">
        <f t="shared" si="12"/>
        <v>26</v>
      </c>
      <c r="AM46" s="239">
        <f t="shared" si="12"/>
        <v>26</v>
      </c>
      <c r="AN46" s="239">
        <f t="shared" si="12"/>
        <v>0</v>
      </c>
      <c r="AO46" s="239">
        <f t="shared" si="12"/>
        <v>0</v>
      </c>
      <c r="AP46" s="239">
        <f t="shared" si="12"/>
        <v>0</v>
      </c>
      <c r="AQ46" s="239">
        <f t="shared" si="12"/>
        <v>0</v>
      </c>
      <c r="AR46" s="239">
        <f t="shared" si="12"/>
        <v>0</v>
      </c>
      <c r="AS46" s="239">
        <f aca="true" t="shared" si="13" ref="AS46:BQ46">SUM(AS14,AS19,AS22,AS27,AS30,AS33,AS44,AS38,AS45)</f>
        <v>0</v>
      </c>
      <c r="AT46" s="239">
        <f t="shared" si="13"/>
        <v>0</v>
      </c>
      <c r="AU46" s="239">
        <f t="shared" si="13"/>
        <v>0</v>
      </c>
      <c r="AV46" s="239">
        <f t="shared" si="13"/>
        <v>0</v>
      </c>
      <c r="AW46" s="239">
        <f t="shared" si="13"/>
        <v>0</v>
      </c>
      <c r="AX46" s="239">
        <f t="shared" si="13"/>
        <v>0</v>
      </c>
      <c r="AY46" s="239">
        <f t="shared" si="13"/>
        <v>0</v>
      </c>
      <c r="AZ46" s="239">
        <f t="shared" si="13"/>
        <v>50</v>
      </c>
      <c r="BA46" s="239">
        <f t="shared" si="13"/>
        <v>50</v>
      </c>
      <c r="BB46" s="239">
        <f t="shared" si="13"/>
        <v>50</v>
      </c>
      <c r="BC46" s="239">
        <f t="shared" si="13"/>
        <v>8000</v>
      </c>
      <c r="BD46" s="239">
        <f t="shared" si="13"/>
        <v>8189</v>
      </c>
      <c r="BE46" s="239">
        <f t="shared" si="13"/>
        <v>8189</v>
      </c>
      <c r="BF46" s="239">
        <f t="shared" si="13"/>
        <v>8189</v>
      </c>
      <c r="BG46" s="239">
        <f t="shared" si="13"/>
        <v>9774</v>
      </c>
      <c r="BH46" s="239">
        <f t="shared" si="13"/>
        <v>0</v>
      </c>
      <c r="BI46" s="239">
        <f t="shared" si="13"/>
        <v>0</v>
      </c>
      <c r="BJ46" s="239">
        <f t="shared" si="13"/>
        <v>0</v>
      </c>
      <c r="BK46" s="239">
        <f t="shared" si="13"/>
        <v>0</v>
      </c>
      <c r="BL46" s="239">
        <f t="shared" si="13"/>
        <v>0</v>
      </c>
      <c r="BM46" s="239">
        <f t="shared" si="13"/>
        <v>94489</v>
      </c>
      <c r="BN46" s="239">
        <f t="shared" si="13"/>
        <v>97543</v>
      </c>
      <c r="BO46" s="239">
        <f t="shared" si="13"/>
        <v>101879</v>
      </c>
      <c r="BP46" s="239">
        <f t="shared" si="13"/>
        <v>104486</v>
      </c>
      <c r="BQ46" s="239">
        <f t="shared" si="13"/>
        <v>115263</v>
      </c>
      <c r="BR46" s="238"/>
      <c r="BS46" s="238"/>
      <c r="BT46" s="238"/>
    </row>
    <row r="47" spans="1:72" s="237" customFormat="1" ht="15.75" customHeight="1">
      <c r="A47" s="403"/>
      <c r="B47" s="383"/>
      <c r="C47" s="384"/>
      <c r="D47" s="406" t="s">
        <v>430</v>
      </c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0"/>
      <c r="BS47" s="240"/>
      <c r="BT47" s="240"/>
    </row>
    <row r="48" spans="1:72" s="237" customFormat="1" ht="15.75" customHeight="1">
      <c r="A48" s="407"/>
      <c r="B48" s="383" t="s">
        <v>429</v>
      </c>
      <c r="C48" s="384">
        <v>561000</v>
      </c>
      <c r="D48" s="385" t="s">
        <v>428</v>
      </c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1"/>
      <c r="BI48" s="241"/>
      <c r="BJ48" s="241"/>
      <c r="BK48" s="241"/>
      <c r="BL48" s="241"/>
      <c r="BM48" s="241"/>
      <c r="BN48" s="241">
        <v>0</v>
      </c>
      <c r="BO48" s="241">
        <f>BH48+BC48+AX48+AS48+AN48+AI48+AD48+Y48+T48+O48+J48+E48</f>
        <v>0</v>
      </c>
      <c r="BP48" s="241">
        <f>BJ48+BE48+AZ48+AU48+AP48+AK48+AF48+AA48+V48+R48+M48+H48</f>
        <v>0</v>
      </c>
      <c r="BQ48" s="241">
        <f>BL48+BG48+BB48+AW48+AR48+AM48+AH48+AC48+X48+S48+N48+I48</f>
        <v>0</v>
      </c>
      <c r="BR48" s="240"/>
      <c r="BS48" s="240"/>
      <c r="BT48" s="240"/>
    </row>
    <row r="49" spans="1:72" s="237" customFormat="1" ht="15.75" customHeight="1">
      <c r="A49" s="407"/>
      <c r="B49" s="408" t="s">
        <v>427</v>
      </c>
      <c r="C49" s="384" t="s">
        <v>426</v>
      </c>
      <c r="D49" s="385" t="s">
        <v>425</v>
      </c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>
        <v>401</v>
      </c>
      <c r="Z49" s="242">
        <v>401</v>
      </c>
      <c r="AA49" s="242">
        <v>401</v>
      </c>
      <c r="AB49" s="242">
        <v>401</v>
      </c>
      <c r="AC49" s="242">
        <v>401</v>
      </c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>
        <v>46</v>
      </c>
      <c r="BE49" s="242">
        <v>46</v>
      </c>
      <c r="BF49" s="242">
        <v>46</v>
      </c>
      <c r="BG49" s="242">
        <v>46</v>
      </c>
      <c r="BH49" s="241"/>
      <c r="BI49" s="241"/>
      <c r="BJ49" s="241"/>
      <c r="BK49" s="241"/>
      <c r="BL49" s="241"/>
      <c r="BM49" s="241">
        <f>BH49+BC49+AX49+AS49+AN49+AI49+AD49+Y49+T49+O49+J49+E49</f>
        <v>401</v>
      </c>
      <c r="BN49" s="241">
        <v>447</v>
      </c>
      <c r="BO49" s="241">
        <f>AA49+BF49</f>
        <v>447</v>
      </c>
      <c r="BP49" s="241">
        <f>BJ49+BE49+AZ49+AU49+AP49+AK49+AF49+AA49+V49+R49+M49+H49</f>
        <v>447</v>
      </c>
      <c r="BQ49" s="241">
        <f>BL49+BG49+BB49+AW49+AR49+AM49+AH49+AC49+X49+S49+N49+I49</f>
        <v>447</v>
      </c>
      <c r="BR49" s="240"/>
      <c r="BS49" s="240"/>
      <c r="BT49" s="240"/>
    </row>
    <row r="50" spans="1:72" s="237" customFormat="1" ht="15.75" customHeight="1">
      <c r="A50" s="407"/>
      <c r="B50" s="383" t="s">
        <v>424</v>
      </c>
      <c r="C50" s="384"/>
      <c r="D50" s="385" t="s">
        <v>423</v>
      </c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>
        <v>1511</v>
      </c>
      <c r="Z50" s="242">
        <v>1511</v>
      </c>
      <c r="AA50" s="242">
        <v>1511</v>
      </c>
      <c r="AB50" s="242">
        <v>1511</v>
      </c>
      <c r="AC50" s="242">
        <v>1511</v>
      </c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1"/>
      <c r="BI50" s="241"/>
      <c r="BJ50" s="241"/>
      <c r="BK50" s="241"/>
      <c r="BL50" s="241"/>
      <c r="BM50" s="241">
        <f>BH50+BC50+AX50+AS50+AN50+AI50+AD50+Y50+T50+O50+J50+E50</f>
        <v>1511</v>
      </c>
      <c r="BN50" s="241">
        <v>1511</v>
      </c>
      <c r="BO50" s="241">
        <f>BH50+BC50+AX50+AS50+AN50+AI50+AD50+Y50+T50+O50+J50+E50</f>
        <v>1511</v>
      </c>
      <c r="BP50" s="241">
        <f>BJ50+BE50+AZ50+AU50+AP50+AK50+AF50+AA50+V50+R50+M50+H50</f>
        <v>1511</v>
      </c>
      <c r="BQ50" s="241">
        <f>BL50+BG50+BB50+AW50+AR50+AM50+AH50+AC50+X50+S50+N50+I50</f>
        <v>1511</v>
      </c>
      <c r="BR50" s="240"/>
      <c r="BS50" s="240"/>
      <c r="BT50" s="240"/>
    </row>
    <row r="51" spans="1:72" s="237" customFormat="1" ht="15.75" customHeight="1">
      <c r="A51" s="407"/>
      <c r="B51" s="383" t="s">
        <v>422</v>
      </c>
      <c r="C51" s="384"/>
      <c r="D51" s="385" t="s">
        <v>421</v>
      </c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>
        <v>19580</v>
      </c>
      <c r="Z51" s="242">
        <v>19580</v>
      </c>
      <c r="AA51" s="242">
        <v>19580</v>
      </c>
      <c r="AB51" s="242">
        <v>19580</v>
      </c>
      <c r="AC51" s="242">
        <v>19580</v>
      </c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1"/>
      <c r="BI51" s="241"/>
      <c r="BJ51" s="241"/>
      <c r="BK51" s="241"/>
      <c r="BL51" s="241"/>
      <c r="BM51" s="241">
        <f>BH51+BC51+AX51+AS51+AN51+AI51+AD51+Y51+T51+O51+J51+E51</f>
        <v>19580</v>
      </c>
      <c r="BN51" s="241">
        <v>19580</v>
      </c>
      <c r="BO51" s="241">
        <f>BH51+BC51+AX51+AS51+AN51+AI51+AD51+Y51+T51+O51+J51+E51</f>
        <v>19580</v>
      </c>
      <c r="BP51" s="241">
        <f>BJ51+BE51+AZ51+AU51+AP51+AK51+AF51+AA51+V51+R51+M51+H51</f>
        <v>19580</v>
      </c>
      <c r="BQ51" s="241">
        <f>BL51+BG51+BB51+AW51+AR51+AM51+AH51+AC51+X51+S51+N51+I51</f>
        <v>19580</v>
      </c>
      <c r="BR51" s="240"/>
      <c r="BS51" s="240"/>
      <c r="BT51" s="240"/>
    </row>
    <row r="52" spans="1:72" s="237" customFormat="1" ht="15.75" customHeight="1">
      <c r="A52" s="407"/>
      <c r="B52" s="397"/>
      <c r="C52" s="404"/>
      <c r="D52" s="405" t="s">
        <v>420</v>
      </c>
      <c r="E52" s="239">
        <f aca="true" t="shared" si="14" ref="E52:BM52">SUM(E48:E51)</f>
        <v>0</v>
      </c>
      <c r="F52" s="239">
        <f t="shared" si="14"/>
        <v>0</v>
      </c>
      <c r="G52" s="239">
        <f t="shared" si="14"/>
        <v>0</v>
      </c>
      <c r="H52" s="239">
        <f t="shared" si="14"/>
        <v>0</v>
      </c>
      <c r="I52" s="239">
        <f t="shared" si="14"/>
        <v>0</v>
      </c>
      <c r="J52" s="239">
        <f t="shared" si="14"/>
        <v>0</v>
      </c>
      <c r="K52" s="239">
        <f t="shared" si="14"/>
        <v>0</v>
      </c>
      <c r="L52" s="239">
        <f t="shared" si="14"/>
        <v>0</v>
      </c>
      <c r="M52" s="239">
        <f t="shared" si="14"/>
        <v>0</v>
      </c>
      <c r="N52" s="239">
        <f t="shared" si="14"/>
        <v>0</v>
      </c>
      <c r="O52" s="239">
        <f t="shared" si="14"/>
        <v>0</v>
      </c>
      <c r="P52" s="239">
        <f t="shared" si="14"/>
        <v>0</v>
      </c>
      <c r="Q52" s="239">
        <f t="shared" si="14"/>
        <v>0</v>
      </c>
      <c r="R52" s="239">
        <f t="shared" si="14"/>
        <v>0</v>
      </c>
      <c r="S52" s="239">
        <f t="shared" si="14"/>
        <v>0</v>
      </c>
      <c r="T52" s="239">
        <f t="shared" si="14"/>
        <v>0</v>
      </c>
      <c r="U52" s="239">
        <f t="shared" si="14"/>
        <v>0</v>
      </c>
      <c r="V52" s="239">
        <f t="shared" si="14"/>
        <v>0</v>
      </c>
      <c r="W52" s="239">
        <f t="shared" si="14"/>
        <v>0</v>
      </c>
      <c r="X52" s="239">
        <f t="shared" si="14"/>
        <v>0</v>
      </c>
      <c r="Y52" s="239">
        <f t="shared" si="14"/>
        <v>21492</v>
      </c>
      <c r="Z52" s="239">
        <f t="shared" si="14"/>
        <v>21492</v>
      </c>
      <c r="AA52" s="239">
        <f t="shared" si="14"/>
        <v>21492</v>
      </c>
      <c r="AB52" s="239">
        <f t="shared" si="14"/>
        <v>21492</v>
      </c>
      <c r="AC52" s="239">
        <f t="shared" si="14"/>
        <v>21492</v>
      </c>
      <c r="AD52" s="239">
        <f t="shared" si="14"/>
        <v>0</v>
      </c>
      <c r="AE52" s="239">
        <f t="shared" si="14"/>
        <v>0</v>
      </c>
      <c r="AF52" s="239">
        <f t="shared" si="14"/>
        <v>0</v>
      </c>
      <c r="AG52" s="239">
        <f t="shared" si="14"/>
        <v>0</v>
      </c>
      <c r="AH52" s="239">
        <f t="shared" si="14"/>
        <v>0</v>
      </c>
      <c r="AI52" s="239">
        <f t="shared" si="14"/>
        <v>0</v>
      </c>
      <c r="AJ52" s="239">
        <f t="shared" si="14"/>
        <v>0</v>
      </c>
      <c r="AK52" s="239">
        <f t="shared" si="14"/>
        <v>0</v>
      </c>
      <c r="AL52" s="239">
        <f t="shared" si="14"/>
        <v>0</v>
      </c>
      <c r="AM52" s="239">
        <f t="shared" si="14"/>
        <v>0</v>
      </c>
      <c r="AN52" s="239">
        <f t="shared" si="14"/>
        <v>0</v>
      </c>
      <c r="AO52" s="239">
        <f t="shared" si="14"/>
        <v>0</v>
      </c>
      <c r="AP52" s="239">
        <f t="shared" si="14"/>
        <v>0</v>
      </c>
      <c r="AQ52" s="239">
        <f t="shared" si="14"/>
        <v>0</v>
      </c>
      <c r="AR52" s="239">
        <f t="shared" si="14"/>
        <v>0</v>
      </c>
      <c r="AS52" s="239">
        <f t="shared" si="14"/>
        <v>0</v>
      </c>
      <c r="AT52" s="239">
        <f t="shared" si="14"/>
        <v>0</v>
      </c>
      <c r="AU52" s="239">
        <f t="shared" si="14"/>
        <v>0</v>
      </c>
      <c r="AV52" s="239">
        <f t="shared" si="14"/>
        <v>0</v>
      </c>
      <c r="AW52" s="239">
        <f t="shared" si="14"/>
        <v>0</v>
      </c>
      <c r="AX52" s="239">
        <f t="shared" si="14"/>
        <v>0</v>
      </c>
      <c r="AY52" s="239">
        <f t="shared" si="14"/>
        <v>0</v>
      </c>
      <c r="AZ52" s="239">
        <f t="shared" si="14"/>
        <v>0</v>
      </c>
      <c r="BA52" s="239">
        <f t="shared" si="14"/>
        <v>0</v>
      </c>
      <c r="BB52" s="239">
        <f t="shared" si="14"/>
        <v>0</v>
      </c>
      <c r="BC52" s="239">
        <f t="shared" si="14"/>
        <v>0</v>
      </c>
      <c r="BD52" s="239">
        <f t="shared" si="14"/>
        <v>46</v>
      </c>
      <c r="BE52" s="239">
        <f t="shared" si="14"/>
        <v>46</v>
      </c>
      <c r="BF52" s="239">
        <f t="shared" si="14"/>
        <v>46</v>
      </c>
      <c r="BG52" s="239">
        <f t="shared" si="14"/>
        <v>46</v>
      </c>
      <c r="BH52" s="239">
        <f t="shared" si="14"/>
        <v>0</v>
      </c>
      <c r="BI52" s="239">
        <f t="shared" si="14"/>
        <v>0</v>
      </c>
      <c r="BJ52" s="239">
        <f t="shared" si="14"/>
        <v>0</v>
      </c>
      <c r="BK52" s="239">
        <f t="shared" si="14"/>
        <v>0</v>
      </c>
      <c r="BL52" s="239">
        <f t="shared" si="14"/>
        <v>0</v>
      </c>
      <c r="BM52" s="239">
        <f t="shared" si="14"/>
        <v>21492</v>
      </c>
      <c r="BN52" s="239">
        <f>SUM(BN47:BN51)</f>
        <v>21538</v>
      </c>
      <c r="BO52" s="239">
        <f>SUM(BO48:BO51)</f>
        <v>21538</v>
      </c>
      <c r="BP52" s="239">
        <f>SUM(BP48:BP51)</f>
        <v>21538</v>
      </c>
      <c r="BQ52" s="239">
        <f>SUM(BQ48:BQ51)</f>
        <v>21538</v>
      </c>
      <c r="BR52" s="238"/>
      <c r="BS52" s="238"/>
      <c r="BT52" s="238"/>
    </row>
    <row r="53" spans="1:72" ht="15.75" customHeight="1">
      <c r="A53" s="409"/>
      <c r="B53" s="399"/>
      <c r="C53" s="399"/>
      <c r="D53" s="410" t="s">
        <v>419</v>
      </c>
      <c r="E53" s="236">
        <f aca="true" t="shared" si="15" ref="E53:BQ53">E46+E52</f>
        <v>42380</v>
      </c>
      <c r="F53" s="236">
        <f t="shared" si="15"/>
        <v>42730</v>
      </c>
      <c r="G53" s="236">
        <f t="shared" si="15"/>
        <v>43498</v>
      </c>
      <c r="H53" s="236">
        <f t="shared" si="15"/>
        <v>44334</v>
      </c>
      <c r="I53" s="585">
        <f t="shared" si="15"/>
        <v>46473</v>
      </c>
      <c r="J53" s="236">
        <f t="shared" si="15"/>
        <v>5650</v>
      </c>
      <c r="K53" s="236">
        <f t="shared" si="15"/>
        <v>7020</v>
      </c>
      <c r="L53" s="236">
        <f t="shared" si="15"/>
        <v>10077</v>
      </c>
      <c r="M53" s="236">
        <f t="shared" si="15"/>
        <v>11709</v>
      </c>
      <c r="N53" s="585">
        <f t="shared" si="15"/>
        <v>15389</v>
      </c>
      <c r="O53" s="236">
        <f t="shared" si="15"/>
        <v>26523</v>
      </c>
      <c r="P53" s="236">
        <f t="shared" si="15"/>
        <v>26523</v>
      </c>
      <c r="Q53" s="236">
        <f t="shared" si="15"/>
        <v>26523</v>
      </c>
      <c r="R53" s="236">
        <f t="shared" si="15"/>
        <v>26523</v>
      </c>
      <c r="S53" s="585">
        <f t="shared" si="15"/>
        <v>26523</v>
      </c>
      <c r="T53" s="236">
        <f t="shared" si="15"/>
        <v>9110</v>
      </c>
      <c r="U53" s="236">
        <f t="shared" si="15"/>
        <v>9122</v>
      </c>
      <c r="V53" s="236">
        <f t="shared" si="15"/>
        <v>9122</v>
      </c>
      <c r="W53" s="236">
        <f t="shared" si="15"/>
        <v>9122</v>
      </c>
      <c r="X53" s="585">
        <f t="shared" si="15"/>
        <v>10520</v>
      </c>
      <c r="Y53" s="236">
        <f t="shared" si="15"/>
        <v>24292</v>
      </c>
      <c r="Z53" s="236">
        <f t="shared" si="15"/>
        <v>24280</v>
      </c>
      <c r="AA53" s="236">
        <f t="shared" si="15"/>
        <v>24880</v>
      </c>
      <c r="AB53" s="236">
        <f t="shared" si="15"/>
        <v>24880</v>
      </c>
      <c r="AC53" s="585">
        <f t="shared" si="15"/>
        <v>26855</v>
      </c>
      <c r="AD53" s="236">
        <f t="shared" si="15"/>
        <v>0</v>
      </c>
      <c r="AE53" s="236">
        <f t="shared" si="15"/>
        <v>1145</v>
      </c>
      <c r="AF53" s="236">
        <f t="shared" si="15"/>
        <v>1145</v>
      </c>
      <c r="AG53" s="236">
        <f t="shared" si="15"/>
        <v>1145</v>
      </c>
      <c r="AH53" s="585">
        <f t="shared" si="15"/>
        <v>1145</v>
      </c>
      <c r="AI53" s="236">
        <f t="shared" si="15"/>
        <v>26</v>
      </c>
      <c r="AJ53" s="236">
        <f t="shared" si="15"/>
        <v>26</v>
      </c>
      <c r="AK53" s="236">
        <f t="shared" si="15"/>
        <v>26</v>
      </c>
      <c r="AL53" s="236">
        <f t="shared" si="15"/>
        <v>26</v>
      </c>
      <c r="AM53" s="585">
        <f t="shared" si="15"/>
        <v>26</v>
      </c>
      <c r="AN53" s="236">
        <f t="shared" si="15"/>
        <v>0</v>
      </c>
      <c r="AO53" s="236">
        <f t="shared" si="15"/>
        <v>0</v>
      </c>
      <c r="AP53" s="236">
        <f t="shared" si="15"/>
        <v>0</v>
      </c>
      <c r="AQ53" s="236">
        <f t="shared" si="15"/>
        <v>0</v>
      </c>
      <c r="AR53" s="236">
        <f t="shared" si="15"/>
        <v>0</v>
      </c>
      <c r="AS53" s="236">
        <f t="shared" si="15"/>
        <v>0</v>
      </c>
      <c r="AT53" s="236">
        <f t="shared" si="15"/>
        <v>0</v>
      </c>
      <c r="AU53" s="236">
        <f t="shared" si="15"/>
        <v>0</v>
      </c>
      <c r="AV53" s="236">
        <f t="shared" si="15"/>
        <v>0</v>
      </c>
      <c r="AW53" s="236">
        <f t="shared" si="15"/>
        <v>0</v>
      </c>
      <c r="AX53" s="236">
        <f t="shared" si="15"/>
        <v>0</v>
      </c>
      <c r="AY53" s="236">
        <f t="shared" si="15"/>
        <v>0</v>
      </c>
      <c r="AZ53" s="236">
        <f t="shared" si="15"/>
        <v>50</v>
      </c>
      <c r="BA53" s="236">
        <f t="shared" si="15"/>
        <v>50</v>
      </c>
      <c r="BB53" s="236">
        <f t="shared" si="15"/>
        <v>50</v>
      </c>
      <c r="BC53" s="236">
        <f t="shared" si="15"/>
        <v>8000</v>
      </c>
      <c r="BD53" s="236">
        <f t="shared" si="15"/>
        <v>8235</v>
      </c>
      <c r="BE53" s="236">
        <f t="shared" si="15"/>
        <v>8235</v>
      </c>
      <c r="BF53" s="236">
        <f t="shared" si="15"/>
        <v>8235</v>
      </c>
      <c r="BG53" s="585">
        <f t="shared" si="15"/>
        <v>9820</v>
      </c>
      <c r="BH53" s="236">
        <f t="shared" si="15"/>
        <v>0</v>
      </c>
      <c r="BI53" s="236">
        <f t="shared" si="15"/>
        <v>0</v>
      </c>
      <c r="BJ53" s="236"/>
      <c r="BK53" s="236">
        <f t="shared" si="15"/>
        <v>0</v>
      </c>
      <c r="BL53" s="236">
        <f t="shared" si="15"/>
        <v>0</v>
      </c>
      <c r="BM53" s="236">
        <f t="shared" si="15"/>
        <v>115981</v>
      </c>
      <c r="BN53" s="236">
        <f t="shared" si="15"/>
        <v>119081</v>
      </c>
      <c r="BO53" s="236">
        <f t="shared" si="15"/>
        <v>123417</v>
      </c>
      <c r="BP53" s="236">
        <f t="shared" si="15"/>
        <v>126024</v>
      </c>
      <c r="BQ53" s="236">
        <f t="shared" si="15"/>
        <v>136801</v>
      </c>
      <c r="BR53" s="235"/>
      <c r="BS53" s="235"/>
      <c r="BT53" s="235"/>
    </row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0">
    <mergeCell ref="J2:K2"/>
    <mergeCell ref="O1:P2"/>
    <mergeCell ref="T1:U2"/>
    <mergeCell ref="BM1:BQ2"/>
    <mergeCell ref="AI1:AO1"/>
    <mergeCell ref="AD1:AE2"/>
    <mergeCell ref="AI2:AJ2"/>
    <mergeCell ref="AN2:AO2"/>
    <mergeCell ref="BC1:BD2"/>
    <mergeCell ref="BH1:BI2"/>
    <mergeCell ref="A1:A2"/>
    <mergeCell ref="B1:B2"/>
    <mergeCell ref="C1:C2"/>
    <mergeCell ref="D1:D2"/>
    <mergeCell ref="AS2:AT2"/>
    <mergeCell ref="AX2:AY2"/>
    <mergeCell ref="AS1:AY1"/>
    <mergeCell ref="Y1:Z2"/>
    <mergeCell ref="E2:F2"/>
    <mergeCell ref="E1:K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30" r:id="rId1"/>
  <headerFooter>
    <oddHeader>&amp;C&amp;"Arial CE,Félkövér" 1/2016.(II.19.) számú költségvetési rendelethez
ZALASZABAR KÖZSÉG  ÖNKORMÁNYZATA ÉS INTÉZMÉNYE 
2015. ÉVI BEVÉTELI ELŐIRÁNYZATAI 
&amp;"Arial CE,Normál" &amp;R&amp;A
&amp;P.oldal
1000.-FT-ban</oddHeader>
  </headerFooter>
  <colBreaks count="1" manualBreakCount="1">
    <brk id="39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C58"/>
  <sheetViews>
    <sheetView view="pageLayout" zoomScale="62" zoomScaleNormal="60" zoomScaleSheetLayoutView="65" zoomScalePageLayoutView="62" workbookViewId="0" topLeftCell="A1">
      <selection activeCell="I20" sqref="I20"/>
    </sheetView>
  </sheetViews>
  <sheetFormatPr defaultColWidth="9.00390625" defaultRowHeight="12.75"/>
  <cols>
    <col min="1" max="1" width="10.75390625" style="0" customWidth="1"/>
    <col min="2" max="2" width="55.375" style="0" customWidth="1"/>
    <col min="3" max="3" width="6.875" style="275" customWidth="1"/>
    <col min="4" max="4" width="6.125" style="275" customWidth="1"/>
    <col min="5" max="5" width="10.375" style="0" customWidth="1"/>
    <col min="6" max="6" width="11.375" style="0" customWidth="1"/>
    <col min="7" max="7" width="10.75390625" style="0" customWidth="1"/>
    <col min="8" max="9" width="10.875" style="0" customWidth="1"/>
    <col min="10" max="10" width="10.375" style="0" customWidth="1"/>
    <col min="11" max="12" width="10.75390625" style="0" customWidth="1"/>
    <col min="13" max="14" width="11.25390625" style="0" customWidth="1"/>
    <col min="15" max="15" width="10.875" style="0" customWidth="1"/>
    <col min="16" max="16" width="11.625" style="0" customWidth="1"/>
    <col min="17" max="17" width="12.875" style="0" customWidth="1"/>
    <col min="18" max="19" width="11.875" style="0" customWidth="1"/>
    <col min="20" max="20" width="9.75390625" style="0" customWidth="1"/>
    <col min="21" max="22" width="10.625" style="0" customWidth="1"/>
    <col min="23" max="25" width="10.125" style="0" customWidth="1"/>
    <col min="26" max="26" width="10.75390625" style="0" customWidth="1"/>
    <col min="27" max="27" width="10.25390625" style="0" customWidth="1"/>
    <col min="28" max="29" width="10.375" style="0" customWidth="1"/>
    <col min="30" max="30" width="11.125" style="0" customWidth="1"/>
    <col min="31" max="31" width="10.125" style="0" customWidth="1"/>
    <col min="32" max="32" width="10.625" style="0" customWidth="1"/>
    <col min="33" max="34" width="10.875" style="0" customWidth="1"/>
    <col min="35" max="36" width="10.125" style="0" customWidth="1"/>
    <col min="37" max="37" width="11.00390625" style="0" customWidth="1"/>
    <col min="38" max="39" width="10.125" style="0" customWidth="1"/>
    <col min="40" max="40" width="10.00390625" style="0" customWidth="1"/>
    <col min="41" max="41" width="9.625" style="0" customWidth="1"/>
    <col min="42" max="42" width="9.875" style="0" customWidth="1"/>
    <col min="43" max="44" width="9.375" style="0" customWidth="1"/>
    <col min="45" max="45" width="10.875" style="0" customWidth="1"/>
    <col min="46" max="46" width="11.625" style="0" customWidth="1"/>
    <col min="47" max="47" width="12.25390625" style="0" customWidth="1"/>
    <col min="48" max="49" width="12.00390625" style="0" customWidth="1"/>
    <col min="50" max="52" width="11.75390625" style="0" customWidth="1"/>
    <col min="53" max="54" width="11.25390625" style="0" customWidth="1"/>
    <col min="55" max="57" width="12.125" style="0" customWidth="1"/>
    <col min="58" max="59" width="11.375" style="0" customWidth="1"/>
    <col min="60" max="60" width="13.125" style="0" customWidth="1"/>
    <col min="61" max="61" width="12.125" style="0" customWidth="1"/>
    <col min="62" max="62" width="12.375" style="0" customWidth="1"/>
    <col min="63" max="64" width="12.125" style="0" customWidth="1"/>
    <col min="65" max="65" width="12.00390625" style="0" customWidth="1"/>
    <col min="66" max="66" width="13.125" style="0" customWidth="1"/>
    <col min="67" max="67" width="12.375" style="0" customWidth="1"/>
    <col min="68" max="70" width="12.625" style="0" customWidth="1"/>
    <col min="71" max="71" width="10.875" style="0" customWidth="1"/>
    <col min="72" max="72" width="11.875" style="0" customWidth="1"/>
    <col min="73" max="74" width="11.75390625" style="0" customWidth="1"/>
    <col min="75" max="75" width="12.375" style="0" customWidth="1"/>
    <col min="76" max="76" width="10.375" style="0" customWidth="1"/>
    <col min="77" max="77" width="11.375" style="0" customWidth="1"/>
    <col min="78" max="80" width="10.375" style="0" customWidth="1"/>
    <col min="81" max="81" width="10.625" style="0" customWidth="1"/>
    <col min="82" max="82" width="10.875" style="0" customWidth="1"/>
    <col min="83" max="84" width="11.25390625" style="0" customWidth="1"/>
    <col min="85" max="85" width="10.375" style="0" customWidth="1"/>
    <col min="86" max="86" width="10.875" style="0" customWidth="1"/>
    <col min="87" max="87" width="10.25390625" style="0" customWidth="1"/>
    <col min="88" max="89" width="11.125" style="0" customWidth="1"/>
    <col min="90" max="93" width="15.125" style="0" customWidth="1"/>
    <col min="94" max="94" width="18.125" style="0" customWidth="1"/>
    <col min="95" max="95" width="6.125" style="0" customWidth="1"/>
    <col min="96" max="96" width="6.75390625" style="0" customWidth="1"/>
    <col min="97" max="97" width="45.125" style="0" customWidth="1"/>
    <col min="98" max="98" width="10.75390625" style="0" customWidth="1"/>
    <col min="99" max="99" width="12.875" style="0" customWidth="1"/>
    <col min="100" max="103" width="10.75390625" style="0" customWidth="1"/>
    <col min="104" max="106" width="12.625" style="0" customWidth="1"/>
    <col min="107" max="108" width="6.875" style="0" customWidth="1"/>
    <col min="109" max="109" width="8.625" style="0" customWidth="1"/>
  </cols>
  <sheetData>
    <row r="1" spans="1:109" ht="60" customHeight="1">
      <c r="A1" s="648" t="s">
        <v>583</v>
      </c>
      <c r="B1" s="650" t="s">
        <v>10</v>
      </c>
      <c r="C1" s="348" t="s">
        <v>582</v>
      </c>
      <c r="D1" s="652" t="s">
        <v>581</v>
      </c>
      <c r="E1" s="654" t="s">
        <v>580</v>
      </c>
      <c r="F1" s="655"/>
      <c r="G1" s="655"/>
      <c r="H1" s="655"/>
      <c r="I1" s="435"/>
      <c r="J1" s="654" t="s">
        <v>579</v>
      </c>
      <c r="K1" s="655"/>
      <c r="L1" s="655"/>
      <c r="M1" s="655"/>
      <c r="N1" s="435"/>
      <c r="O1" s="654" t="s">
        <v>578</v>
      </c>
      <c r="P1" s="655"/>
      <c r="Q1" s="655"/>
      <c r="R1" s="655"/>
      <c r="S1" s="435"/>
      <c r="T1" s="654" t="s">
        <v>577</v>
      </c>
      <c r="U1" s="655"/>
      <c r="V1" s="655"/>
      <c r="W1" s="655"/>
      <c r="X1" s="435"/>
      <c r="Y1" s="654" t="s">
        <v>576</v>
      </c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  <c r="AR1" s="655"/>
      <c r="AS1" s="655"/>
      <c r="AT1" s="655"/>
      <c r="AU1" s="655"/>
      <c r="AV1" s="655"/>
      <c r="AW1" s="435"/>
      <c r="AX1" s="654" t="s">
        <v>575</v>
      </c>
      <c r="AY1" s="655"/>
      <c r="AZ1" s="655"/>
      <c r="BA1" s="655"/>
      <c r="BB1" s="435"/>
      <c r="BC1" s="654" t="s">
        <v>574</v>
      </c>
      <c r="BD1" s="655"/>
      <c r="BE1" s="655"/>
      <c r="BF1" s="655"/>
      <c r="BG1" s="435"/>
      <c r="BH1" s="654" t="s">
        <v>573</v>
      </c>
      <c r="BI1" s="655"/>
      <c r="BJ1" s="655"/>
      <c r="BK1" s="655"/>
      <c r="BL1" s="655"/>
      <c r="BM1" s="655"/>
      <c r="BN1" s="655"/>
      <c r="BO1" s="655"/>
      <c r="BP1" s="655"/>
      <c r="BQ1" s="655"/>
      <c r="BR1" s="655"/>
      <c r="BS1" s="655"/>
      <c r="BT1" s="655"/>
      <c r="BU1" s="655"/>
      <c r="BV1" s="655"/>
      <c r="BW1" s="655"/>
      <c r="BX1" s="655"/>
      <c r="BY1" s="655"/>
      <c r="BZ1" s="655"/>
      <c r="CA1" s="435"/>
      <c r="CB1" s="654" t="s">
        <v>572</v>
      </c>
      <c r="CC1" s="655"/>
      <c r="CD1" s="655"/>
      <c r="CE1" s="655"/>
      <c r="CF1" s="435"/>
      <c r="CG1" s="654" t="s">
        <v>571</v>
      </c>
      <c r="CH1" s="655"/>
      <c r="CI1" s="655"/>
      <c r="CJ1" s="655"/>
      <c r="CK1" s="435"/>
      <c r="CL1" s="654" t="s">
        <v>570</v>
      </c>
      <c r="CM1" s="655"/>
      <c r="CN1" s="655"/>
      <c r="CO1" s="655"/>
      <c r="CP1" s="655"/>
      <c r="CQ1" s="344"/>
      <c r="CR1" s="344"/>
      <c r="CS1" s="344"/>
      <c r="CT1" s="660"/>
      <c r="CU1" s="660"/>
      <c r="CV1" s="660"/>
      <c r="CW1" s="660"/>
      <c r="CX1" s="660"/>
      <c r="CY1" s="660"/>
      <c r="CZ1" s="660"/>
      <c r="DA1" s="660"/>
      <c r="DB1" s="660"/>
      <c r="DC1" s="660"/>
      <c r="DD1" s="660"/>
      <c r="DE1" s="660"/>
    </row>
    <row r="2" spans="1:109" ht="49.5" customHeight="1">
      <c r="A2" s="649"/>
      <c r="B2" s="651"/>
      <c r="C2" s="348" t="s">
        <v>569</v>
      </c>
      <c r="D2" s="653"/>
      <c r="E2" s="656"/>
      <c r="F2" s="657"/>
      <c r="G2" s="657"/>
      <c r="H2" s="657"/>
      <c r="I2" s="436"/>
      <c r="J2" s="656"/>
      <c r="K2" s="657"/>
      <c r="L2" s="657"/>
      <c r="M2" s="657"/>
      <c r="N2" s="436"/>
      <c r="O2" s="656"/>
      <c r="P2" s="657"/>
      <c r="Q2" s="657"/>
      <c r="R2" s="657"/>
      <c r="S2" s="436"/>
      <c r="T2" s="656"/>
      <c r="U2" s="657"/>
      <c r="V2" s="657"/>
      <c r="W2" s="657"/>
      <c r="X2" s="436"/>
      <c r="Y2" s="661" t="s">
        <v>568</v>
      </c>
      <c r="Z2" s="662"/>
      <c r="AA2" s="662"/>
      <c r="AB2" s="662"/>
      <c r="AC2" s="438"/>
      <c r="AD2" s="658" t="s">
        <v>567</v>
      </c>
      <c r="AE2" s="659"/>
      <c r="AF2" s="659"/>
      <c r="AG2" s="659"/>
      <c r="AH2" s="437"/>
      <c r="AI2" s="658" t="s">
        <v>566</v>
      </c>
      <c r="AJ2" s="659"/>
      <c r="AK2" s="659"/>
      <c r="AL2" s="659"/>
      <c r="AM2" s="437"/>
      <c r="AN2" s="658" t="s">
        <v>565</v>
      </c>
      <c r="AO2" s="659"/>
      <c r="AP2" s="659"/>
      <c r="AQ2" s="659"/>
      <c r="AR2" s="437"/>
      <c r="AS2" s="658" t="s">
        <v>564</v>
      </c>
      <c r="AT2" s="659"/>
      <c r="AU2" s="659"/>
      <c r="AV2" s="659"/>
      <c r="AW2" s="525"/>
      <c r="AX2" s="656"/>
      <c r="AY2" s="657"/>
      <c r="AZ2" s="657"/>
      <c r="BA2" s="657"/>
      <c r="BB2" s="436"/>
      <c r="BC2" s="656"/>
      <c r="BD2" s="657"/>
      <c r="BE2" s="657"/>
      <c r="BF2" s="657"/>
      <c r="BG2" s="436"/>
      <c r="BH2" s="658" t="s">
        <v>563</v>
      </c>
      <c r="BI2" s="659"/>
      <c r="BJ2" s="659"/>
      <c r="BK2" s="659"/>
      <c r="BL2" s="437"/>
      <c r="BM2" s="658" t="s">
        <v>562</v>
      </c>
      <c r="BN2" s="659"/>
      <c r="BO2" s="659"/>
      <c r="BP2" s="659"/>
      <c r="BQ2" s="437"/>
      <c r="BR2" s="658" t="s">
        <v>561</v>
      </c>
      <c r="BS2" s="659"/>
      <c r="BT2" s="659"/>
      <c r="BU2" s="659"/>
      <c r="BV2" s="437"/>
      <c r="BW2" s="658" t="s">
        <v>560</v>
      </c>
      <c r="BX2" s="659"/>
      <c r="BY2" s="659"/>
      <c r="BZ2" s="659"/>
      <c r="CA2" s="525"/>
      <c r="CB2" s="656"/>
      <c r="CC2" s="657"/>
      <c r="CD2" s="657"/>
      <c r="CE2" s="657"/>
      <c r="CF2" s="436"/>
      <c r="CG2" s="656"/>
      <c r="CH2" s="657"/>
      <c r="CI2" s="657"/>
      <c r="CJ2" s="657"/>
      <c r="CK2" s="436"/>
      <c r="CL2" s="656"/>
      <c r="CM2" s="657"/>
      <c r="CN2" s="657"/>
      <c r="CO2" s="657"/>
      <c r="CP2" s="657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</row>
    <row r="3" spans="1:109" ht="49.5" customHeight="1">
      <c r="A3" s="411"/>
      <c r="B3" s="349"/>
      <c r="C3" s="348"/>
      <c r="D3" s="347"/>
      <c r="E3" s="346" t="s">
        <v>559</v>
      </c>
      <c r="F3" s="345" t="s">
        <v>499</v>
      </c>
      <c r="G3" s="345" t="s">
        <v>498</v>
      </c>
      <c r="H3" s="345" t="s">
        <v>596</v>
      </c>
      <c r="I3" s="345" t="s">
        <v>609</v>
      </c>
      <c r="J3" s="346" t="s">
        <v>559</v>
      </c>
      <c r="K3" s="345" t="s">
        <v>499</v>
      </c>
      <c r="L3" s="345" t="s">
        <v>498</v>
      </c>
      <c r="M3" s="345" t="s">
        <v>596</v>
      </c>
      <c r="N3" s="345" t="s">
        <v>609</v>
      </c>
      <c r="O3" s="346" t="s">
        <v>559</v>
      </c>
      <c r="P3" s="345" t="s">
        <v>499</v>
      </c>
      <c r="Q3" s="345" t="s">
        <v>498</v>
      </c>
      <c r="R3" s="345" t="s">
        <v>596</v>
      </c>
      <c r="S3" s="345" t="s">
        <v>609</v>
      </c>
      <c r="T3" s="346" t="s">
        <v>559</v>
      </c>
      <c r="U3" s="345" t="s">
        <v>499</v>
      </c>
      <c r="V3" s="345" t="s">
        <v>498</v>
      </c>
      <c r="W3" s="345" t="s">
        <v>596</v>
      </c>
      <c r="X3" s="345" t="s">
        <v>609</v>
      </c>
      <c r="Y3" s="346" t="s">
        <v>559</v>
      </c>
      <c r="Z3" s="345" t="s">
        <v>499</v>
      </c>
      <c r="AA3" s="345" t="s">
        <v>498</v>
      </c>
      <c r="AB3" s="345" t="s">
        <v>596</v>
      </c>
      <c r="AC3" s="345" t="s">
        <v>609</v>
      </c>
      <c r="AD3" s="346" t="s">
        <v>559</v>
      </c>
      <c r="AE3" s="345" t="s">
        <v>499</v>
      </c>
      <c r="AF3" s="345" t="s">
        <v>498</v>
      </c>
      <c r="AG3" s="345" t="s">
        <v>596</v>
      </c>
      <c r="AH3" s="345" t="s">
        <v>609</v>
      </c>
      <c r="AI3" s="346" t="s">
        <v>559</v>
      </c>
      <c r="AJ3" s="345" t="s">
        <v>499</v>
      </c>
      <c r="AK3" s="345" t="s">
        <v>498</v>
      </c>
      <c r="AL3" s="345" t="s">
        <v>596</v>
      </c>
      <c r="AM3" s="345" t="s">
        <v>609</v>
      </c>
      <c r="AN3" s="346" t="s">
        <v>559</v>
      </c>
      <c r="AO3" s="345" t="s">
        <v>499</v>
      </c>
      <c r="AP3" s="345" t="s">
        <v>498</v>
      </c>
      <c r="AQ3" s="345" t="s">
        <v>596</v>
      </c>
      <c r="AR3" s="345" t="s">
        <v>609</v>
      </c>
      <c r="AS3" s="346" t="s">
        <v>559</v>
      </c>
      <c r="AT3" s="345" t="s">
        <v>499</v>
      </c>
      <c r="AU3" s="345" t="s">
        <v>498</v>
      </c>
      <c r="AV3" s="345" t="s">
        <v>596</v>
      </c>
      <c r="AW3" s="345" t="s">
        <v>609</v>
      </c>
      <c r="AX3" s="346" t="s">
        <v>559</v>
      </c>
      <c r="AY3" s="345" t="s">
        <v>499</v>
      </c>
      <c r="AZ3" s="345" t="s">
        <v>498</v>
      </c>
      <c r="BA3" s="345" t="s">
        <v>596</v>
      </c>
      <c r="BB3" s="345" t="s">
        <v>609</v>
      </c>
      <c r="BC3" s="346" t="s">
        <v>559</v>
      </c>
      <c r="BD3" s="345" t="s">
        <v>499</v>
      </c>
      <c r="BE3" s="345" t="s">
        <v>498</v>
      </c>
      <c r="BF3" s="345" t="s">
        <v>596</v>
      </c>
      <c r="BG3" s="345" t="s">
        <v>609</v>
      </c>
      <c r="BH3" s="346" t="s">
        <v>559</v>
      </c>
      <c r="BI3" s="345" t="s">
        <v>499</v>
      </c>
      <c r="BJ3" s="345" t="s">
        <v>498</v>
      </c>
      <c r="BK3" s="345" t="s">
        <v>596</v>
      </c>
      <c r="BL3" s="345" t="s">
        <v>609</v>
      </c>
      <c r="BM3" s="346" t="s">
        <v>559</v>
      </c>
      <c r="BN3" s="345" t="s">
        <v>499</v>
      </c>
      <c r="BO3" s="345" t="s">
        <v>498</v>
      </c>
      <c r="BP3" s="345" t="s">
        <v>596</v>
      </c>
      <c r="BQ3" s="345" t="s">
        <v>609</v>
      </c>
      <c r="BR3" s="346" t="s">
        <v>559</v>
      </c>
      <c r="BS3" s="345" t="s">
        <v>499</v>
      </c>
      <c r="BT3" s="345" t="s">
        <v>498</v>
      </c>
      <c r="BU3" s="345" t="s">
        <v>596</v>
      </c>
      <c r="BV3" s="345" t="s">
        <v>609</v>
      </c>
      <c r="BW3" s="346" t="s">
        <v>559</v>
      </c>
      <c r="BX3" s="345" t="s">
        <v>499</v>
      </c>
      <c r="BY3" s="345" t="s">
        <v>498</v>
      </c>
      <c r="BZ3" s="345" t="s">
        <v>596</v>
      </c>
      <c r="CA3" s="345" t="s">
        <v>609</v>
      </c>
      <c r="CB3" s="346" t="s">
        <v>559</v>
      </c>
      <c r="CC3" s="345" t="s">
        <v>499</v>
      </c>
      <c r="CD3" s="345" t="s">
        <v>498</v>
      </c>
      <c r="CE3" s="345" t="s">
        <v>596</v>
      </c>
      <c r="CF3" s="345" t="s">
        <v>609</v>
      </c>
      <c r="CG3" s="346" t="s">
        <v>559</v>
      </c>
      <c r="CH3" s="345" t="s">
        <v>499</v>
      </c>
      <c r="CI3" s="345" t="s">
        <v>498</v>
      </c>
      <c r="CJ3" s="345" t="s">
        <v>596</v>
      </c>
      <c r="CK3" s="345" t="s">
        <v>609</v>
      </c>
      <c r="CL3" s="346" t="s">
        <v>559</v>
      </c>
      <c r="CM3" s="345" t="s">
        <v>499</v>
      </c>
      <c r="CN3" s="345" t="s">
        <v>498</v>
      </c>
      <c r="CO3" s="345" t="s">
        <v>596</v>
      </c>
      <c r="CP3" s="345" t="s">
        <v>609</v>
      </c>
      <c r="CQ3" s="344"/>
      <c r="CR3" s="344"/>
      <c r="CS3" s="344"/>
      <c r="CT3" s="344"/>
      <c r="CU3" s="344"/>
      <c r="CV3" s="344"/>
      <c r="CW3" s="344"/>
      <c r="CX3" s="344"/>
      <c r="CY3" s="344"/>
      <c r="CZ3" s="344"/>
      <c r="DA3" s="344"/>
      <c r="DB3" s="344"/>
      <c r="DC3" s="344"/>
      <c r="DD3" s="344"/>
      <c r="DE3" s="344"/>
    </row>
    <row r="4" spans="1:109" ht="18" customHeight="1">
      <c r="A4" s="412"/>
      <c r="B4" s="343" t="s">
        <v>66</v>
      </c>
      <c r="C4" s="343"/>
      <c r="D4" s="343"/>
      <c r="E4" s="342"/>
      <c r="F4" s="342"/>
      <c r="G4" s="342"/>
      <c r="H4" s="342"/>
      <c r="I4" s="342"/>
      <c r="J4" s="310"/>
      <c r="K4" s="310"/>
      <c r="L4" s="310"/>
      <c r="M4" s="310"/>
      <c r="N4" s="310"/>
      <c r="O4" s="310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341"/>
      <c r="CL4" s="340"/>
      <c r="CM4" s="340"/>
      <c r="CN4" s="340"/>
      <c r="CO4" s="340"/>
      <c r="CP4" s="340"/>
      <c r="CQ4" s="338"/>
      <c r="CR4" s="338"/>
      <c r="CS4" s="337"/>
      <c r="CT4" s="326"/>
      <c r="CU4" s="326"/>
      <c r="CV4" s="326"/>
      <c r="CW4" s="326"/>
      <c r="CX4" s="326"/>
      <c r="CY4" s="326"/>
      <c r="CZ4" s="326"/>
      <c r="DA4" s="326"/>
      <c r="DB4" s="326"/>
      <c r="DC4" s="326"/>
      <c r="DD4" s="326"/>
      <c r="DE4" s="326"/>
    </row>
    <row r="5" spans="1:109" ht="18" customHeight="1">
      <c r="A5" s="413" t="s">
        <v>496</v>
      </c>
      <c r="B5" s="418" t="s">
        <v>495</v>
      </c>
      <c r="C5" s="327"/>
      <c r="D5" s="327"/>
      <c r="E5" s="308"/>
      <c r="F5" s="308"/>
      <c r="G5" s="308"/>
      <c r="H5" s="308"/>
      <c r="I5" s="308"/>
      <c r="J5" s="305"/>
      <c r="K5" s="305"/>
      <c r="L5" s="305"/>
      <c r="M5" s="305"/>
      <c r="N5" s="305"/>
      <c r="O5" s="305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27"/>
      <c r="CM5" s="327"/>
      <c r="CN5" s="327"/>
      <c r="CO5" s="327"/>
      <c r="CP5" s="302"/>
      <c r="CQ5" s="338"/>
      <c r="CR5" s="338"/>
      <c r="CS5" s="337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  <c r="DE5" s="326"/>
    </row>
    <row r="6" spans="1:109" ht="19.5" customHeight="1">
      <c r="A6" s="414" t="s">
        <v>494</v>
      </c>
      <c r="B6" s="244" t="s">
        <v>493</v>
      </c>
      <c r="C6" s="306" t="s">
        <v>180</v>
      </c>
      <c r="D6" s="306"/>
      <c r="E6" s="308">
        <v>1858</v>
      </c>
      <c r="F6" s="308">
        <v>1858</v>
      </c>
      <c r="G6" s="308">
        <v>1858</v>
      </c>
      <c r="H6" s="308">
        <v>1858</v>
      </c>
      <c r="I6" s="308">
        <v>1858</v>
      </c>
      <c r="J6" s="308">
        <v>436</v>
      </c>
      <c r="K6" s="308">
        <v>436</v>
      </c>
      <c r="L6" s="308">
        <v>436</v>
      </c>
      <c r="M6" s="308">
        <v>436</v>
      </c>
      <c r="N6" s="308">
        <v>436</v>
      </c>
      <c r="O6" s="308">
        <v>3865</v>
      </c>
      <c r="P6" s="308">
        <v>3865</v>
      </c>
      <c r="Q6" s="308">
        <v>3865</v>
      </c>
      <c r="R6" s="308">
        <v>3865</v>
      </c>
      <c r="S6" s="308">
        <v>3865</v>
      </c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>
        <v>1488</v>
      </c>
      <c r="AE6" s="308">
        <v>1488</v>
      </c>
      <c r="AF6" s="308">
        <v>1488</v>
      </c>
      <c r="AG6" s="308">
        <v>1488</v>
      </c>
      <c r="AH6" s="308">
        <v>1652</v>
      </c>
      <c r="AI6" s="308"/>
      <c r="AJ6" s="308"/>
      <c r="AK6" s="308"/>
      <c r="AL6" s="308"/>
      <c r="AM6" s="308"/>
      <c r="AN6" s="308">
        <v>1180</v>
      </c>
      <c r="AO6" s="308">
        <v>1180</v>
      </c>
      <c r="AP6" s="308">
        <v>1180</v>
      </c>
      <c r="AQ6" s="308">
        <v>1180</v>
      </c>
      <c r="AR6" s="308">
        <v>1180</v>
      </c>
      <c r="AS6" s="308">
        <v>1573</v>
      </c>
      <c r="AT6" s="308">
        <v>828</v>
      </c>
      <c r="AU6" s="308">
        <v>1654</v>
      </c>
      <c r="AV6" s="308">
        <v>1654</v>
      </c>
      <c r="AW6" s="308">
        <v>8050</v>
      </c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>
        <v>1384</v>
      </c>
      <c r="CD6" s="308">
        <v>1384</v>
      </c>
      <c r="CE6" s="308">
        <v>1384</v>
      </c>
      <c r="CF6" s="308">
        <v>1384</v>
      </c>
      <c r="CG6" s="308"/>
      <c r="CH6" s="308"/>
      <c r="CI6" s="308"/>
      <c r="CJ6" s="308"/>
      <c r="CK6" s="308"/>
      <c r="CL6" s="302">
        <f>E6+J6+O6+T6+Y6+AD6+AI6+AN6+AS6+AX6+BC6+BH6+BM6+BR6+BW6+CG6+CJ10</f>
        <v>10400</v>
      </c>
      <c r="CM6" s="302">
        <v>11039</v>
      </c>
      <c r="CN6" s="302">
        <f aca="true" t="shared" si="0" ref="CN6:CN11">CI6+CD6+BY6+BT6+BO6+BJ6+BE6+AZ6+AU6+AP6+AK6+AF6+AA6+V6+Q6+L6+G6</f>
        <v>11865</v>
      </c>
      <c r="CO6" s="302">
        <f aca="true" t="shared" si="1" ref="CO6:CO11">CI6+CD6+BY6+BT6+BO6+BJ6+BE6+AZ6+AU6+AP6+AK6+AF6+AA6+V6+Q6+L6+G6</f>
        <v>11865</v>
      </c>
      <c r="CP6" s="302">
        <f aca="true" t="shared" si="2" ref="CP6:CP11">CK6+CF6+CA6+BV6+BQ6+BL6+BG6+BB6+AW6+AR6+AM6+AH6+AC6+X6+S6+N6+I6</f>
        <v>18425</v>
      </c>
      <c r="CQ6" s="301"/>
      <c r="CR6" s="301"/>
      <c r="CS6" s="330"/>
      <c r="CT6" s="326"/>
      <c r="CU6" s="326"/>
      <c r="CV6" s="326"/>
      <c r="CW6" s="318"/>
      <c r="CX6" s="318"/>
      <c r="CY6" s="318"/>
      <c r="CZ6" s="318"/>
      <c r="DA6" s="318"/>
      <c r="DB6" s="318"/>
      <c r="DC6" s="318"/>
      <c r="DD6" s="318"/>
      <c r="DE6" s="318"/>
    </row>
    <row r="7" spans="1:109" ht="19.5" customHeight="1">
      <c r="A7" s="414" t="s">
        <v>494</v>
      </c>
      <c r="B7" s="244" t="s">
        <v>558</v>
      </c>
      <c r="C7" s="306" t="s">
        <v>180</v>
      </c>
      <c r="D7" s="306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2">
        <f aca="true" t="shared" si="3" ref="CL7:CM11">E7+J7+O7+T7+Y7+AD7+AI7+AN7+AS7+AX7+BC7+BH7+BM7+BR7+BW7+CG7</f>
        <v>0</v>
      </c>
      <c r="CM7" s="302">
        <f t="shared" si="3"/>
        <v>0</v>
      </c>
      <c r="CN7" s="302">
        <f t="shared" si="0"/>
        <v>0</v>
      </c>
      <c r="CO7" s="302">
        <f t="shared" si="1"/>
        <v>0</v>
      </c>
      <c r="CP7" s="302">
        <f t="shared" si="2"/>
        <v>0</v>
      </c>
      <c r="CQ7" s="301"/>
      <c r="CR7" s="301"/>
      <c r="CS7" s="330"/>
      <c r="CT7" s="326"/>
      <c r="CU7" s="326"/>
      <c r="CV7" s="326"/>
      <c r="CW7" s="318"/>
      <c r="CX7" s="318"/>
      <c r="CY7" s="318"/>
      <c r="CZ7" s="318"/>
      <c r="DA7" s="318"/>
      <c r="DB7" s="318"/>
      <c r="DC7" s="318"/>
      <c r="DD7" s="318"/>
      <c r="DE7" s="318"/>
    </row>
    <row r="8" spans="1:109" ht="19.5" customHeight="1">
      <c r="A8" s="414" t="s">
        <v>557</v>
      </c>
      <c r="B8" s="246" t="s">
        <v>556</v>
      </c>
      <c r="C8" s="305" t="s">
        <v>180</v>
      </c>
      <c r="D8" s="305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2">
        <f t="shared" si="3"/>
        <v>0</v>
      </c>
      <c r="CM8" s="302">
        <f t="shared" si="3"/>
        <v>0</v>
      </c>
      <c r="CN8" s="302">
        <f t="shared" si="0"/>
        <v>0</v>
      </c>
      <c r="CO8" s="302">
        <f t="shared" si="1"/>
        <v>0</v>
      </c>
      <c r="CP8" s="302">
        <f t="shared" si="2"/>
        <v>0</v>
      </c>
      <c r="CQ8" s="323"/>
      <c r="CR8" s="323"/>
      <c r="CS8" s="301"/>
      <c r="CT8" s="326"/>
      <c r="CU8" s="326"/>
      <c r="CV8" s="299"/>
      <c r="CW8" s="318"/>
      <c r="CX8" s="318"/>
      <c r="CY8" s="299"/>
      <c r="CZ8" s="318"/>
      <c r="DA8" s="319"/>
      <c r="DB8" s="299"/>
      <c r="DC8" s="318"/>
      <c r="DD8" s="318"/>
      <c r="DE8" s="299"/>
    </row>
    <row r="9" spans="1:109" ht="19.5" customHeight="1">
      <c r="A9" s="415" t="s">
        <v>492</v>
      </c>
      <c r="B9" s="429" t="s">
        <v>555</v>
      </c>
      <c r="C9" s="305" t="s">
        <v>180</v>
      </c>
      <c r="D9" s="305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>
        <v>646</v>
      </c>
      <c r="P9" s="308">
        <v>646</v>
      </c>
      <c r="Q9" s="308">
        <v>646</v>
      </c>
      <c r="R9" s="308">
        <v>646</v>
      </c>
      <c r="S9" s="308">
        <v>646</v>
      </c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2">
        <f t="shared" si="3"/>
        <v>646</v>
      </c>
      <c r="CM9" s="302">
        <f t="shared" si="3"/>
        <v>646</v>
      </c>
      <c r="CN9" s="302">
        <f t="shared" si="0"/>
        <v>646</v>
      </c>
      <c r="CO9" s="302">
        <f t="shared" si="1"/>
        <v>646</v>
      </c>
      <c r="CP9" s="302">
        <f t="shared" si="2"/>
        <v>646</v>
      </c>
      <c r="CQ9" s="301"/>
      <c r="CR9" s="301"/>
      <c r="CS9" s="300"/>
      <c r="CT9" s="329"/>
      <c r="CU9" s="329"/>
      <c r="CV9" s="299"/>
      <c r="CW9" s="329"/>
      <c r="CX9" s="329"/>
      <c r="CY9" s="299"/>
      <c r="CZ9" s="297"/>
      <c r="DA9" s="297"/>
      <c r="DB9" s="295"/>
      <c r="DC9" s="328"/>
      <c r="DD9" s="328"/>
      <c r="DE9" s="299"/>
    </row>
    <row r="10" spans="1:109" ht="19.5" customHeight="1">
      <c r="A10" s="415" t="s">
        <v>490</v>
      </c>
      <c r="B10" s="430" t="s">
        <v>554</v>
      </c>
      <c r="C10" s="306" t="s">
        <v>180</v>
      </c>
      <c r="D10" s="306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>
        <v>102</v>
      </c>
      <c r="P10" s="308">
        <v>102</v>
      </c>
      <c r="Q10" s="308">
        <v>102</v>
      </c>
      <c r="R10" s="308">
        <v>102</v>
      </c>
      <c r="S10" s="308">
        <v>102</v>
      </c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2">
        <f t="shared" si="3"/>
        <v>102</v>
      </c>
      <c r="CM10" s="302">
        <f t="shared" si="3"/>
        <v>102</v>
      </c>
      <c r="CN10" s="302">
        <f t="shared" si="0"/>
        <v>102</v>
      </c>
      <c r="CO10" s="302">
        <f t="shared" si="1"/>
        <v>102</v>
      </c>
      <c r="CP10" s="302">
        <f t="shared" si="2"/>
        <v>102</v>
      </c>
      <c r="CQ10" s="301"/>
      <c r="CR10" s="301"/>
      <c r="CS10" s="300"/>
      <c r="CT10" s="329"/>
      <c r="CU10" s="329"/>
      <c r="CV10" s="299"/>
      <c r="CW10" s="329"/>
      <c r="CX10" s="329"/>
      <c r="CY10" s="299"/>
      <c r="CZ10" s="297"/>
      <c r="DA10" s="297"/>
      <c r="DB10" s="295"/>
      <c r="DC10" s="328"/>
      <c r="DD10" s="328"/>
      <c r="DE10" s="299"/>
    </row>
    <row r="11" spans="1:109" s="92" customFormat="1" ht="19.5" customHeight="1">
      <c r="A11" s="416" t="s">
        <v>482</v>
      </c>
      <c r="B11" s="428" t="s">
        <v>481</v>
      </c>
      <c r="C11" s="307" t="s">
        <v>180</v>
      </c>
      <c r="D11" s="307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02">
        <f t="shared" si="3"/>
        <v>0</v>
      </c>
      <c r="CM11" s="302">
        <f t="shared" si="3"/>
        <v>0</v>
      </c>
      <c r="CN11" s="302">
        <f t="shared" si="0"/>
        <v>0</v>
      </c>
      <c r="CO11" s="302">
        <f t="shared" si="1"/>
        <v>0</v>
      </c>
      <c r="CP11" s="302">
        <f t="shared" si="2"/>
        <v>0</v>
      </c>
      <c r="CQ11" s="336"/>
      <c r="CR11" s="291"/>
      <c r="CS11" s="313"/>
      <c r="CT11" s="312"/>
      <c r="CU11" s="312"/>
      <c r="CV11" s="312"/>
      <c r="CW11" s="311"/>
      <c r="CX11" s="311"/>
      <c r="CY11" s="311"/>
      <c r="CZ11" s="311"/>
      <c r="DA11" s="311"/>
      <c r="DB11" s="311"/>
      <c r="DC11" s="311"/>
      <c r="DD11" s="311"/>
      <c r="DE11" s="311"/>
    </row>
    <row r="12" spans="1:109" ht="19.5" customHeight="1">
      <c r="A12" s="417"/>
      <c r="B12" s="427" t="s">
        <v>480</v>
      </c>
      <c r="C12" s="317"/>
      <c r="D12" s="315">
        <f aca="true" t="shared" si="4" ref="D12:BC12">SUM(D6:D11)</f>
        <v>0</v>
      </c>
      <c r="E12" s="315">
        <f t="shared" si="4"/>
        <v>1858</v>
      </c>
      <c r="F12" s="315">
        <f t="shared" si="4"/>
        <v>1858</v>
      </c>
      <c r="G12" s="315">
        <f t="shared" si="4"/>
        <v>1858</v>
      </c>
      <c r="H12" s="315">
        <f t="shared" si="4"/>
        <v>1858</v>
      </c>
      <c r="I12" s="315">
        <f t="shared" si="4"/>
        <v>1858</v>
      </c>
      <c r="J12" s="315">
        <f t="shared" si="4"/>
        <v>436</v>
      </c>
      <c r="K12" s="315">
        <f t="shared" si="4"/>
        <v>436</v>
      </c>
      <c r="L12" s="315">
        <f t="shared" si="4"/>
        <v>436</v>
      </c>
      <c r="M12" s="315">
        <f t="shared" si="4"/>
        <v>436</v>
      </c>
      <c r="N12" s="315">
        <f t="shared" si="4"/>
        <v>436</v>
      </c>
      <c r="O12" s="315">
        <f t="shared" si="4"/>
        <v>4613</v>
      </c>
      <c r="P12" s="315">
        <f t="shared" si="4"/>
        <v>4613</v>
      </c>
      <c r="Q12" s="315">
        <f t="shared" si="4"/>
        <v>4613</v>
      </c>
      <c r="R12" s="315">
        <f t="shared" si="4"/>
        <v>4613</v>
      </c>
      <c r="S12" s="315">
        <f t="shared" si="4"/>
        <v>4613</v>
      </c>
      <c r="T12" s="315">
        <f t="shared" si="4"/>
        <v>0</v>
      </c>
      <c r="U12" s="315">
        <f t="shared" si="4"/>
        <v>0</v>
      </c>
      <c r="V12" s="315">
        <f t="shared" si="4"/>
        <v>0</v>
      </c>
      <c r="W12" s="315">
        <f t="shared" si="4"/>
        <v>0</v>
      </c>
      <c r="X12" s="315">
        <f t="shared" si="4"/>
        <v>0</v>
      </c>
      <c r="Y12" s="315">
        <f t="shared" si="4"/>
        <v>0</v>
      </c>
      <c r="Z12" s="315">
        <f t="shared" si="4"/>
        <v>0</v>
      </c>
      <c r="AA12" s="315">
        <f t="shared" si="4"/>
        <v>0</v>
      </c>
      <c r="AB12" s="315">
        <f t="shared" si="4"/>
        <v>0</v>
      </c>
      <c r="AC12" s="315">
        <f t="shared" si="4"/>
        <v>0</v>
      </c>
      <c r="AD12" s="315">
        <f t="shared" si="4"/>
        <v>1488</v>
      </c>
      <c r="AE12" s="315">
        <f t="shared" si="4"/>
        <v>1488</v>
      </c>
      <c r="AF12" s="315">
        <f t="shared" si="4"/>
        <v>1488</v>
      </c>
      <c r="AG12" s="315">
        <f t="shared" si="4"/>
        <v>1488</v>
      </c>
      <c r="AH12" s="315">
        <f t="shared" si="4"/>
        <v>1652</v>
      </c>
      <c r="AI12" s="315">
        <f t="shared" si="4"/>
        <v>0</v>
      </c>
      <c r="AJ12" s="315">
        <f t="shared" si="4"/>
        <v>0</v>
      </c>
      <c r="AK12" s="315">
        <f t="shared" si="4"/>
        <v>0</v>
      </c>
      <c r="AL12" s="315">
        <f t="shared" si="4"/>
        <v>0</v>
      </c>
      <c r="AM12" s="315">
        <f t="shared" si="4"/>
        <v>0</v>
      </c>
      <c r="AN12" s="315">
        <f t="shared" si="4"/>
        <v>1180</v>
      </c>
      <c r="AO12" s="315">
        <f t="shared" si="4"/>
        <v>1180</v>
      </c>
      <c r="AP12" s="315">
        <f t="shared" si="4"/>
        <v>1180</v>
      </c>
      <c r="AQ12" s="315">
        <f t="shared" si="4"/>
        <v>1180</v>
      </c>
      <c r="AR12" s="315">
        <f t="shared" si="4"/>
        <v>1180</v>
      </c>
      <c r="AS12" s="315">
        <f t="shared" si="4"/>
        <v>1573</v>
      </c>
      <c r="AT12" s="315">
        <f t="shared" si="4"/>
        <v>828</v>
      </c>
      <c r="AU12" s="315">
        <f t="shared" si="4"/>
        <v>1654</v>
      </c>
      <c r="AV12" s="315">
        <f t="shared" si="4"/>
        <v>1654</v>
      </c>
      <c r="AW12" s="315">
        <f t="shared" si="4"/>
        <v>8050</v>
      </c>
      <c r="AX12" s="315">
        <f t="shared" si="4"/>
        <v>0</v>
      </c>
      <c r="AY12" s="315">
        <f t="shared" si="4"/>
        <v>0</v>
      </c>
      <c r="AZ12" s="315">
        <f t="shared" si="4"/>
        <v>0</v>
      </c>
      <c r="BA12" s="315">
        <f t="shared" si="4"/>
        <v>0</v>
      </c>
      <c r="BB12" s="315">
        <f t="shared" si="4"/>
        <v>0</v>
      </c>
      <c r="BC12" s="315">
        <f t="shared" si="4"/>
        <v>0</v>
      </c>
      <c r="BD12" s="315">
        <f aca="true" t="shared" si="5" ref="BD12:CP12">SUM(BD6:BD11)</f>
        <v>0</v>
      </c>
      <c r="BE12" s="315">
        <f t="shared" si="5"/>
        <v>0</v>
      </c>
      <c r="BF12" s="315">
        <f t="shared" si="5"/>
        <v>0</v>
      </c>
      <c r="BG12" s="315">
        <f t="shared" si="5"/>
        <v>0</v>
      </c>
      <c r="BH12" s="315">
        <f t="shared" si="5"/>
        <v>0</v>
      </c>
      <c r="BI12" s="315">
        <f t="shared" si="5"/>
        <v>0</v>
      </c>
      <c r="BJ12" s="315">
        <f t="shared" si="5"/>
        <v>0</v>
      </c>
      <c r="BK12" s="315">
        <f t="shared" si="5"/>
        <v>0</v>
      </c>
      <c r="BL12" s="315">
        <f t="shared" si="5"/>
        <v>0</v>
      </c>
      <c r="BM12" s="315">
        <f t="shared" si="5"/>
        <v>0</v>
      </c>
      <c r="BN12" s="315">
        <f t="shared" si="5"/>
        <v>0</v>
      </c>
      <c r="BO12" s="315">
        <f t="shared" si="5"/>
        <v>0</v>
      </c>
      <c r="BP12" s="315">
        <f t="shared" si="5"/>
        <v>0</v>
      </c>
      <c r="BQ12" s="315">
        <f t="shared" si="5"/>
        <v>0</v>
      </c>
      <c r="BR12" s="315">
        <f t="shared" si="5"/>
        <v>0</v>
      </c>
      <c r="BS12" s="315">
        <f t="shared" si="5"/>
        <v>0</v>
      </c>
      <c r="BT12" s="315">
        <f t="shared" si="5"/>
        <v>0</v>
      </c>
      <c r="BU12" s="315">
        <f t="shared" si="5"/>
        <v>0</v>
      </c>
      <c r="BV12" s="315">
        <f t="shared" si="5"/>
        <v>0</v>
      </c>
      <c r="BW12" s="315">
        <f t="shared" si="5"/>
        <v>0</v>
      </c>
      <c r="BX12" s="315">
        <f t="shared" si="5"/>
        <v>0</v>
      </c>
      <c r="BY12" s="315">
        <f t="shared" si="5"/>
        <v>0</v>
      </c>
      <c r="BZ12" s="315">
        <f t="shared" si="5"/>
        <v>0</v>
      </c>
      <c r="CA12" s="315">
        <f t="shared" si="5"/>
        <v>0</v>
      </c>
      <c r="CB12" s="315">
        <f t="shared" si="5"/>
        <v>0</v>
      </c>
      <c r="CC12" s="315">
        <f t="shared" si="5"/>
        <v>1384</v>
      </c>
      <c r="CD12" s="315">
        <f t="shared" si="5"/>
        <v>1384</v>
      </c>
      <c r="CE12" s="315">
        <f t="shared" si="5"/>
        <v>1384</v>
      </c>
      <c r="CF12" s="315">
        <f t="shared" si="5"/>
        <v>1384</v>
      </c>
      <c r="CG12" s="315">
        <f t="shared" si="5"/>
        <v>0</v>
      </c>
      <c r="CH12" s="315">
        <f t="shared" si="5"/>
        <v>0</v>
      </c>
      <c r="CI12" s="315">
        <f t="shared" si="5"/>
        <v>0</v>
      </c>
      <c r="CJ12" s="315">
        <f t="shared" si="5"/>
        <v>0</v>
      </c>
      <c r="CK12" s="315">
        <f t="shared" si="5"/>
        <v>0</v>
      </c>
      <c r="CL12" s="315">
        <f t="shared" si="5"/>
        <v>11148</v>
      </c>
      <c r="CM12" s="315">
        <f t="shared" si="5"/>
        <v>11787</v>
      </c>
      <c r="CN12" s="315">
        <f t="shared" si="5"/>
        <v>12613</v>
      </c>
      <c r="CO12" s="315">
        <f t="shared" si="5"/>
        <v>12613</v>
      </c>
      <c r="CP12" s="315">
        <f t="shared" si="5"/>
        <v>19173</v>
      </c>
      <c r="CQ12" s="301"/>
      <c r="CR12" s="301"/>
      <c r="CS12" s="300"/>
      <c r="CT12" s="329"/>
      <c r="CU12" s="329"/>
      <c r="CV12" s="299"/>
      <c r="CW12" s="329"/>
      <c r="CX12" s="329"/>
      <c r="CY12" s="299"/>
      <c r="CZ12" s="297"/>
      <c r="DA12" s="297"/>
      <c r="DB12" s="295"/>
      <c r="DC12" s="328"/>
      <c r="DD12" s="328"/>
      <c r="DE12" s="299"/>
    </row>
    <row r="13" spans="1:109" ht="19.5" customHeight="1">
      <c r="A13" s="418" t="s">
        <v>479</v>
      </c>
      <c r="B13" s="418" t="s">
        <v>478</v>
      </c>
      <c r="C13" s="327"/>
      <c r="D13" s="327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2"/>
      <c r="CM13" s="302"/>
      <c r="CN13" s="302"/>
      <c r="CO13" s="302"/>
      <c r="CP13" s="302"/>
      <c r="CQ13" s="323"/>
      <c r="CR13" s="323"/>
      <c r="CS13" s="301"/>
      <c r="CT13" s="326"/>
      <c r="CU13" s="326"/>
      <c r="CV13" s="299"/>
      <c r="CW13" s="318"/>
      <c r="CX13" s="318"/>
      <c r="CY13" s="299"/>
      <c r="CZ13" s="318"/>
      <c r="DA13" s="319"/>
      <c r="DB13" s="299"/>
      <c r="DC13" s="318"/>
      <c r="DD13" s="318"/>
      <c r="DE13" s="299"/>
    </row>
    <row r="14" spans="1:133" ht="19.5" customHeight="1">
      <c r="A14" s="416" t="s">
        <v>477</v>
      </c>
      <c r="B14" s="431" t="s">
        <v>476</v>
      </c>
      <c r="C14" s="305" t="s">
        <v>180</v>
      </c>
      <c r="D14" s="305"/>
      <c r="E14" s="308">
        <v>2216</v>
      </c>
      <c r="F14" s="308">
        <v>3296</v>
      </c>
      <c r="G14" s="308">
        <v>5963</v>
      </c>
      <c r="H14" s="308">
        <v>7401</v>
      </c>
      <c r="I14" s="308">
        <v>8945</v>
      </c>
      <c r="J14" s="308">
        <v>299</v>
      </c>
      <c r="K14" s="308">
        <v>590</v>
      </c>
      <c r="L14" s="308">
        <v>840</v>
      </c>
      <c r="M14" s="308">
        <v>1034</v>
      </c>
      <c r="N14" s="308">
        <v>1451</v>
      </c>
      <c r="O14" s="308"/>
      <c r="P14" s="308"/>
      <c r="Q14" s="308"/>
      <c r="R14" s="308"/>
      <c r="S14" s="308">
        <v>727</v>
      </c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2">
        <f>E14+J14+O14+T14+Y14+AD14+AI14+AN14+AS14+AX14+BC14+BH14+BM14+BR14+BW14+CG14</f>
        <v>2515</v>
      </c>
      <c r="CM14" s="302">
        <v>3886</v>
      </c>
      <c r="CN14" s="302">
        <f>CI14+CD14+BY14+BT14+BO14+BJ14+BE14+AZ14+AU14+AP14+AK14+AF14+AA14+V14+Q14+L14+G14</f>
        <v>6803</v>
      </c>
      <c r="CO14" s="302">
        <v>8435</v>
      </c>
      <c r="CP14" s="302">
        <f>CK14+CF14+CA14+BV14+BQ14+BL14+BG14+BB14+AW14+AR14+AM14+AH14+AC14+X14+S14+N14+I14</f>
        <v>11123</v>
      </c>
      <c r="CQ14" s="323"/>
      <c r="CR14" s="323"/>
      <c r="CS14" s="301"/>
      <c r="CT14" s="326"/>
      <c r="CU14" s="326"/>
      <c r="CV14" s="299"/>
      <c r="CW14" s="318"/>
      <c r="CX14" s="318"/>
      <c r="CY14" s="299"/>
      <c r="CZ14" s="318"/>
      <c r="DA14" s="297"/>
      <c r="DB14" s="299"/>
      <c r="DC14" s="318"/>
      <c r="DD14" s="318"/>
      <c r="DE14" s="299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</row>
    <row r="15" spans="1:109" s="92" customFormat="1" ht="19.5" customHeight="1">
      <c r="A15" s="416" t="s">
        <v>475</v>
      </c>
      <c r="B15" s="431" t="s">
        <v>474</v>
      </c>
      <c r="C15" s="334" t="s">
        <v>180</v>
      </c>
      <c r="D15" s="334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02">
        <f>E15+J15+O15+T15+Y15+AD15+AI15+AN15+AS15+AX15+BC15+BH15+BM15+BR15+BW15+CG15</f>
        <v>0</v>
      </c>
      <c r="CM15" s="302">
        <v>0</v>
      </c>
      <c r="CN15" s="302">
        <f>CI15+CD15+BY15+BT15+BO15+BJ15+BE15+AZ15+AU15+AP15+AK15+AF15+AA15+V15+Q15+L15+G15</f>
        <v>0</v>
      </c>
      <c r="CO15" s="302">
        <f>CI15+CD15+BY15+BT15+BO15+BJ15+BE15+AZ15+AU15+AP15+AK15+AF15+AA15+V15+Q15+L15+G15</f>
        <v>0</v>
      </c>
      <c r="CP15" s="302">
        <f>CK15+CF15+CA15+BV15+BQ15+BL15+BG15+BB15+AW15+AR15+AM15+AH15+AC15+X15+S15+N15+I15</f>
        <v>0</v>
      </c>
      <c r="CQ15" s="332"/>
      <c r="CR15" s="332"/>
      <c r="CS15" s="291"/>
      <c r="CT15" s="312"/>
      <c r="CU15" s="312"/>
      <c r="CV15" s="289"/>
      <c r="CW15" s="311"/>
      <c r="CX15" s="311"/>
      <c r="CY15" s="289"/>
      <c r="CZ15" s="311"/>
      <c r="DA15" s="287"/>
      <c r="DB15" s="289"/>
      <c r="DC15" s="311"/>
      <c r="DD15" s="311"/>
      <c r="DE15" s="289"/>
    </row>
    <row r="16" spans="1:109" ht="19.5" customHeight="1">
      <c r="A16" s="414" t="s">
        <v>473</v>
      </c>
      <c r="B16" s="246" t="s">
        <v>553</v>
      </c>
      <c r="C16" s="305" t="s">
        <v>180</v>
      </c>
      <c r="D16" s="305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>
        <v>110</v>
      </c>
      <c r="P16" s="308">
        <v>3784</v>
      </c>
      <c r="Q16" s="308">
        <v>4359</v>
      </c>
      <c r="R16" s="308">
        <v>4359</v>
      </c>
      <c r="S16" s="308">
        <v>4407</v>
      </c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 t="s">
        <v>552</v>
      </c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>
        <v>18446</v>
      </c>
      <c r="AY16" s="308">
        <v>15466</v>
      </c>
      <c r="AZ16" s="308">
        <v>15484</v>
      </c>
      <c r="BA16" s="308">
        <v>775</v>
      </c>
      <c r="BB16" s="308">
        <v>775</v>
      </c>
      <c r="BC16" s="308"/>
      <c r="BD16" s="308"/>
      <c r="BE16" s="308"/>
      <c r="BF16" s="308">
        <v>14709</v>
      </c>
      <c r="BG16" s="308">
        <v>14709</v>
      </c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2">
        <f>E16+J16+O16+T16+Y16+AD16+AI16+AN16+AS16+AX16+BC16+BH16+BM16+BR16+BW16+CG16</f>
        <v>18556</v>
      </c>
      <c r="CM16" s="302">
        <v>19250</v>
      </c>
      <c r="CN16" s="302">
        <v>19843</v>
      </c>
      <c r="CO16" s="302">
        <v>19843</v>
      </c>
      <c r="CP16" s="302">
        <f>CK16+CF16+CA16+BV16+BQ16+BL16+BG16+BB16+AW16+AR16+AM16+AH16+AC16+X16+S16+N16+I16</f>
        <v>19891</v>
      </c>
      <c r="CQ16" s="323"/>
      <c r="CR16" s="323"/>
      <c r="CS16" s="301"/>
      <c r="CT16" s="326"/>
      <c r="CU16" s="326"/>
      <c r="CV16" s="299"/>
      <c r="CW16" s="318"/>
      <c r="CX16" s="318"/>
      <c r="CY16" s="299"/>
      <c r="CZ16" s="318"/>
      <c r="DA16" s="319"/>
      <c r="DB16" s="299"/>
      <c r="DC16" s="318"/>
      <c r="DD16" s="318"/>
      <c r="DE16" s="299"/>
    </row>
    <row r="17" spans="1:109" ht="19.5" customHeight="1">
      <c r="A17" s="414" t="s">
        <v>551</v>
      </c>
      <c r="B17" s="246" t="s">
        <v>550</v>
      </c>
      <c r="C17" s="305" t="s">
        <v>180</v>
      </c>
      <c r="D17" s="305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2">
        <f>E17+J17+O17+T17+Y17+AD17+AI17+AN17+AS17+AX17+BC17+BH17+BM17+BR17+BW17+CG17</f>
        <v>0</v>
      </c>
      <c r="CM17" s="302">
        <v>0</v>
      </c>
      <c r="CN17" s="302">
        <f>CI17+CD17+BY17+BT17+BO17+BJ17+BE17+AZ17+AU17+AP17+AK17+AF17+AA17+V17+Q17+L17+G17</f>
        <v>0</v>
      </c>
      <c r="CO17" s="302">
        <f>CI17+CD17+BY17+BT17+BO17+BJ17+BE17+AZ17+AU17+AP17+AK17+AF17+AA17+V17+Q17+L17+G17</f>
        <v>0</v>
      </c>
      <c r="CP17" s="302">
        <f>CK17+CF17+CA17+BV17+BQ17+BL17+BG17+BB17+AW17+AR17+AM17+AH17+AC17+X17+S17+N17+I17</f>
        <v>0</v>
      </c>
      <c r="CQ17" s="323"/>
      <c r="CR17" s="323"/>
      <c r="CS17" s="330"/>
      <c r="CT17" s="326"/>
      <c r="CU17" s="326"/>
      <c r="CV17" s="299"/>
      <c r="CW17" s="326"/>
      <c r="CX17" s="326"/>
      <c r="CY17" s="299"/>
      <c r="CZ17" s="318"/>
      <c r="DA17" s="318"/>
      <c r="DB17" s="299"/>
      <c r="DC17" s="326"/>
      <c r="DD17" s="326"/>
      <c r="DE17" s="299"/>
    </row>
    <row r="18" spans="1:109" ht="19.5" customHeight="1">
      <c r="A18" s="417"/>
      <c r="B18" s="427" t="s">
        <v>471</v>
      </c>
      <c r="C18" s="317"/>
      <c r="D18" s="315">
        <f aca="true" t="shared" si="6" ref="D18:BC18">SUM(D14:D17)</f>
        <v>0</v>
      </c>
      <c r="E18" s="315">
        <f t="shared" si="6"/>
        <v>2216</v>
      </c>
      <c r="F18" s="315">
        <f t="shared" si="6"/>
        <v>3296</v>
      </c>
      <c r="G18" s="315">
        <f t="shared" si="6"/>
        <v>5963</v>
      </c>
      <c r="H18" s="315">
        <f t="shared" si="6"/>
        <v>7401</v>
      </c>
      <c r="I18" s="315">
        <f t="shared" si="6"/>
        <v>8945</v>
      </c>
      <c r="J18" s="315">
        <f t="shared" si="6"/>
        <v>299</v>
      </c>
      <c r="K18" s="315">
        <f t="shared" si="6"/>
        <v>590</v>
      </c>
      <c r="L18" s="315">
        <f t="shared" si="6"/>
        <v>840</v>
      </c>
      <c r="M18" s="315">
        <f t="shared" si="6"/>
        <v>1034</v>
      </c>
      <c r="N18" s="315">
        <f t="shared" si="6"/>
        <v>1451</v>
      </c>
      <c r="O18" s="315">
        <f t="shared" si="6"/>
        <v>110</v>
      </c>
      <c r="P18" s="315">
        <f t="shared" si="6"/>
        <v>3784</v>
      </c>
      <c r="Q18" s="315">
        <f t="shared" si="6"/>
        <v>4359</v>
      </c>
      <c r="R18" s="315">
        <f t="shared" si="6"/>
        <v>4359</v>
      </c>
      <c r="S18" s="315">
        <f t="shared" si="6"/>
        <v>5134</v>
      </c>
      <c r="T18" s="315">
        <f t="shared" si="6"/>
        <v>0</v>
      </c>
      <c r="U18" s="315">
        <f t="shared" si="6"/>
        <v>0</v>
      </c>
      <c r="V18" s="315">
        <f t="shared" si="6"/>
        <v>0</v>
      </c>
      <c r="W18" s="315">
        <f t="shared" si="6"/>
        <v>0</v>
      </c>
      <c r="X18" s="315">
        <f t="shared" si="6"/>
        <v>0</v>
      </c>
      <c r="Y18" s="315">
        <f t="shared" si="6"/>
        <v>0</v>
      </c>
      <c r="Z18" s="315">
        <f t="shared" si="6"/>
        <v>0</v>
      </c>
      <c r="AA18" s="315">
        <f t="shared" si="6"/>
        <v>0</v>
      </c>
      <c r="AB18" s="315">
        <f t="shared" si="6"/>
        <v>0</v>
      </c>
      <c r="AC18" s="315">
        <f t="shared" si="6"/>
        <v>0</v>
      </c>
      <c r="AD18" s="315">
        <f t="shared" si="6"/>
        <v>0</v>
      </c>
      <c r="AE18" s="315">
        <f t="shared" si="6"/>
        <v>0</v>
      </c>
      <c r="AF18" s="315">
        <f t="shared" si="6"/>
        <v>0</v>
      </c>
      <c r="AG18" s="315">
        <f t="shared" si="6"/>
        <v>0</v>
      </c>
      <c r="AH18" s="315">
        <f t="shared" si="6"/>
        <v>0</v>
      </c>
      <c r="AI18" s="315">
        <f t="shared" si="6"/>
        <v>0</v>
      </c>
      <c r="AJ18" s="315">
        <f t="shared" si="6"/>
        <v>0</v>
      </c>
      <c r="AK18" s="315">
        <f t="shared" si="6"/>
        <v>0</v>
      </c>
      <c r="AL18" s="315">
        <f t="shared" si="6"/>
        <v>0</v>
      </c>
      <c r="AM18" s="315">
        <f t="shared" si="6"/>
        <v>0</v>
      </c>
      <c r="AN18" s="315">
        <f t="shared" si="6"/>
        <v>0</v>
      </c>
      <c r="AO18" s="315">
        <f t="shared" si="6"/>
        <v>0</v>
      </c>
      <c r="AP18" s="315">
        <f t="shared" si="6"/>
        <v>0</v>
      </c>
      <c r="AQ18" s="315">
        <f t="shared" si="6"/>
        <v>0</v>
      </c>
      <c r="AR18" s="315">
        <f t="shared" si="6"/>
        <v>0</v>
      </c>
      <c r="AS18" s="315">
        <f t="shared" si="6"/>
        <v>0</v>
      </c>
      <c r="AT18" s="315">
        <f t="shared" si="6"/>
        <v>0</v>
      </c>
      <c r="AU18" s="315">
        <f t="shared" si="6"/>
        <v>0</v>
      </c>
      <c r="AV18" s="315">
        <f t="shared" si="6"/>
        <v>0</v>
      </c>
      <c r="AW18" s="315">
        <f t="shared" si="6"/>
        <v>0</v>
      </c>
      <c r="AX18" s="315">
        <f t="shared" si="6"/>
        <v>18446</v>
      </c>
      <c r="AY18" s="315">
        <f t="shared" si="6"/>
        <v>15466</v>
      </c>
      <c r="AZ18" s="315">
        <f t="shared" si="6"/>
        <v>15484</v>
      </c>
      <c r="BA18" s="315">
        <f t="shared" si="6"/>
        <v>775</v>
      </c>
      <c r="BB18" s="315">
        <f t="shared" si="6"/>
        <v>775</v>
      </c>
      <c r="BC18" s="315">
        <f t="shared" si="6"/>
        <v>0</v>
      </c>
      <c r="BD18" s="315">
        <f aca="true" t="shared" si="7" ref="BD18:CP18">SUM(BD14:BD17)</f>
        <v>0</v>
      </c>
      <c r="BE18" s="315">
        <f t="shared" si="7"/>
        <v>0</v>
      </c>
      <c r="BF18" s="315">
        <f t="shared" si="7"/>
        <v>14709</v>
      </c>
      <c r="BG18" s="315">
        <f t="shared" si="7"/>
        <v>14709</v>
      </c>
      <c r="BH18" s="315">
        <f t="shared" si="7"/>
        <v>0</v>
      </c>
      <c r="BI18" s="315">
        <f t="shared" si="7"/>
        <v>0</v>
      </c>
      <c r="BJ18" s="315">
        <f t="shared" si="7"/>
        <v>0</v>
      </c>
      <c r="BK18" s="315">
        <f t="shared" si="7"/>
        <v>0</v>
      </c>
      <c r="BL18" s="315">
        <f t="shared" si="7"/>
        <v>0</v>
      </c>
      <c r="BM18" s="315">
        <f t="shared" si="7"/>
        <v>0</v>
      </c>
      <c r="BN18" s="315">
        <f t="shared" si="7"/>
        <v>0</v>
      </c>
      <c r="BO18" s="315">
        <f t="shared" si="7"/>
        <v>0</v>
      </c>
      <c r="BP18" s="315">
        <f t="shared" si="7"/>
        <v>0</v>
      </c>
      <c r="BQ18" s="315">
        <f t="shared" si="7"/>
        <v>0</v>
      </c>
      <c r="BR18" s="315">
        <f t="shared" si="7"/>
        <v>0</v>
      </c>
      <c r="BS18" s="315">
        <f t="shared" si="7"/>
        <v>0</v>
      </c>
      <c r="BT18" s="315">
        <f t="shared" si="7"/>
        <v>0</v>
      </c>
      <c r="BU18" s="315">
        <f t="shared" si="7"/>
        <v>0</v>
      </c>
      <c r="BV18" s="315">
        <f t="shared" si="7"/>
        <v>0</v>
      </c>
      <c r="BW18" s="315">
        <f t="shared" si="7"/>
        <v>0</v>
      </c>
      <c r="BX18" s="315">
        <f t="shared" si="7"/>
        <v>0</v>
      </c>
      <c r="BY18" s="315">
        <f t="shared" si="7"/>
        <v>0</v>
      </c>
      <c r="BZ18" s="315">
        <f t="shared" si="7"/>
        <v>0</v>
      </c>
      <c r="CA18" s="315">
        <f t="shared" si="7"/>
        <v>0</v>
      </c>
      <c r="CB18" s="315">
        <f t="shared" si="7"/>
        <v>0</v>
      </c>
      <c r="CC18" s="315">
        <f t="shared" si="7"/>
        <v>0</v>
      </c>
      <c r="CD18" s="315">
        <f t="shared" si="7"/>
        <v>0</v>
      </c>
      <c r="CE18" s="315">
        <f t="shared" si="7"/>
        <v>0</v>
      </c>
      <c r="CF18" s="315">
        <f t="shared" si="7"/>
        <v>0</v>
      </c>
      <c r="CG18" s="315">
        <f t="shared" si="7"/>
        <v>0</v>
      </c>
      <c r="CH18" s="315">
        <f t="shared" si="7"/>
        <v>0</v>
      </c>
      <c r="CI18" s="315">
        <f t="shared" si="7"/>
        <v>0</v>
      </c>
      <c r="CJ18" s="315">
        <f t="shared" si="7"/>
        <v>0</v>
      </c>
      <c r="CK18" s="315">
        <f t="shared" si="7"/>
        <v>0</v>
      </c>
      <c r="CL18" s="315">
        <f t="shared" si="7"/>
        <v>21071</v>
      </c>
      <c r="CM18" s="315">
        <f t="shared" si="7"/>
        <v>23136</v>
      </c>
      <c r="CN18" s="315">
        <f t="shared" si="7"/>
        <v>26646</v>
      </c>
      <c r="CO18" s="315">
        <f t="shared" si="7"/>
        <v>28278</v>
      </c>
      <c r="CP18" s="315">
        <f t="shared" si="7"/>
        <v>31014</v>
      </c>
      <c r="CQ18" s="323"/>
      <c r="CR18" s="323"/>
      <c r="CS18" s="330"/>
      <c r="CT18" s="326"/>
      <c r="CU18" s="326"/>
      <c r="CV18" s="299"/>
      <c r="CW18" s="326"/>
      <c r="CX18" s="326"/>
      <c r="CY18" s="299"/>
      <c r="CZ18" s="318"/>
      <c r="DA18" s="318"/>
      <c r="DB18" s="299"/>
      <c r="DC18" s="326"/>
      <c r="DD18" s="326"/>
      <c r="DE18" s="299"/>
    </row>
    <row r="19" spans="1:109" ht="19.5" customHeight="1">
      <c r="A19" s="419" t="s">
        <v>470</v>
      </c>
      <c r="B19" s="418" t="s">
        <v>469</v>
      </c>
      <c r="C19" s="327"/>
      <c r="D19" s="327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2"/>
      <c r="CM19" s="302"/>
      <c r="CN19" s="302"/>
      <c r="CO19" s="302"/>
      <c r="CP19" s="302"/>
      <c r="CQ19" s="323"/>
      <c r="CR19" s="323"/>
      <c r="CS19" s="330"/>
      <c r="CT19" s="326"/>
      <c r="CU19" s="326"/>
      <c r="CV19" s="299"/>
      <c r="CW19" s="326"/>
      <c r="CX19" s="326"/>
      <c r="CY19" s="299"/>
      <c r="CZ19" s="318"/>
      <c r="DA19" s="318"/>
      <c r="DB19" s="299"/>
      <c r="DC19" s="326"/>
      <c r="DD19" s="326"/>
      <c r="DE19" s="299"/>
    </row>
    <row r="20" spans="1:109" ht="19.5" customHeight="1">
      <c r="A20" s="414" t="s">
        <v>468</v>
      </c>
      <c r="B20" s="246" t="s">
        <v>467</v>
      </c>
      <c r="C20" s="305" t="s">
        <v>180</v>
      </c>
      <c r="D20" s="305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8">
        <v>6949</v>
      </c>
      <c r="AO20" s="308">
        <v>6949</v>
      </c>
      <c r="AP20" s="308">
        <v>6949</v>
      </c>
      <c r="AQ20" s="308">
        <v>6949</v>
      </c>
      <c r="AR20" s="308">
        <v>6949</v>
      </c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>
        <f>E20+J20+O20+T20+Y20+AD20+AI20+AN20+AS20+AX20+BC20+BH20+BM20+BR20+BW20+CG20</f>
        <v>6949</v>
      </c>
      <c r="CM20" s="302">
        <v>6949</v>
      </c>
      <c r="CN20" s="302">
        <f>CI20+CD20+BY20+BT20+BO20+BJ20+BE20+AZ20+AU20+AP20+AK20+AF20+AA20+V20+Q20+L20+G20</f>
        <v>6949</v>
      </c>
      <c r="CO20" s="302">
        <f>CI20+CD20+BY20+BT20+BO20+BJ20+BE20+AZ20+AU20+AP20+AK20+AF20+AA20+V20+Q20+L20+G20</f>
        <v>6949</v>
      </c>
      <c r="CP20" s="302">
        <f>CK20+CF20+CA20+BV20+BQ20+BL20+BG20+BB20+AW20+AR20+AM20+AH20+AC20+X20+S20+N20+I20</f>
        <v>6949</v>
      </c>
      <c r="CQ20" s="300"/>
      <c r="CR20" s="300"/>
      <c r="CS20" s="335"/>
      <c r="CT20" s="329"/>
      <c r="CU20" s="329"/>
      <c r="CV20" s="299"/>
      <c r="CW20" s="329"/>
      <c r="CX20" s="329"/>
      <c r="CY20" s="299"/>
      <c r="CZ20" s="297"/>
      <c r="DA20" s="297"/>
      <c r="DB20" s="295"/>
      <c r="DC20" s="329"/>
      <c r="DD20" s="329"/>
      <c r="DE20" s="299"/>
    </row>
    <row r="21" spans="1:133" s="92" customFormat="1" ht="19.5" customHeight="1">
      <c r="A21" s="416" t="s">
        <v>549</v>
      </c>
      <c r="B21" s="431" t="s">
        <v>548</v>
      </c>
      <c r="C21" s="334" t="s">
        <v>180</v>
      </c>
      <c r="D21" s="334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526">
        <f aca="true" t="shared" si="8" ref="E21:BD22">SUM(AW19:AW20)</f>
        <v>0</v>
      </c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02">
        <f>E21+J21+O21+T21+Y21+AD21+AI21+AN21+AS21+AX21+BC21+BH21+BM21+BR21+BW21+CG21</f>
        <v>0</v>
      </c>
      <c r="CM21" s="302">
        <v>0</v>
      </c>
      <c r="CN21" s="302">
        <f>CI21+CD21+BY21+BT21+BO21+BJ21+BE21+AZ21+AU21+AP21+AK21+AF21+AA21+V21+Q21+L21+G21</f>
        <v>0</v>
      </c>
      <c r="CO21" s="302">
        <f>CI21+CD21+BY21+BT21+BO21+BJ21+BE21+AZ21+AU21+AP21+AK21+AF21+AA21+V21+Q21+L21+G21</f>
        <v>0</v>
      </c>
      <c r="CP21" s="302">
        <f>CK21+CF21+CA21+BV21+BQ21+BL21+BG21+BB21+AW21+AR21+AM21+AH21+AC21+X21+S21+N21+I21</f>
        <v>0</v>
      </c>
      <c r="CQ21" s="332"/>
      <c r="CR21" s="332"/>
      <c r="CS21" s="291"/>
      <c r="CT21" s="312"/>
      <c r="CU21" s="312"/>
      <c r="CV21" s="289"/>
      <c r="CW21" s="311"/>
      <c r="CX21" s="311"/>
      <c r="CY21" s="289"/>
      <c r="CZ21" s="311"/>
      <c r="DA21" s="287"/>
      <c r="DB21" s="289"/>
      <c r="DC21" s="311"/>
      <c r="DD21" s="311"/>
      <c r="DE21" s="289"/>
      <c r="DF21" s="331"/>
      <c r="DG21" s="331"/>
      <c r="DH21" s="331"/>
      <c r="DI21" s="331"/>
      <c r="DJ21" s="331"/>
      <c r="DK21" s="331"/>
      <c r="DL21" s="331"/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31"/>
    </row>
    <row r="22" spans="1:133" s="92" customFormat="1" ht="19.5" customHeight="1">
      <c r="A22" s="417"/>
      <c r="B22" s="427" t="s">
        <v>466</v>
      </c>
      <c r="C22" s="317"/>
      <c r="D22" s="317"/>
      <c r="E22" s="315">
        <f t="shared" si="8"/>
        <v>0</v>
      </c>
      <c r="F22" s="315">
        <f t="shared" si="8"/>
        <v>0</v>
      </c>
      <c r="G22" s="315">
        <f t="shared" si="8"/>
        <v>0</v>
      </c>
      <c r="H22" s="315">
        <f t="shared" si="8"/>
        <v>0</v>
      </c>
      <c r="I22" s="315">
        <f t="shared" si="8"/>
        <v>0</v>
      </c>
      <c r="J22" s="315">
        <f t="shared" si="8"/>
        <v>0</v>
      </c>
      <c r="K22" s="315">
        <f t="shared" si="8"/>
        <v>0</v>
      </c>
      <c r="L22" s="315">
        <f t="shared" si="8"/>
        <v>0</v>
      </c>
      <c r="M22" s="315">
        <f t="shared" si="8"/>
        <v>0</v>
      </c>
      <c r="N22" s="315">
        <f t="shared" si="8"/>
        <v>0</v>
      </c>
      <c r="O22" s="315">
        <f t="shared" si="8"/>
        <v>0</v>
      </c>
      <c r="P22" s="315">
        <f t="shared" si="8"/>
        <v>0</v>
      </c>
      <c r="Q22" s="315">
        <f t="shared" si="8"/>
        <v>0</v>
      </c>
      <c r="R22" s="315">
        <f t="shared" si="8"/>
        <v>0</v>
      </c>
      <c r="S22" s="315">
        <f t="shared" si="8"/>
        <v>0</v>
      </c>
      <c r="T22" s="315">
        <f t="shared" si="8"/>
        <v>0</v>
      </c>
      <c r="U22" s="315">
        <f t="shared" si="8"/>
        <v>0</v>
      </c>
      <c r="V22" s="315">
        <f t="shared" si="8"/>
        <v>0</v>
      </c>
      <c r="W22" s="315">
        <f t="shared" si="8"/>
        <v>0</v>
      </c>
      <c r="X22" s="315">
        <f t="shared" si="8"/>
        <v>0</v>
      </c>
      <c r="Y22" s="315">
        <f t="shared" si="8"/>
        <v>0</v>
      </c>
      <c r="Z22" s="315">
        <f t="shared" si="8"/>
        <v>0</v>
      </c>
      <c r="AA22" s="315">
        <f t="shared" si="8"/>
        <v>0</v>
      </c>
      <c r="AB22" s="315">
        <f t="shared" si="8"/>
        <v>0</v>
      </c>
      <c r="AC22" s="315">
        <f t="shared" si="8"/>
        <v>0</v>
      </c>
      <c r="AD22" s="315">
        <f t="shared" si="8"/>
        <v>0</v>
      </c>
      <c r="AE22" s="315">
        <f t="shared" si="8"/>
        <v>0</v>
      </c>
      <c r="AF22" s="315">
        <f t="shared" si="8"/>
        <v>0</v>
      </c>
      <c r="AG22" s="315">
        <f t="shared" si="8"/>
        <v>0</v>
      </c>
      <c r="AH22" s="315">
        <f t="shared" si="8"/>
        <v>0</v>
      </c>
      <c r="AI22" s="315">
        <f t="shared" si="8"/>
        <v>0</v>
      </c>
      <c r="AJ22" s="315">
        <f t="shared" si="8"/>
        <v>0</v>
      </c>
      <c r="AK22" s="315">
        <f t="shared" si="8"/>
        <v>0</v>
      </c>
      <c r="AL22" s="315">
        <f t="shared" si="8"/>
        <v>0</v>
      </c>
      <c r="AM22" s="315">
        <f t="shared" si="8"/>
        <v>0</v>
      </c>
      <c r="AN22" s="315">
        <f t="shared" si="8"/>
        <v>6949</v>
      </c>
      <c r="AO22" s="315">
        <f t="shared" si="8"/>
        <v>6949</v>
      </c>
      <c r="AP22" s="315">
        <f t="shared" si="8"/>
        <v>6949</v>
      </c>
      <c r="AQ22" s="315">
        <f t="shared" si="8"/>
        <v>6949</v>
      </c>
      <c r="AR22" s="315">
        <f t="shared" si="8"/>
        <v>6949</v>
      </c>
      <c r="AS22" s="315">
        <f t="shared" si="8"/>
        <v>0</v>
      </c>
      <c r="AT22" s="315">
        <f t="shared" si="8"/>
        <v>0</v>
      </c>
      <c r="AU22" s="315">
        <f t="shared" si="8"/>
        <v>0</v>
      </c>
      <c r="AV22" s="315">
        <f t="shared" si="8"/>
        <v>0</v>
      </c>
      <c r="AW22" s="315"/>
      <c r="AX22" s="315">
        <f t="shared" si="8"/>
        <v>0</v>
      </c>
      <c r="AY22" s="315">
        <f t="shared" si="8"/>
        <v>0</v>
      </c>
      <c r="AZ22" s="315">
        <f t="shared" si="8"/>
        <v>0</v>
      </c>
      <c r="BA22" s="315">
        <f t="shared" si="8"/>
        <v>0</v>
      </c>
      <c r="BB22" s="315">
        <f t="shared" si="8"/>
        <v>0</v>
      </c>
      <c r="BC22" s="315">
        <f t="shared" si="8"/>
        <v>0</v>
      </c>
      <c r="BD22" s="315">
        <f t="shared" si="8"/>
        <v>0</v>
      </c>
      <c r="BE22" s="315">
        <f aca="true" t="shared" si="9" ref="BE22:CP22">SUM(BE20:BE21)</f>
        <v>0</v>
      </c>
      <c r="BF22" s="315">
        <f t="shared" si="9"/>
        <v>0</v>
      </c>
      <c r="BG22" s="315">
        <f t="shared" si="9"/>
        <v>0</v>
      </c>
      <c r="BH22" s="315">
        <f t="shared" si="9"/>
        <v>0</v>
      </c>
      <c r="BI22" s="315">
        <f t="shared" si="9"/>
        <v>0</v>
      </c>
      <c r="BJ22" s="315">
        <f t="shared" si="9"/>
        <v>0</v>
      </c>
      <c r="BK22" s="315">
        <f t="shared" si="9"/>
        <v>0</v>
      </c>
      <c r="BL22" s="315">
        <f t="shared" si="9"/>
        <v>0</v>
      </c>
      <c r="BM22" s="315">
        <f t="shared" si="9"/>
        <v>0</v>
      </c>
      <c r="BN22" s="315">
        <f t="shared" si="9"/>
        <v>0</v>
      </c>
      <c r="BO22" s="315">
        <f t="shared" si="9"/>
        <v>0</v>
      </c>
      <c r="BP22" s="315">
        <f t="shared" si="9"/>
        <v>0</v>
      </c>
      <c r="BQ22" s="315">
        <f t="shared" si="9"/>
        <v>0</v>
      </c>
      <c r="BR22" s="315">
        <f t="shared" si="9"/>
        <v>0</v>
      </c>
      <c r="BS22" s="315">
        <f t="shared" si="9"/>
        <v>0</v>
      </c>
      <c r="BT22" s="315">
        <f t="shared" si="9"/>
        <v>0</v>
      </c>
      <c r="BU22" s="315">
        <f t="shared" si="9"/>
        <v>0</v>
      </c>
      <c r="BV22" s="315">
        <f t="shared" si="9"/>
        <v>0</v>
      </c>
      <c r="BW22" s="315">
        <f t="shared" si="9"/>
        <v>0</v>
      </c>
      <c r="BX22" s="315">
        <f t="shared" si="9"/>
        <v>0</v>
      </c>
      <c r="BY22" s="315">
        <f t="shared" si="9"/>
        <v>0</v>
      </c>
      <c r="BZ22" s="315">
        <f t="shared" si="9"/>
        <v>0</v>
      </c>
      <c r="CA22" s="315">
        <f t="shared" si="9"/>
        <v>0</v>
      </c>
      <c r="CB22" s="315">
        <f t="shared" si="9"/>
        <v>0</v>
      </c>
      <c r="CC22" s="315">
        <f t="shared" si="9"/>
        <v>0</v>
      </c>
      <c r="CD22" s="315">
        <f t="shared" si="9"/>
        <v>0</v>
      </c>
      <c r="CE22" s="315">
        <f t="shared" si="9"/>
        <v>0</v>
      </c>
      <c r="CF22" s="315">
        <f t="shared" si="9"/>
        <v>0</v>
      </c>
      <c r="CG22" s="315">
        <f t="shared" si="9"/>
        <v>0</v>
      </c>
      <c r="CH22" s="315">
        <f t="shared" si="9"/>
        <v>0</v>
      </c>
      <c r="CI22" s="315">
        <f t="shared" si="9"/>
        <v>0</v>
      </c>
      <c r="CJ22" s="315">
        <f t="shared" si="9"/>
        <v>0</v>
      </c>
      <c r="CK22" s="315">
        <f t="shared" si="9"/>
        <v>0</v>
      </c>
      <c r="CL22" s="315">
        <f t="shared" si="9"/>
        <v>6949</v>
      </c>
      <c r="CM22" s="315">
        <f t="shared" si="9"/>
        <v>6949</v>
      </c>
      <c r="CN22" s="315">
        <f t="shared" si="9"/>
        <v>6949</v>
      </c>
      <c r="CO22" s="315">
        <f t="shared" si="9"/>
        <v>6949</v>
      </c>
      <c r="CP22" s="315">
        <f t="shared" si="9"/>
        <v>6949</v>
      </c>
      <c r="CQ22" s="332"/>
      <c r="CR22" s="332"/>
      <c r="CS22" s="291"/>
      <c r="CT22" s="312"/>
      <c r="CU22" s="312"/>
      <c r="CV22" s="289"/>
      <c r="CW22" s="311"/>
      <c r="CX22" s="311"/>
      <c r="CY22" s="289"/>
      <c r="CZ22" s="311"/>
      <c r="DA22" s="287"/>
      <c r="DB22" s="289"/>
      <c r="DC22" s="311"/>
      <c r="DD22" s="311"/>
      <c r="DE22" s="289"/>
      <c r="DF22" s="331"/>
      <c r="DG22" s="331"/>
      <c r="DH22" s="331"/>
      <c r="DI22" s="331"/>
      <c r="DJ22" s="331"/>
      <c r="DK22" s="331"/>
      <c r="DL22" s="331"/>
      <c r="DM22" s="331"/>
      <c r="DN22" s="331"/>
      <c r="DO22" s="331"/>
      <c r="DP22" s="331"/>
      <c r="DQ22" s="331"/>
      <c r="DR22" s="331"/>
      <c r="DS22" s="331"/>
      <c r="DT22" s="331"/>
      <c r="DU22" s="331"/>
      <c r="DV22" s="331"/>
      <c r="DW22" s="331"/>
      <c r="DX22" s="331"/>
      <c r="DY22" s="331"/>
      <c r="DZ22" s="331"/>
      <c r="EA22" s="331"/>
      <c r="EB22" s="331"/>
      <c r="EC22" s="331"/>
    </row>
    <row r="23" spans="1:109" ht="19.5" customHeight="1">
      <c r="A23" s="419" t="s">
        <v>465</v>
      </c>
      <c r="B23" s="418" t="s">
        <v>464</v>
      </c>
      <c r="C23" s="327"/>
      <c r="D23" s="327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302"/>
      <c r="CG23" s="302"/>
      <c r="CH23" s="302"/>
      <c r="CI23" s="302"/>
      <c r="CJ23" s="302"/>
      <c r="CK23" s="302"/>
      <c r="CL23" s="302"/>
      <c r="CM23" s="302"/>
      <c r="CN23" s="302"/>
      <c r="CO23" s="302"/>
      <c r="CP23" s="302"/>
      <c r="CQ23" s="300"/>
      <c r="CR23" s="300"/>
      <c r="CS23" s="335"/>
      <c r="CT23" s="329"/>
      <c r="CU23" s="329"/>
      <c r="CV23" s="299"/>
      <c r="CW23" s="329"/>
      <c r="CX23" s="329"/>
      <c r="CY23" s="299"/>
      <c r="CZ23" s="297"/>
      <c r="DA23" s="297"/>
      <c r="DB23" s="295"/>
      <c r="DC23" s="329"/>
      <c r="DD23" s="329"/>
      <c r="DE23" s="299"/>
    </row>
    <row r="24" spans="1:133" s="92" customFormat="1" ht="19.5" customHeight="1">
      <c r="A24" s="416" t="s">
        <v>547</v>
      </c>
      <c r="B24" s="431" t="s">
        <v>546</v>
      </c>
      <c r="C24" s="334" t="s">
        <v>180</v>
      </c>
      <c r="D24" s="334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3"/>
      <c r="CK24" s="333"/>
      <c r="CL24" s="302">
        <f>E24+J24+O24+T24+Y24+AD24+AI24+AN24+AS24+AX24+BC24+BH24+BM24+BR24+BW24+CG24</f>
        <v>0</v>
      </c>
      <c r="CM24" s="302">
        <f>D24+H24+M24+R24+W24+AB24+AG24+AL24+AQ24+AV24+BA24+BF24+BK24+BP24+BU24+CE24</f>
        <v>0</v>
      </c>
      <c r="CN24" s="302">
        <f>CI24+CD24+BY24+BT24+BO24+BJ24+BE24+AZ24+AU24+AP24+AK24+AF24+AA24+V24+Q24+L24+G24</f>
        <v>0</v>
      </c>
      <c r="CO24" s="302">
        <f>CI24+CD24+BY24+BT24+BO24+BJ24+BE24+AZ24+AU24+AP24+AK24+AF24+AA24+V24+Q24+L24+G24</f>
        <v>0</v>
      </c>
      <c r="CP24" s="302">
        <f>CK24+CF24+CA24+BV24+BQ24+BL24+BG24+BB24+AW24+AR24+AM24+AH24+AC24+X24+S24+N24+I24</f>
        <v>0</v>
      </c>
      <c r="CQ24" s="332"/>
      <c r="CR24" s="332"/>
      <c r="CS24" s="291"/>
      <c r="CT24" s="312"/>
      <c r="CU24" s="312"/>
      <c r="CV24" s="289"/>
      <c r="CW24" s="311"/>
      <c r="CX24" s="311"/>
      <c r="CY24" s="289"/>
      <c r="CZ24" s="311"/>
      <c r="DA24" s="287"/>
      <c r="DB24" s="289"/>
      <c r="DC24" s="311"/>
      <c r="DD24" s="311"/>
      <c r="DE24" s="289"/>
      <c r="DF24" s="331"/>
      <c r="DG24" s="331"/>
      <c r="DH24" s="331"/>
      <c r="DI24" s="331"/>
      <c r="DJ24" s="331"/>
      <c r="DK24" s="331"/>
      <c r="DL24" s="331"/>
      <c r="DM24" s="331"/>
      <c r="DN24" s="331"/>
      <c r="DO24" s="331"/>
      <c r="DP24" s="331"/>
      <c r="DQ24" s="331"/>
      <c r="DR24" s="331"/>
      <c r="DS24" s="331"/>
      <c r="DT24" s="331"/>
      <c r="DU24" s="331"/>
      <c r="DV24" s="331"/>
      <c r="DW24" s="331"/>
      <c r="DX24" s="331"/>
      <c r="DY24" s="331"/>
      <c r="DZ24" s="331"/>
      <c r="EA24" s="331"/>
      <c r="EB24" s="331"/>
      <c r="EC24" s="331"/>
    </row>
    <row r="25" spans="1:109" ht="19.5" customHeight="1">
      <c r="A25" s="414" t="s">
        <v>463</v>
      </c>
      <c r="B25" s="246" t="s">
        <v>462</v>
      </c>
      <c r="C25" s="305" t="s">
        <v>180</v>
      </c>
      <c r="D25" s="305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>
        <v>3360</v>
      </c>
      <c r="P25" s="308">
        <v>3360</v>
      </c>
      <c r="Q25" s="308">
        <v>3360</v>
      </c>
      <c r="R25" s="308">
        <v>3360</v>
      </c>
      <c r="S25" s="308">
        <v>3360</v>
      </c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2">
        <f>E25+J25+O25+T25+Y25+AD25+AI25+AN25+AS25+AX25+BC25+BH25+BM25+BR25+BW25+CG25</f>
        <v>3360</v>
      </c>
      <c r="CM25" s="302">
        <v>3360</v>
      </c>
      <c r="CN25" s="302">
        <f>CI25+CD25+BY25+BT25+BO25+BJ25+BE25+AZ25+AU25+AP25+AK25+AF25+AA25+V25+Q25+L25+G25</f>
        <v>3360</v>
      </c>
      <c r="CO25" s="302">
        <f>CI25+CD25+BY25+BT25+BO25+BJ25+BE25+AZ25+AU25+AP25+AK25+AF25+AA25+V25+Q25+L25+G25</f>
        <v>3360</v>
      </c>
      <c r="CP25" s="302">
        <f>CK25+CF25+CA25+BV25+BQ25+BL25+BG25+BB25+AW25+AR25+AM25+AH25+AC25+X25+S25+N25+I25</f>
        <v>3360</v>
      </c>
      <c r="CQ25" s="323"/>
      <c r="CR25" s="323"/>
      <c r="CS25" s="330"/>
      <c r="CT25" s="326"/>
      <c r="CU25" s="326"/>
      <c r="CV25" s="299"/>
      <c r="CW25" s="318"/>
      <c r="CX25" s="318"/>
      <c r="CY25" s="299"/>
      <c r="CZ25" s="318"/>
      <c r="DA25" s="318"/>
      <c r="DB25" s="299"/>
      <c r="DC25" s="318"/>
      <c r="DD25" s="318"/>
      <c r="DE25" s="299"/>
    </row>
    <row r="26" spans="1:133" ht="19.5" customHeight="1">
      <c r="A26" s="414" t="s">
        <v>461</v>
      </c>
      <c r="B26" s="246" t="s">
        <v>460</v>
      </c>
      <c r="C26" s="305" t="s">
        <v>180</v>
      </c>
      <c r="D26" s="305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>
        <v>2322</v>
      </c>
      <c r="P26" s="308">
        <v>2322</v>
      </c>
      <c r="Q26" s="308">
        <v>2322</v>
      </c>
      <c r="R26" s="308">
        <v>2322</v>
      </c>
      <c r="S26" s="308">
        <v>2322</v>
      </c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2">
        <f>E26+J26+O26+T26+Y26+AD26+AI26+AN26+AS26+AX26+BC26+BH26+BM26+BR26+BW26+CG26</f>
        <v>2322</v>
      </c>
      <c r="CM26" s="302">
        <v>2322</v>
      </c>
      <c r="CN26" s="302">
        <f>CI26+CD26+BY26+BT26+BO26+BJ26+BE26+AZ26+AU26+AP26+AK26+AF26+AA26+V26+Q26+L26+G26</f>
        <v>2322</v>
      </c>
      <c r="CO26" s="302">
        <f>CI26+CD26+BY26+BT26+BO26+BJ26+BE26+AZ26+AU26+AP26+AK26+AF26+AA26+V26+Q26+L26+G26</f>
        <v>2322</v>
      </c>
      <c r="CP26" s="302">
        <f>CK26+CF26+CA26+BV26+BQ26+BL26+BG26+BB26+AW26+AR26+AM26+AH26+AC26+X26+S26+N26+I26</f>
        <v>2322</v>
      </c>
      <c r="CQ26" s="323"/>
      <c r="CR26" s="323"/>
      <c r="CS26" s="301"/>
      <c r="CT26" s="326"/>
      <c r="CU26" s="326"/>
      <c r="CV26" s="299"/>
      <c r="CW26" s="318"/>
      <c r="CX26" s="318"/>
      <c r="CY26" s="299"/>
      <c r="CZ26" s="318"/>
      <c r="DA26" s="297"/>
      <c r="DB26" s="299"/>
      <c r="DC26" s="318"/>
      <c r="DD26" s="318"/>
      <c r="DE26" s="299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</row>
    <row r="27" spans="1:109" ht="19.5" customHeight="1">
      <c r="A27" s="414" t="s">
        <v>459</v>
      </c>
      <c r="B27" s="246" t="s">
        <v>458</v>
      </c>
      <c r="C27" s="305" t="s">
        <v>180</v>
      </c>
      <c r="D27" s="305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>
        <v>792</v>
      </c>
      <c r="P27" s="308">
        <v>792</v>
      </c>
      <c r="Q27" s="308">
        <v>792</v>
      </c>
      <c r="R27" s="308">
        <v>792</v>
      </c>
      <c r="S27" s="308">
        <v>792</v>
      </c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>
        <v>10000</v>
      </c>
      <c r="BN27" s="308">
        <v>10000</v>
      </c>
      <c r="BO27" s="308">
        <v>10000</v>
      </c>
      <c r="BP27" s="308">
        <v>10000</v>
      </c>
      <c r="BQ27" s="308">
        <v>10000</v>
      </c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2">
        <f>E27+J27+O27+T27+Y27+AD27+AI27+AN27+AS27+AX27+BC27+BH27+BM27+BR27+BW27+CG27</f>
        <v>10792</v>
      </c>
      <c r="CM27" s="302">
        <v>10792</v>
      </c>
      <c r="CN27" s="302">
        <f>CI27+CD27+BY27+BT27+BO27+BJ27+BE27+AZ27+AU27+AP27+AK27+AF27+AA27+V27+Q27+L27+G27</f>
        <v>10792</v>
      </c>
      <c r="CO27" s="302">
        <f>CI27+CD27+BY27+BT27+BO27+BJ27+BE27+AZ27+AU27+AP27+AK27+AF27+AA27+V27+Q27+L27+G27</f>
        <v>10792</v>
      </c>
      <c r="CP27" s="302">
        <f>CK27+CF27+CA27+BV27+BQ27+BL27+BG27+BB27+AW27+AR27+AM27+AH27+AC27+X27+S27+N27+I27</f>
        <v>10792</v>
      </c>
      <c r="CQ27" s="323"/>
      <c r="CR27" s="323"/>
      <c r="CS27" s="301"/>
      <c r="CT27" s="326"/>
      <c r="CU27" s="326"/>
      <c r="CV27" s="299"/>
      <c r="CW27" s="318"/>
      <c r="CX27" s="318"/>
      <c r="CY27" s="299"/>
      <c r="CZ27" s="318"/>
      <c r="DA27" s="319"/>
      <c r="DB27" s="299"/>
      <c r="DC27" s="318"/>
      <c r="DD27" s="318"/>
      <c r="DE27" s="299"/>
    </row>
    <row r="28" spans="1:109" ht="19.5" customHeight="1">
      <c r="A28" s="417"/>
      <c r="B28" s="427" t="s">
        <v>457</v>
      </c>
      <c r="C28" s="317"/>
      <c r="D28" s="317"/>
      <c r="E28" s="315">
        <f aca="true" t="shared" si="10" ref="E28:BD28">SUM(E24:E27)</f>
        <v>0</v>
      </c>
      <c r="F28" s="315">
        <f t="shared" si="10"/>
        <v>0</v>
      </c>
      <c r="G28" s="315">
        <f t="shared" si="10"/>
        <v>0</v>
      </c>
      <c r="H28" s="315">
        <f t="shared" si="10"/>
        <v>0</v>
      </c>
      <c r="I28" s="315">
        <f t="shared" si="10"/>
        <v>0</v>
      </c>
      <c r="J28" s="315">
        <f t="shared" si="10"/>
        <v>0</v>
      </c>
      <c r="K28" s="315">
        <f t="shared" si="10"/>
        <v>0</v>
      </c>
      <c r="L28" s="315">
        <f t="shared" si="10"/>
        <v>0</v>
      </c>
      <c r="M28" s="315">
        <f t="shared" si="10"/>
        <v>0</v>
      </c>
      <c r="N28" s="315">
        <f t="shared" si="10"/>
        <v>0</v>
      </c>
      <c r="O28" s="315">
        <f t="shared" si="10"/>
        <v>6474</v>
      </c>
      <c r="P28" s="315">
        <f t="shared" si="10"/>
        <v>6474</v>
      </c>
      <c r="Q28" s="315">
        <f t="shared" si="10"/>
        <v>6474</v>
      </c>
      <c r="R28" s="315">
        <f t="shared" si="10"/>
        <v>6474</v>
      </c>
      <c r="S28" s="315">
        <f t="shared" si="10"/>
        <v>6474</v>
      </c>
      <c r="T28" s="315">
        <f t="shared" si="10"/>
        <v>0</v>
      </c>
      <c r="U28" s="315">
        <f t="shared" si="10"/>
        <v>0</v>
      </c>
      <c r="V28" s="315">
        <f t="shared" si="10"/>
        <v>0</v>
      </c>
      <c r="W28" s="315">
        <f t="shared" si="10"/>
        <v>0</v>
      </c>
      <c r="X28" s="315">
        <f t="shared" si="10"/>
        <v>0</v>
      </c>
      <c r="Y28" s="315">
        <f t="shared" si="10"/>
        <v>0</v>
      </c>
      <c r="Z28" s="315">
        <f t="shared" si="10"/>
        <v>0</v>
      </c>
      <c r="AA28" s="315">
        <f t="shared" si="10"/>
        <v>0</v>
      </c>
      <c r="AB28" s="315">
        <f t="shared" si="10"/>
        <v>0</v>
      </c>
      <c r="AC28" s="315">
        <f t="shared" si="10"/>
        <v>0</v>
      </c>
      <c r="AD28" s="315">
        <f t="shared" si="10"/>
        <v>0</v>
      </c>
      <c r="AE28" s="315">
        <f t="shared" si="10"/>
        <v>0</v>
      </c>
      <c r="AF28" s="315">
        <f t="shared" si="10"/>
        <v>0</v>
      </c>
      <c r="AG28" s="315">
        <f t="shared" si="10"/>
        <v>0</v>
      </c>
      <c r="AH28" s="315">
        <f t="shared" si="10"/>
        <v>0</v>
      </c>
      <c r="AI28" s="315">
        <f t="shared" si="10"/>
        <v>0</v>
      </c>
      <c r="AJ28" s="315">
        <f t="shared" si="10"/>
        <v>0</v>
      </c>
      <c r="AK28" s="315">
        <f t="shared" si="10"/>
        <v>0</v>
      </c>
      <c r="AL28" s="315">
        <f t="shared" si="10"/>
        <v>0</v>
      </c>
      <c r="AM28" s="315">
        <f t="shared" si="10"/>
        <v>0</v>
      </c>
      <c r="AN28" s="315">
        <f t="shared" si="10"/>
        <v>0</v>
      </c>
      <c r="AO28" s="315">
        <f t="shared" si="10"/>
        <v>0</v>
      </c>
      <c r="AP28" s="315">
        <f t="shared" si="10"/>
        <v>0</v>
      </c>
      <c r="AQ28" s="315">
        <f t="shared" si="10"/>
        <v>0</v>
      </c>
      <c r="AR28" s="315">
        <f t="shared" si="10"/>
        <v>0</v>
      </c>
      <c r="AS28" s="315">
        <f t="shared" si="10"/>
        <v>0</v>
      </c>
      <c r="AT28" s="315">
        <f t="shared" si="10"/>
        <v>0</v>
      </c>
      <c r="AU28" s="315">
        <f t="shared" si="10"/>
        <v>0</v>
      </c>
      <c r="AV28" s="315">
        <f t="shared" si="10"/>
        <v>0</v>
      </c>
      <c r="AW28" s="315">
        <f t="shared" si="10"/>
        <v>0</v>
      </c>
      <c r="AX28" s="315">
        <f t="shared" si="10"/>
        <v>0</v>
      </c>
      <c r="AY28" s="315">
        <f t="shared" si="10"/>
        <v>0</v>
      </c>
      <c r="AZ28" s="315">
        <f t="shared" si="10"/>
        <v>0</v>
      </c>
      <c r="BA28" s="315">
        <f t="shared" si="10"/>
        <v>0</v>
      </c>
      <c r="BB28" s="315">
        <f t="shared" si="10"/>
        <v>0</v>
      </c>
      <c r="BC28" s="315">
        <f t="shared" si="10"/>
        <v>0</v>
      </c>
      <c r="BD28" s="315">
        <f t="shared" si="10"/>
        <v>0</v>
      </c>
      <c r="BE28" s="315">
        <f aca="true" t="shared" si="11" ref="BE28:CP28">SUM(BE24:BE27)</f>
        <v>0</v>
      </c>
      <c r="BF28" s="315">
        <f t="shared" si="11"/>
        <v>0</v>
      </c>
      <c r="BG28" s="315">
        <f t="shared" si="11"/>
        <v>0</v>
      </c>
      <c r="BH28" s="315">
        <f t="shared" si="11"/>
        <v>0</v>
      </c>
      <c r="BI28" s="315">
        <f t="shared" si="11"/>
        <v>0</v>
      </c>
      <c r="BJ28" s="315">
        <f t="shared" si="11"/>
        <v>0</v>
      </c>
      <c r="BK28" s="315">
        <f t="shared" si="11"/>
        <v>0</v>
      </c>
      <c r="BL28" s="315">
        <f t="shared" si="11"/>
        <v>0</v>
      </c>
      <c r="BM28" s="315">
        <f t="shared" si="11"/>
        <v>10000</v>
      </c>
      <c r="BN28" s="315">
        <f t="shared" si="11"/>
        <v>10000</v>
      </c>
      <c r="BO28" s="315">
        <f t="shared" si="11"/>
        <v>10000</v>
      </c>
      <c r="BP28" s="315">
        <f t="shared" si="11"/>
        <v>10000</v>
      </c>
      <c r="BQ28" s="315">
        <f t="shared" si="11"/>
        <v>10000</v>
      </c>
      <c r="BR28" s="315">
        <f t="shared" si="11"/>
        <v>0</v>
      </c>
      <c r="BS28" s="315">
        <f t="shared" si="11"/>
        <v>0</v>
      </c>
      <c r="BT28" s="315">
        <f t="shared" si="11"/>
        <v>0</v>
      </c>
      <c r="BU28" s="315">
        <f t="shared" si="11"/>
        <v>0</v>
      </c>
      <c r="BV28" s="315">
        <f t="shared" si="11"/>
        <v>0</v>
      </c>
      <c r="BW28" s="315">
        <f t="shared" si="11"/>
        <v>0</v>
      </c>
      <c r="BX28" s="315">
        <f t="shared" si="11"/>
        <v>0</v>
      </c>
      <c r="BY28" s="315">
        <f t="shared" si="11"/>
        <v>0</v>
      </c>
      <c r="BZ28" s="315">
        <f t="shared" si="11"/>
        <v>0</v>
      </c>
      <c r="CA28" s="315">
        <f t="shared" si="11"/>
        <v>0</v>
      </c>
      <c r="CB28" s="315">
        <f t="shared" si="11"/>
        <v>0</v>
      </c>
      <c r="CC28" s="315">
        <f t="shared" si="11"/>
        <v>0</v>
      </c>
      <c r="CD28" s="315">
        <f t="shared" si="11"/>
        <v>0</v>
      </c>
      <c r="CE28" s="315">
        <f t="shared" si="11"/>
        <v>0</v>
      </c>
      <c r="CF28" s="315">
        <f t="shared" si="11"/>
        <v>0</v>
      </c>
      <c r="CG28" s="315">
        <f t="shared" si="11"/>
        <v>0</v>
      </c>
      <c r="CH28" s="315">
        <f t="shared" si="11"/>
        <v>0</v>
      </c>
      <c r="CI28" s="315">
        <f t="shared" si="11"/>
        <v>0</v>
      </c>
      <c r="CJ28" s="315">
        <f t="shared" si="11"/>
        <v>0</v>
      </c>
      <c r="CK28" s="315">
        <f t="shared" si="11"/>
        <v>0</v>
      </c>
      <c r="CL28" s="315">
        <f t="shared" si="11"/>
        <v>16474</v>
      </c>
      <c r="CM28" s="315">
        <f t="shared" si="11"/>
        <v>16474</v>
      </c>
      <c r="CN28" s="315">
        <f t="shared" si="11"/>
        <v>16474</v>
      </c>
      <c r="CO28" s="315">
        <f t="shared" si="11"/>
        <v>16474</v>
      </c>
      <c r="CP28" s="315">
        <f t="shared" si="11"/>
        <v>16474</v>
      </c>
      <c r="CQ28" s="323"/>
      <c r="CR28" s="323"/>
      <c r="CS28" s="301"/>
      <c r="CT28" s="326"/>
      <c r="CU28" s="326"/>
      <c r="CV28" s="299"/>
      <c r="CW28" s="318"/>
      <c r="CX28" s="318"/>
      <c r="CY28" s="299"/>
      <c r="CZ28" s="318"/>
      <c r="DA28" s="319"/>
      <c r="DB28" s="299"/>
      <c r="DC28" s="318"/>
      <c r="DD28" s="318"/>
      <c r="DE28" s="299"/>
    </row>
    <row r="29" spans="1:109" ht="19.5" customHeight="1">
      <c r="A29" s="419" t="s">
        <v>456</v>
      </c>
      <c r="B29" s="418" t="s">
        <v>455</v>
      </c>
      <c r="C29" s="327"/>
      <c r="D29" s="327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2"/>
      <c r="CM29" s="302"/>
      <c r="CN29" s="302"/>
      <c r="CO29" s="302"/>
      <c r="CP29" s="302"/>
      <c r="CQ29" s="323"/>
      <c r="CR29" s="323"/>
      <c r="CS29" s="301"/>
      <c r="CT29" s="326"/>
      <c r="CU29" s="326"/>
      <c r="CV29" s="299"/>
      <c r="CW29" s="318"/>
      <c r="CX29" s="318"/>
      <c r="CY29" s="299"/>
      <c r="CZ29" s="318"/>
      <c r="DA29" s="319"/>
      <c r="DB29" s="299"/>
      <c r="DC29" s="318"/>
      <c r="DD29" s="318"/>
      <c r="DE29" s="299"/>
    </row>
    <row r="30" spans="1:109" ht="19.5" customHeight="1">
      <c r="A30" s="414" t="s">
        <v>454</v>
      </c>
      <c r="B30" s="244" t="s">
        <v>453</v>
      </c>
      <c r="C30" s="306" t="s">
        <v>180</v>
      </c>
      <c r="D30" s="306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2">
        <f>E30+J30+O30+T30+Y30+AD30+AI30+AN30+AS30+AX30+BC30+BH30+BM30+BR30+BW30+CG30</f>
        <v>0</v>
      </c>
      <c r="CM30" s="302">
        <v>0</v>
      </c>
      <c r="CN30" s="302">
        <f>CI30+CD30+BY30+BT30+BO30+BJ30+BE30+AZ30+AU30+AP30+AK30+AF30+AA30+V30+Q30+L30+G30</f>
        <v>0</v>
      </c>
      <c r="CO30" s="302">
        <f>CI30+CD30+BY30+BT30+BO30+BJ30+BE30+AZ30+AU30+AP30+AK30+AF30+AA30+V30+Q30+L30+G30</f>
        <v>0</v>
      </c>
      <c r="CP30" s="302">
        <f>CK30+CF30+CA30+BV30+BQ30+BL30+BG30+BB30+AW30+AR30+AM30+AH30+AC30+X30+S30+N30+I30</f>
        <v>0</v>
      </c>
      <c r="CQ30" s="323"/>
      <c r="CR30" s="323"/>
      <c r="CS30" s="301"/>
      <c r="CT30" s="318"/>
      <c r="CU30" s="318"/>
      <c r="CV30" s="299"/>
      <c r="CW30" s="318"/>
      <c r="CX30" s="318"/>
      <c r="CY30" s="299"/>
      <c r="CZ30" s="318"/>
      <c r="DA30" s="319"/>
      <c r="DB30" s="299"/>
      <c r="DC30" s="318"/>
      <c r="DD30" s="318"/>
      <c r="DE30" s="299"/>
    </row>
    <row r="31" spans="1:109" ht="19.5" customHeight="1">
      <c r="A31" s="414" t="s">
        <v>545</v>
      </c>
      <c r="B31" s="244" t="s">
        <v>544</v>
      </c>
      <c r="C31" s="306" t="s">
        <v>180</v>
      </c>
      <c r="D31" s="306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2">
        <f>E31+J31+O31+T31+Y31+AD31+AI31+AN31+AS31+AX31+BC31+BH31+BM31+BR31+BW31+CG31</f>
        <v>0</v>
      </c>
      <c r="CM31" s="302">
        <v>0</v>
      </c>
      <c r="CN31" s="302">
        <f>CI31+CD31+BY31+BT31+BO31+BJ31+BE31+AZ31+AU31+AP31+AK31+AF31+AA31+V31+Q31+L31+G31</f>
        <v>0</v>
      </c>
      <c r="CO31" s="302">
        <f>CI31+CD31+BY31+BT31+BO31+BJ31+BE31+AZ31+AU31+AP31+AK31+AF31+AA31+V31+Q31+L31+G31</f>
        <v>0</v>
      </c>
      <c r="CP31" s="302">
        <f>CK31+CF31+CA31+BV31+BQ31+BL31+BG31+BB31+AW31+AR31+AM31+AH31+AC31+X31+S31+N31+I31</f>
        <v>0</v>
      </c>
      <c r="CQ31" s="323"/>
      <c r="CR31" s="323"/>
      <c r="CS31" s="301"/>
      <c r="CT31" s="318"/>
      <c r="CU31" s="318"/>
      <c r="CV31" s="299"/>
      <c r="CW31" s="318"/>
      <c r="CX31" s="318"/>
      <c r="CY31" s="299"/>
      <c r="CZ31" s="318"/>
      <c r="DA31" s="319"/>
      <c r="DB31" s="299"/>
      <c r="DC31" s="318"/>
      <c r="DD31" s="318"/>
      <c r="DE31" s="299"/>
    </row>
    <row r="32" spans="1:109" ht="19.5" customHeight="1">
      <c r="A32" s="417"/>
      <c r="B32" s="317" t="s">
        <v>452</v>
      </c>
      <c r="C32" s="317"/>
      <c r="D32" s="315">
        <f aca="true" t="shared" si="12" ref="D32:BC32">SUM(D30:D31)</f>
        <v>0</v>
      </c>
      <c r="E32" s="315">
        <f t="shared" si="12"/>
        <v>0</v>
      </c>
      <c r="F32" s="315">
        <f t="shared" si="12"/>
        <v>0</v>
      </c>
      <c r="G32" s="315">
        <f t="shared" si="12"/>
        <v>0</v>
      </c>
      <c r="H32" s="315">
        <f t="shared" si="12"/>
        <v>0</v>
      </c>
      <c r="I32" s="315">
        <f t="shared" si="12"/>
        <v>0</v>
      </c>
      <c r="J32" s="315">
        <f t="shared" si="12"/>
        <v>0</v>
      </c>
      <c r="K32" s="315">
        <f t="shared" si="12"/>
        <v>0</v>
      </c>
      <c r="L32" s="315">
        <f t="shared" si="12"/>
        <v>0</v>
      </c>
      <c r="M32" s="315">
        <f t="shared" si="12"/>
        <v>0</v>
      </c>
      <c r="N32" s="315">
        <f t="shared" si="12"/>
        <v>0</v>
      </c>
      <c r="O32" s="315">
        <f t="shared" si="12"/>
        <v>0</v>
      </c>
      <c r="P32" s="315">
        <f t="shared" si="12"/>
        <v>0</v>
      </c>
      <c r="Q32" s="315">
        <f t="shared" si="12"/>
        <v>0</v>
      </c>
      <c r="R32" s="315">
        <f t="shared" si="12"/>
        <v>0</v>
      </c>
      <c r="S32" s="315">
        <f t="shared" si="12"/>
        <v>0</v>
      </c>
      <c r="T32" s="315">
        <f t="shared" si="12"/>
        <v>0</v>
      </c>
      <c r="U32" s="315">
        <f t="shared" si="12"/>
        <v>0</v>
      </c>
      <c r="V32" s="315">
        <f t="shared" si="12"/>
        <v>0</v>
      </c>
      <c r="W32" s="315">
        <f t="shared" si="12"/>
        <v>0</v>
      </c>
      <c r="X32" s="315">
        <f t="shared" si="12"/>
        <v>0</v>
      </c>
      <c r="Y32" s="315">
        <f t="shared" si="12"/>
        <v>0</v>
      </c>
      <c r="Z32" s="315">
        <f t="shared" si="12"/>
        <v>0</v>
      </c>
      <c r="AA32" s="315">
        <f t="shared" si="12"/>
        <v>0</v>
      </c>
      <c r="AB32" s="315">
        <f t="shared" si="12"/>
        <v>0</v>
      </c>
      <c r="AC32" s="315">
        <f t="shared" si="12"/>
        <v>0</v>
      </c>
      <c r="AD32" s="315">
        <f t="shared" si="12"/>
        <v>0</v>
      </c>
      <c r="AE32" s="315">
        <f t="shared" si="12"/>
        <v>0</v>
      </c>
      <c r="AF32" s="315">
        <f t="shared" si="12"/>
        <v>0</v>
      </c>
      <c r="AG32" s="315">
        <f t="shared" si="12"/>
        <v>0</v>
      </c>
      <c r="AH32" s="315">
        <f t="shared" si="12"/>
        <v>0</v>
      </c>
      <c r="AI32" s="315">
        <f t="shared" si="12"/>
        <v>0</v>
      </c>
      <c r="AJ32" s="315">
        <f t="shared" si="12"/>
        <v>0</v>
      </c>
      <c r="AK32" s="315">
        <f t="shared" si="12"/>
        <v>0</v>
      </c>
      <c r="AL32" s="315">
        <f t="shared" si="12"/>
        <v>0</v>
      </c>
      <c r="AM32" s="315">
        <f t="shared" si="12"/>
        <v>0</v>
      </c>
      <c r="AN32" s="315">
        <f t="shared" si="12"/>
        <v>0</v>
      </c>
      <c r="AO32" s="315">
        <f t="shared" si="12"/>
        <v>0</v>
      </c>
      <c r="AP32" s="315">
        <f t="shared" si="12"/>
        <v>0</v>
      </c>
      <c r="AQ32" s="315">
        <f t="shared" si="12"/>
        <v>0</v>
      </c>
      <c r="AR32" s="315">
        <f t="shared" si="12"/>
        <v>0</v>
      </c>
      <c r="AS32" s="315">
        <f t="shared" si="12"/>
        <v>0</v>
      </c>
      <c r="AT32" s="315">
        <f t="shared" si="12"/>
        <v>0</v>
      </c>
      <c r="AU32" s="315">
        <f t="shared" si="12"/>
        <v>0</v>
      </c>
      <c r="AV32" s="315">
        <f t="shared" si="12"/>
        <v>0</v>
      </c>
      <c r="AW32" s="315">
        <f t="shared" si="12"/>
        <v>0</v>
      </c>
      <c r="AX32" s="315">
        <f t="shared" si="12"/>
        <v>0</v>
      </c>
      <c r="AY32" s="315">
        <f t="shared" si="12"/>
        <v>0</v>
      </c>
      <c r="AZ32" s="315">
        <f t="shared" si="12"/>
        <v>0</v>
      </c>
      <c r="BA32" s="315">
        <f t="shared" si="12"/>
        <v>0</v>
      </c>
      <c r="BB32" s="315">
        <f t="shared" si="12"/>
        <v>0</v>
      </c>
      <c r="BC32" s="315">
        <f t="shared" si="12"/>
        <v>0</v>
      </c>
      <c r="BD32" s="315">
        <f aca="true" t="shared" si="13" ref="BD32:CP32">SUM(BD30:BD31)</f>
        <v>0</v>
      </c>
      <c r="BE32" s="315">
        <f t="shared" si="13"/>
        <v>0</v>
      </c>
      <c r="BF32" s="315">
        <f t="shared" si="13"/>
        <v>0</v>
      </c>
      <c r="BG32" s="315">
        <f t="shared" si="13"/>
        <v>0</v>
      </c>
      <c r="BH32" s="315">
        <f t="shared" si="13"/>
        <v>0</v>
      </c>
      <c r="BI32" s="315">
        <f t="shared" si="13"/>
        <v>0</v>
      </c>
      <c r="BJ32" s="315">
        <f t="shared" si="13"/>
        <v>0</v>
      </c>
      <c r="BK32" s="315">
        <f t="shared" si="13"/>
        <v>0</v>
      </c>
      <c r="BL32" s="315">
        <f t="shared" si="13"/>
        <v>0</v>
      </c>
      <c r="BM32" s="315">
        <f t="shared" si="13"/>
        <v>0</v>
      </c>
      <c r="BN32" s="315">
        <f t="shared" si="13"/>
        <v>0</v>
      </c>
      <c r="BO32" s="315">
        <f t="shared" si="13"/>
        <v>0</v>
      </c>
      <c r="BP32" s="315">
        <f t="shared" si="13"/>
        <v>0</v>
      </c>
      <c r="BQ32" s="315">
        <f t="shared" si="13"/>
        <v>0</v>
      </c>
      <c r="BR32" s="315">
        <f t="shared" si="13"/>
        <v>0</v>
      </c>
      <c r="BS32" s="315">
        <f t="shared" si="13"/>
        <v>0</v>
      </c>
      <c r="BT32" s="315">
        <f t="shared" si="13"/>
        <v>0</v>
      </c>
      <c r="BU32" s="315">
        <f t="shared" si="13"/>
        <v>0</v>
      </c>
      <c r="BV32" s="315">
        <f t="shared" si="13"/>
        <v>0</v>
      </c>
      <c r="BW32" s="315">
        <f t="shared" si="13"/>
        <v>0</v>
      </c>
      <c r="BX32" s="315">
        <f t="shared" si="13"/>
        <v>0</v>
      </c>
      <c r="BY32" s="315">
        <f t="shared" si="13"/>
        <v>0</v>
      </c>
      <c r="BZ32" s="315">
        <f t="shared" si="13"/>
        <v>0</v>
      </c>
      <c r="CA32" s="315">
        <f t="shared" si="13"/>
        <v>0</v>
      </c>
      <c r="CB32" s="315">
        <f t="shared" si="13"/>
        <v>0</v>
      </c>
      <c r="CC32" s="315">
        <f t="shared" si="13"/>
        <v>0</v>
      </c>
      <c r="CD32" s="315">
        <f t="shared" si="13"/>
        <v>0</v>
      </c>
      <c r="CE32" s="315">
        <f t="shared" si="13"/>
        <v>0</v>
      </c>
      <c r="CF32" s="315">
        <f t="shared" si="13"/>
        <v>0</v>
      </c>
      <c r="CG32" s="315">
        <f t="shared" si="13"/>
        <v>0</v>
      </c>
      <c r="CH32" s="315">
        <f t="shared" si="13"/>
        <v>0</v>
      </c>
      <c r="CI32" s="315">
        <f t="shared" si="13"/>
        <v>0</v>
      </c>
      <c r="CJ32" s="315">
        <f t="shared" si="13"/>
        <v>0</v>
      </c>
      <c r="CK32" s="315"/>
      <c r="CL32" s="315">
        <f t="shared" si="13"/>
        <v>0</v>
      </c>
      <c r="CM32" s="315">
        <f t="shared" si="13"/>
        <v>0</v>
      </c>
      <c r="CN32" s="315">
        <f t="shared" si="13"/>
        <v>0</v>
      </c>
      <c r="CO32" s="315">
        <f t="shared" si="13"/>
        <v>0</v>
      </c>
      <c r="CP32" s="315">
        <f t="shared" si="13"/>
        <v>0</v>
      </c>
      <c r="CQ32" s="301"/>
      <c r="CR32" s="301"/>
      <c r="CS32" s="301"/>
      <c r="CT32" s="318"/>
      <c r="CU32" s="318"/>
      <c r="CV32" s="299"/>
      <c r="CW32" s="318"/>
      <c r="CX32" s="318"/>
      <c r="CY32" s="299"/>
      <c r="CZ32" s="318"/>
      <c r="DA32" s="319"/>
      <c r="DB32" s="299"/>
      <c r="DC32" s="318"/>
      <c r="DD32" s="318"/>
      <c r="DE32" s="299"/>
    </row>
    <row r="33" spans="1:109" ht="19.5" customHeight="1">
      <c r="A33" s="419" t="s">
        <v>451</v>
      </c>
      <c r="B33" s="418" t="s">
        <v>450</v>
      </c>
      <c r="C33" s="327"/>
      <c r="D33" s="327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2"/>
      <c r="CM33" s="302"/>
      <c r="CN33" s="302"/>
      <c r="CO33" s="302"/>
      <c r="CP33" s="302"/>
      <c r="CQ33" s="301"/>
      <c r="CR33" s="301"/>
      <c r="CS33" s="301"/>
      <c r="CT33" s="318"/>
      <c r="CU33" s="318"/>
      <c r="CV33" s="299"/>
      <c r="CW33" s="318"/>
      <c r="CX33" s="318"/>
      <c r="CY33" s="299"/>
      <c r="CZ33" s="318"/>
      <c r="DA33" s="319"/>
      <c r="DB33" s="299"/>
      <c r="DC33" s="318"/>
      <c r="DD33" s="318"/>
      <c r="DE33" s="299"/>
    </row>
    <row r="34" spans="1:109" ht="19.5" customHeight="1">
      <c r="A34" s="414" t="s">
        <v>633</v>
      </c>
      <c r="B34" s="244" t="s">
        <v>634</v>
      </c>
      <c r="C34" s="327"/>
      <c r="D34" s="327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>
        <v>345</v>
      </c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2">
        <f>E34+J34+O34+T34+Y34+AD34+AI34+AN34+AS34+AX34+BC34+BH34+BM34+BR34+BW34+CG34</f>
        <v>0</v>
      </c>
      <c r="CM34" s="302">
        <f>CH34+CC34+BX34+BS34+BN34+BI34+BD34+AY34+AT34+AO34+AJ34+AE34+Z34+U34+P34+K34+F34</f>
        <v>0</v>
      </c>
      <c r="CN34" s="302">
        <f>CI34+CD34+BY34+BT34+BO34+BJ34+BE34+AZ34+AU34+AP34+AK34+AF34+AA34+V34+Q34+L34+G34</f>
        <v>0</v>
      </c>
      <c r="CO34" s="302">
        <f>CI34+CD34+BY34+BT34+BO34+BJ34+BE34+AZ34+AU34+AP34+AK34+AF34+AA34+V34+Q34+L34+G34</f>
        <v>0</v>
      </c>
      <c r="CP34" s="302">
        <f>CK34+CF34+CA34+BV34+BQ34+BL34+BG34+BB34+AW34+AR34+AM34+AH34+AC34+X34+S34+N34+I34</f>
        <v>345</v>
      </c>
      <c r="CQ34" s="301"/>
      <c r="CR34" s="301"/>
      <c r="CS34" s="301"/>
      <c r="CT34" s="318"/>
      <c r="CU34" s="318"/>
      <c r="CV34" s="299"/>
      <c r="CW34" s="318"/>
      <c r="CX34" s="318"/>
      <c r="CY34" s="299"/>
      <c r="CZ34" s="318"/>
      <c r="DA34" s="319"/>
      <c r="DB34" s="299"/>
      <c r="DC34" s="318"/>
      <c r="DD34" s="318"/>
      <c r="DE34" s="299"/>
    </row>
    <row r="35" spans="1:109" ht="19.5" customHeight="1">
      <c r="A35" s="414" t="s">
        <v>449</v>
      </c>
      <c r="B35" s="244" t="s">
        <v>448</v>
      </c>
      <c r="C35" s="305" t="s">
        <v>180</v>
      </c>
      <c r="D35" s="305"/>
      <c r="E35" s="308">
        <v>2040</v>
      </c>
      <c r="F35" s="308">
        <v>2040</v>
      </c>
      <c r="G35" s="308">
        <v>2040</v>
      </c>
      <c r="H35" s="308">
        <v>2040</v>
      </c>
      <c r="I35" s="308">
        <v>2040</v>
      </c>
      <c r="J35" s="308">
        <v>545</v>
      </c>
      <c r="K35" s="308">
        <v>545</v>
      </c>
      <c r="L35" s="308">
        <v>545</v>
      </c>
      <c r="M35" s="308">
        <v>545</v>
      </c>
      <c r="N35" s="308">
        <v>545</v>
      </c>
      <c r="O35" s="308">
        <v>1680</v>
      </c>
      <c r="P35" s="308">
        <v>1680</v>
      </c>
      <c r="Q35" s="308">
        <v>1680</v>
      </c>
      <c r="R35" s="308">
        <v>1680</v>
      </c>
      <c r="S35" s="308">
        <v>1680</v>
      </c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>
        <v>190</v>
      </c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2">
        <f>E35+J35+O35+T35+Y35+AD35+AI35+AN35+AS35+AX35+BC35+BH35+BM35+BR35+BW35+CG35</f>
        <v>4265</v>
      </c>
      <c r="CM35" s="302">
        <v>4265</v>
      </c>
      <c r="CN35" s="302">
        <f>CI35+CD35+BY35+BT35+BO35+BJ35+BE35+AZ35+AU35+AP35+AK35+AF35+AA35+V35+Q35+L35+G35</f>
        <v>4265</v>
      </c>
      <c r="CO35" s="302">
        <f>CI35+CD35+BY35+BT35+BO35+BJ35+BE35+AZ35+AU35+AP35+AK35+AF35+AA35+V35+Q35+L35+G35</f>
        <v>4265</v>
      </c>
      <c r="CP35" s="302">
        <f>CK35+CF35+CA35+BV35+BQ35+BL35+BG35+BB35+AW35+AR35+AM35+AH35+AC35+X35+S35+N35+I35</f>
        <v>4455</v>
      </c>
      <c r="CQ35" s="323"/>
      <c r="CR35" s="323"/>
      <c r="CS35" s="301"/>
      <c r="CT35" s="326"/>
      <c r="CU35" s="326"/>
      <c r="CV35" s="299"/>
      <c r="CW35" s="318"/>
      <c r="CX35" s="318"/>
      <c r="CY35" s="299"/>
      <c r="CZ35" s="318"/>
      <c r="DA35" s="319"/>
      <c r="DB35" s="299"/>
      <c r="DC35" s="318"/>
      <c r="DD35" s="318"/>
      <c r="DE35" s="299"/>
    </row>
    <row r="36" spans="1:109" s="237" customFormat="1" ht="19.5" customHeight="1">
      <c r="A36" s="417"/>
      <c r="B36" s="432" t="s">
        <v>447</v>
      </c>
      <c r="C36" s="317"/>
      <c r="D36" s="317"/>
      <c r="E36" s="315">
        <f aca="true" t="shared" si="14" ref="E36:AD36">SUM(E35:E35)</f>
        <v>2040</v>
      </c>
      <c r="F36" s="315">
        <f t="shared" si="14"/>
        <v>2040</v>
      </c>
      <c r="G36" s="315">
        <f t="shared" si="14"/>
        <v>2040</v>
      </c>
      <c r="H36" s="315">
        <f t="shared" si="14"/>
        <v>2040</v>
      </c>
      <c r="I36" s="315">
        <f t="shared" si="14"/>
        <v>2040</v>
      </c>
      <c r="J36" s="315">
        <f t="shared" si="14"/>
        <v>545</v>
      </c>
      <c r="K36" s="315">
        <f t="shared" si="14"/>
        <v>545</v>
      </c>
      <c r="L36" s="315">
        <f t="shared" si="14"/>
        <v>545</v>
      </c>
      <c r="M36" s="315">
        <f t="shared" si="14"/>
        <v>545</v>
      </c>
      <c r="N36" s="315">
        <f t="shared" si="14"/>
        <v>545</v>
      </c>
      <c r="O36" s="315">
        <f t="shared" si="14"/>
        <v>1680</v>
      </c>
      <c r="P36" s="315">
        <f t="shared" si="14"/>
        <v>1680</v>
      </c>
      <c r="Q36" s="315">
        <f t="shared" si="14"/>
        <v>1680</v>
      </c>
      <c r="R36" s="315">
        <f t="shared" si="14"/>
        <v>1680</v>
      </c>
      <c r="S36" s="315">
        <f>SUM(S34:S35)</f>
        <v>2025</v>
      </c>
      <c r="T36" s="315">
        <f t="shared" si="14"/>
        <v>0</v>
      </c>
      <c r="U36" s="315">
        <f t="shared" si="14"/>
        <v>0</v>
      </c>
      <c r="V36" s="315">
        <f t="shared" si="14"/>
        <v>0</v>
      </c>
      <c r="W36" s="315">
        <f t="shared" si="14"/>
        <v>0</v>
      </c>
      <c r="X36" s="315">
        <f t="shared" si="14"/>
        <v>0</v>
      </c>
      <c r="Y36" s="315">
        <f t="shared" si="14"/>
        <v>0</v>
      </c>
      <c r="Z36" s="315">
        <f t="shared" si="14"/>
        <v>0</v>
      </c>
      <c r="AA36" s="315">
        <f t="shared" si="14"/>
        <v>0</v>
      </c>
      <c r="AB36" s="315">
        <f t="shared" si="14"/>
        <v>0</v>
      </c>
      <c r="AC36" s="315">
        <f t="shared" si="14"/>
        <v>0</v>
      </c>
      <c r="AD36" s="315">
        <f t="shared" si="14"/>
        <v>0</v>
      </c>
      <c r="AE36" s="315">
        <f aca="true" t="shared" si="15" ref="AE36:CO36">SUM(AE35:AE35)</f>
        <v>0</v>
      </c>
      <c r="AF36" s="315">
        <f t="shared" si="15"/>
        <v>0</v>
      </c>
      <c r="AG36" s="315">
        <f t="shared" si="15"/>
        <v>0</v>
      </c>
      <c r="AH36" s="315">
        <f t="shared" si="15"/>
        <v>0</v>
      </c>
      <c r="AI36" s="315">
        <f t="shared" si="15"/>
        <v>0</v>
      </c>
      <c r="AJ36" s="315">
        <f t="shared" si="15"/>
        <v>0</v>
      </c>
      <c r="AK36" s="315">
        <f t="shared" si="15"/>
        <v>0</v>
      </c>
      <c r="AL36" s="315">
        <f t="shared" si="15"/>
        <v>0</v>
      </c>
      <c r="AM36" s="315">
        <f t="shared" si="15"/>
        <v>0</v>
      </c>
      <c r="AN36" s="315">
        <f t="shared" si="15"/>
        <v>0</v>
      </c>
      <c r="AO36" s="315">
        <f t="shared" si="15"/>
        <v>0</v>
      </c>
      <c r="AP36" s="315">
        <f t="shared" si="15"/>
        <v>0</v>
      </c>
      <c r="AQ36" s="315">
        <f t="shared" si="15"/>
        <v>0</v>
      </c>
      <c r="AR36" s="315">
        <f t="shared" si="15"/>
        <v>0</v>
      </c>
      <c r="AS36" s="315">
        <f t="shared" si="15"/>
        <v>0</v>
      </c>
      <c r="AT36" s="315">
        <f t="shared" si="15"/>
        <v>0</v>
      </c>
      <c r="AU36" s="315">
        <f t="shared" si="15"/>
        <v>0</v>
      </c>
      <c r="AV36" s="315">
        <f t="shared" si="15"/>
        <v>0</v>
      </c>
      <c r="AW36" s="315">
        <f t="shared" si="15"/>
        <v>0</v>
      </c>
      <c r="AX36" s="315">
        <f t="shared" si="15"/>
        <v>0</v>
      </c>
      <c r="AY36" s="315">
        <f t="shared" si="15"/>
        <v>0</v>
      </c>
      <c r="AZ36" s="315">
        <f t="shared" si="15"/>
        <v>0</v>
      </c>
      <c r="BA36" s="315">
        <f t="shared" si="15"/>
        <v>0</v>
      </c>
      <c r="BB36" s="315">
        <f t="shared" si="15"/>
        <v>190</v>
      </c>
      <c r="BC36" s="315">
        <f t="shared" si="15"/>
        <v>0</v>
      </c>
      <c r="BD36" s="315">
        <f t="shared" si="15"/>
        <v>0</v>
      </c>
      <c r="BE36" s="315">
        <f t="shared" si="15"/>
        <v>0</v>
      </c>
      <c r="BF36" s="315">
        <f t="shared" si="15"/>
        <v>0</v>
      </c>
      <c r="BG36" s="315">
        <f t="shared" si="15"/>
        <v>0</v>
      </c>
      <c r="BH36" s="315">
        <f t="shared" si="15"/>
        <v>0</v>
      </c>
      <c r="BI36" s="315">
        <f t="shared" si="15"/>
        <v>0</v>
      </c>
      <c r="BJ36" s="315">
        <f t="shared" si="15"/>
        <v>0</v>
      </c>
      <c r="BK36" s="315">
        <f t="shared" si="15"/>
        <v>0</v>
      </c>
      <c r="BL36" s="315">
        <f t="shared" si="15"/>
        <v>0</v>
      </c>
      <c r="BM36" s="315">
        <f t="shared" si="15"/>
        <v>0</v>
      </c>
      <c r="BN36" s="315">
        <f t="shared" si="15"/>
        <v>0</v>
      </c>
      <c r="BO36" s="315">
        <f t="shared" si="15"/>
        <v>0</v>
      </c>
      <c r="BP36" s="315">
        <f t="shared" si="15"/>
        <v>0</v>
      </c>
      <c r="BQ36" s="315">
        <f t="shared" si="15"/>
        <v>0</v>
      </c>
      <c r="BR36" s="315">
        <f t="shared" si="15"/>
        <v>0</v>
      </c>
      <c r="BS36" s="315">
        <f t="shared" si="15"/>
        <v>0</v>
      </c>
      <c r="BT36" s="315">
        <f t="shared" si="15"/>
        <v>0</v>
      </c>
      <c r="BU36" s="315">
        <f t="shared" si="15"/>
        <v>0</v>
      </c>
      <c r="BV36" s="315">
        <f t="shared" si="15"/>
        <v>0</v>
      </c>
      <c r="BW36" s="315">
        <f t="shared" si="15"/>
        <v>0</v>
      </c>
      <c r="BX36" s="315">
        <f t="shared" si="15"/>
        <v>0</v>
      </c>
      <c r="BY36" s="315">
        <f t="shared" si="15"/>
        <v>0</v>
      </c>
      <c r="BZ36" s="315">
        <f t="shared" si="15"/>
        <v>0</v>
      </c>
      <c r="CA36" s="315">
        <f t="shared" si="15"/>
        <v>0</v>
      </c>
      <c r="CB36" s="315">
        <f t="shared" si="15"/>
        <v>0</v>
      </c>
      <c r="CC36" s="315">
        <f t="shared" si="15"/>
        <v>0</v>
      </c>
      <c r="CD36" s="315">
        <f t="shared" si="15"/>
        <v>0</v>
      </c>
      <c r="CE36" s="315">
        <f t="shared" si="15"/>
        <v>0</v>
      </c>
      <c r="CF36" s="315">
        <f t="shared" si="15"/>
        <v>0</v>
      </c>
      <c r="CG36" s="315">
        <f t="shared" si="15"/>
        <v>0</v>
      </c>
      <c r="CH36" s="315">
        <f t="shared" si="15"/>
        <v>0</v>
      </c>
      <c r="CI36" s="315">
        <f t="shared" si="15"/>
        <v>0</v>
      </c>
      <c r="CJ36" s="315">
        <f t="shared" si="15"/>
        <v>0</v>
      </c>
      <c r="CK36" s="315">
        <f t="shared" si="15"/>
        <v>0</v>
      </c>
      <c r="CL36" s="315">
        <f t="shared" si="15"/>
        <v>4265</v>
      </c>
      <c r="CM36" s="315">
        <f t="shared" si="15"/>
        <v>4265</v>
      </c>
      <c r="CN36" s="315">
        <f t="shared" si="15"/>
        <v>4265</v>
      </c>
      <c r="CO36" s="315">
        <f t="shared" si="15"/>
        <v>4265</v>
      </c>
      <c r="CP36" s="315">
        <f>SUM(CP34:CP35)</f>
        <v>4800</v>
      </c>
      <c r="CQ36" s="323"/>
      <c r="CR36" s="323"/>
      <c r="CS36" s="300"/>
      <c r="CT36" s="329"/>
      <c r="CU36" s="329"/>
      <c r="CV36" s="299"/>
      <c r="CW36" s="329"/>
      <c r="CX36" s="329"/>
      <c r="CY36" s="299"/>
      <c r="CZ36" s="297"/>
      <c r="DA36" s="297"/>
      <c r="DB36" s="299"/>
      <c r="DC36" s="328"/>
      <c r="DD36" s="328"/>
      <c r="DE36" s="299"/>
    </row>
    <row r="37" spans="1:109" ht="19.5" customHeight="1">
      <c r="A37" s="419" t="s">
        <v>438</v>
      </c>
      <c r="B37" s="418" t="s">
        <v>543</v>
      </c>
      <c r="C37" s="327"/>
      <c r="D37" s="327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2"/>
      <c r="CM37" s="302"/>
      <c r="CN37" s="302"/>
      <c r="CO37" s="302"/>
      <c r="CP37" s="302"/>
      <c r="CQ37" s="323"/>
      <c r="CR37" s="323"/>
      <c r="CS37" s="301"/>
      <c r="CT37" s="326"/>
      <c r="CU37" s="326"/>
      <c r="CV37" s="299"/>
      <c r="CW37" s="318"/>
      <c r="CX37" s="318"/>
      <c r="CY37" s="299"/>
      <c r="CZ37" s="318"/>
      <c r="DA37" s="319"/>
      <c r="DB37" s="299"/>
      <c r="DC37" s="318"/>
      <c r="DD37" s="318"/>
      <c r="DE37" s="299"/>
    </row>
    <row r="38" spans="1:109" ht="19.5" customHeight="1">
      <c r="A38" s="414" t="s">
        <v>542</v>
      </c>
      <c r="B38" s="246" t="s">
        <v>541</v>
      </c>
      <c r="C38" s="305" t="s">
        <v>180</v>
      </c>
      <c r="D38" s="305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2">
        <f aca="true" t="shared" si="16" ref="CL38:CL45">E38+J38+O38+T38+Y38+AD38+AI38+AN38+AS38+AX38+BC38+BH38+BM38+BR38+BW38+CG38</f>
        <v>0</v>
      </c>
      <c r="CM38" s="302">
        <f>D38+H38+M38+R38+W38+AB38+AG38+AL38+AQ38+AV38+BA38+BF38+BK38+BP38+BU38+CE38</f>
        <v>0</v>
      </c>
      <c r="CN38" s="302">
        <f aca="true" t="shared" si="17" ref="CN38:CN45">CI38+CD38+BY38+BT38+BO38+BJ38+BE38+AZ38+AU38+AP38+AK38+AF38+AA38+V38+Q38+L38+G38</f>
        <v>0</v>
      </c>
      <c r="CO38" s="302">
        <f aca="true" t="shared" si="18" ref="CO38:CO44">CI38+CD38+BY38+BT38+BO38+BJ38+BE38+AZ38+AU38+AP38+AK38+AF38+AA38+V38+Q38+L38+G38</f>
        <v>0</v>
      </c>
      <c r="CP38" s="302">
        <f aca="true" t="shared" si="19" ref="CP38:CP45">CK38+CF38+CA38+BV38+BQ38+BL38+BG38+BB38+AW38+AR38+AM38+AH38+AC38+X38+S38+N38+I38</f>
        <v>0</v>
      </c>
      <c r="CQ38" s="323"/>
      <c r="CR38" s="323"/>
      <c r="CS38" s="301"/>
      <c r="CT38" s="326"/>
      <c r="CU38" s="326"/>
      <c r="CV38" s="299"/>
      <c r="CW38" s="318"/>
      <c r="CX38" s="318"/>
      <c r="CY38" s="299"/>
      <c r="CZ38" s="318"/>
      <c r="DA38" s="319"/>
      <c r="DB38" s="299"/>
      <c r="DC38" s="318"/>
      <c r="DD38" s="318"/>
      <c r="DE38" s="299"/>
    </row>
    <row r="39" spans="1:109" ht="19.5" customHeight="1">
      <c r="A39" s="414" t="s">
        <v>540</v>
      </c>
      <c r="B39" s="244" t="s">
        <v>539</v>
      </c>
      <c r="C39" s="305" t="s">
        <v>180</v>
      </c>
      <c r="D39" s="305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2">
        <f t="shared" si="16"/>
        <v>0</v>
      </c>
      <c r="CM39" s="302">
        <f>D39+H39+M39+R39+W39+AB39+AG39+AL39+AQ39+AV39+BA39+BF39+BK39+BP39+BU39+CE39</f>
        <v>0</v>
      </c>
      <c r="CN39" s="302">
        <f t="shared" si="17"/>
        <v>0</v>
      </c>
      <c r="CO39" s="302">
        <f t="shared" si="18"/>
        <v>0</v>
      </c>
      <c r="CP39" s="302">
        <f t="shared" si="19"/>
        <v>0</v>
      </c>
      <c r="CQ39" s="323"/>
      <c r="CR39" s="323"/>
      <c r="CS39" s="301"/>
      <c r="CT39" s="326"/>
      <c r="CU39" s="326"/>
      <c r="CV39" s="299"/>
      <c r="CW39" s="318"/>
      <c r="CX39" s="318"/>
      <c r="CY39" s="299"/>
      <c r="CZ39" s="318"/>
      <c r="DA39" s="319"/>
      <c r="DB39" s="299"/>
      <c r="DC39" s="318"/>
      <c r="DD39" s="318"/>
      <c r="DE39" s="299"/>
    </row>
    <row r="40" spans="1:109" ht="19.5" customHeight="1">
      <c r="A40" s="414" t="s">
        <v>538</v>
      </c>
      <c r="B40" s="246" t="s">
        <v>537</v>
      </c>
      <c r="C40" s="305" t="s">
        <v>180</v>
      </c>
      <c r="D40" s="305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2">
        <f t="shared" si="16"/>
        <v>0</v>
      </c>
      <c r="CM40" s="302">
        <f>D40+H40+M40+R40+W40+AB40+AG40+AL40+AQ40+AV40+BA40+BF40+BK40+BP40+BU40+CE40</f>
        <v>0</v>
      </c>
      <c r="CN40" s="302">
        <f t="shared" si="17"/>
        <v>0</v>
      </c>
      <c r="CO40" s="302">
        <f t="shared" si="18"/>
        <v>0</v>
      </c>
      <c r="CP40" s="302">
        <f t="shared" si="19"/>
        <v>0</v>
      </c>
      <c r="CQ40" s="323"/>
      <c r="CR40" s="323"/>
      <c r="CS40" s="301"/>
      <c r="CT40" s="326"/>
      <c r="CU40" s="326"/>
      <c r="CV40" s="299"/>
      <c r="CW40" s="318"/>
      <c r="CX40" s="318"/>
      <c r="CY40" s="299"/>
      <c r="CZ40" s="318"/>
      <c r="DA40" s="319"/>
      <c r="DB40" s="299"/>
      <c r="DC40" s="318"/>
      <c r="DD40" s="318"/>
      <c r="DE40" s="299"/>
    </row>
    <row r="41" spans="1:109" ht="19.5" customHeight="1">
      <c r="A41" s="414" t="s">
        <v>536</v>
      </c>
      <c r="B41" s="246" t="s">
        <v>535</v>
      </c>
      <c r="C41" s="305" t="s">
        <v>180</v>
      </c>
      <c r="D41" s="305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>
        <v>556</v>
      </c>
      <c r="U41" s="308">
        <v>1159</v>
      </c>
      <c r="V41" s="308">
        <v>1159</v>
      </c>
      <c r="W41" s="308">
        <v>1009</v>
      </c>
      <c r="X41" s="308">
        <v>1009</v>
      </c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2">
        <f t="shared" si="16"/>
        <v>556</v>
      </c>
      <c r="CM41" s="302">
        <v>1159</v>
      </c>
      <c r="CN41" s="302">
        <f t="shared" si="17"/>
        <v>1159</v>
      </c>
      <c r="CO41" s="302">
        <f t="shared" si="18"/>
        <v>1159</v>
      </c>
      <c r="CP41" s="302">
        <f t="shared" si="19"/>
        <v>1009</v>
      </c>
      <c r="CQ41" s="323"/>
      <c r="CR41" s="323"/>
      <c r="CS41" s="301"/>
      <c r="CT41" s="326"/>
      <c r="CU41" s="326"/>
      <c r="CV41" s="299"/>
      <c r="CW41" s="318"/>
      <c r="CX41" s="318"/>
      <c r="CY41" s="299"/>
      <c r="CZ41" s="318"/>
      <c r="DA41" s="319"/>
      <c r="DB41" s="299"/>
      <c r="DC41" s="318"/>
      <c r="DD41" s="318"/>
      <c r="DE41" s="299"/>
    </row>
    <row r="42" spans="1:109" ht="19.5" customHeight="1">
      <c r="A42" s="414" t="s">
        <v>534</v>
      </c>
      <c r="B42" s="246" t="s">
        <v>533</v>
      </c>
      <c r="C42" s="305" t="s">
        <v>180</v>
      </c>
      <c r="D42" s="305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>
        <v>950</v>
      </c>
      <c r="U42" s="308">
        <v>950</v>
      </c>
      <c r="V42" s="308">
        <v>950</v>
      </c>
      <c r="W42" s="308">
        <v>1100</v>
      </c>
      <c r="X42" s="308">
        <v>1100</v>
      </c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2">
        <f t="shared" si="16"/>
        <v>950</v>
      </c>
      <c r="CM42" s="302">
        <v>950</v>
      </c>
      <c r="CN42" s="302">
        <f t="shared" si="17"/>
        <v>950</v>
      </c>
      <c r="CO42" s="302">
        <f t="shared" si="18"/>
        <v>950</v>
      </c>
      <c r="CP42" s="302">
        <f t="shared" si="19"/>
        <v>1100</v>
      </c>
      <c r="CQ42" s="323"/>
      <c r="CR42" s="323"/>
      <c r="CS42" s="301"/>
      <c r="CT42" s="326"/>
      <c r="CU42" s="326"/>
      <c r="CV42" s="299"/>
      <c r="CW42" s="318"/>
      <c r="CX42" s="318"/>
      <c r="CY42" s="299"/>
      <c r="CZ42" s="318"/>
      <c r="DA42" s="319"/>
      <c r="DB42" s="299"/>
      <c r="DC42" s="318"/>
      <c r="DD42" s="318"/>
      <c r="DE42" s="299"/>
    </row>
    <row r="43" spans="1:109" ht="19.5" customHeight="1">
      <c r="A43" s="420">
        <v>107051</v>
      </c>
      <c r="B43" s="246" t="s">
        <v>532</v>
      </c>
      <c r="C43" s="305" t="s">
        <v>180</v>
      </c>
      <c r="D43" s="305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>
        <v>4530</v>
      </c>
      <c r="P43" s="308">
        <v>4530</v>
      </c>
      <c r="Q43" s="308">
        <v>4530</v>
      </c>
      <c r="R43" s="308">
        <v>4530</v>
      </c>
      <c r="S43" s="308">
        <v>4530</v>
      </c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>
        <v>55</v>
      </c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2">
        <f t="shared" si="16"/>
        <v>4530</v>
      </c>
      <c r="CM43" s="302">
        <v>4530</v>
      </c>
      <c r="CN43" s="302">
        <f t="shared" si="17"/>
        <v>4530</v>
      </c>
      <c r="CO43" s="302">
        <f t="shared" si="18"/>
        <v>4530</v>
      </c>
      <c r="CP43" s="302">
        <f t="shared" si="19"/>
        <v>4585</v>
      </c>
      <c r="CQ43" s="323"/>
      <c r="CR43" s="323"/>
      <c r="CS43" s="301"/>
      <c r="CT43" s="318"/>
      <c r="CU43" s="318"/>
      <c r="CV43" s="299"/>
      <c r="CW43" s="318"/>
      <c r="CX43" s="318"/>
      <c r="CY43" s="299"/>
      <c r="CZ43" s="318"/>
      <c r="DA43" s="319"/>
      <c r="DB43" s="299"/>
      <c r="DC43" s="299"/>
      <c r="DD43" s="299"/>
      <c r="DE43" s="299"/>
    </row>
    <row r="44" spans="1:109" ht="19.5" customHeight="1">
      <c r="A44" s="414" t="s">
        <v>531</v>
      </c>
      <c r="B44" s="244" t="s">
        <v>530</v>
      </c>
      <c r="C44" s="325" t="s">
        <v>180</v>
      </c>
      <c r="D44" s="325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4"/>
      <c r="BF44" s="324"/>
      <c r="BG44" s="324"/>
      <c r="BH44" s="324"/>
      <c r="BI44" s="324"/>
      <c r="BJ44" s="324"/>
      <c r="BK44" s="324"/>
      <c r="BL44" s="324"/>
      <c r="BM44" s="324"/>
      <c r="BN44" s="324"/>
      <c r="BO44" s="324"/>
      <c r="BP44" s="324"/>
      <c r="BQ44" s="324"/>
      <c r="BR44" s="324"/>
      <c r="BS44" s="324"/>
      <c r="BT44" s="324"/>
      <c r="BU44" s="324"/>
      <c r="BV44" s="324"/>
      <c r="BW44" s="324"/>
      <c r="BX44" s="324"/>
      <c r="BY44" s="324"/>
      <c r="BZ44" s="324"/>
      <c r="CA44" s="324"/>
      <c r="CB44" s="324"/>
      <c r="CC44" s="324"/>
      <c r="CD44" s="324"/>
      <c r="CE44" s="324"/>
      <c r="CF44" s="324"/>
      <c r="CG44" s="324"/>
      <c r="CH44" s="324"/>
      <c r="CI44" s="324"/>
      <c r="CJ44" s="324"/>
      <c r="CK44" s="324"/>
      <c r="CL44" s="302">
        <f t="shared" si="16"/>
        <v>0</v>
      </c>
      <c r="CM44" s="302">
        <v>0</v>
      </c>
      <c r="CN44" s="302">
        <f t="shared" si="17"/>
        <v>0</v>
      </c>
      <c r="CO44" s="302">
        <f t="shared" si="18"/>
        <v>0</v>
      </c>
      <c r="CP44" s="302">
        <f t="shared" si="19"/>
        <v>0</v>
      </c>
      <c r="CQ44" s="323"/>
      <c r="CR44" s="323"/>
      <c r="CS44" s="301"/>
      <c r="CT44" s="318"/>
      <c r="CU44" s="318"/>
      <c r="CV44" s="299"/>
      <c r="CW44" s="318"/>
      <c r="CX44" s="318"/>
      <c r="CY44" s="299"/>
      <c r="CZ44" s="318"/>
      <c r="DA44" s="319"/>
      <c r="DB44" s="299"/>
      <c r="DC44" s="299"/>
      <c r="DD44" s="299"/>
      <c r="DE44" s="299"/>
    </row>
    <row r="45" spans="1:109" s="92" customFormat="1" ht="19.5" customHeight="1">
      <c r="A45" s="421">
        <v>107060</v>
      </c>
      <c r="B45" s="244" t="s">
        <v>529</v>
      </c>
      <c r="C45" s="322" t="s">
        <v>180</v>
      </c>
      <c r="D45" s="322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>
        <v>2397</v>
      </c>
      <c r="U45" s="321">
        <v>1983</v>
      </c>
      <c r="V45" s="321">
        <v>2122</v>
      </c>
      <c r="W45" s="321">
        <v>2846</v>
      </c>
      <c r="X45" s="321">
        <v>2997</v>
      </c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1"/>
      <c r="CA45" s="321"/>
      <c r="CB45" s="321"/>
      <c r="CC45" s="321"/>
      <c r="CD45" s="321"/>
      <c r="CE45" s="321"/>
      <c r="CF45" s="321"/>
      <c r="CG45" s="321"/>
      <c r="CH45" s="321"/>
      <c r="CI45" s="321"/>
      <c r="CJ45" s="321"/>
      <c r="CK45" s="321"/>
      <c r="CL45" s="302">
        <f t="shared" si="16"/>
        <v>2397</v>
      </c>
      <c r="CM45" s="302">
        <v>1983</v>
      </c>
      <c r="CN45" s="302">
        <f t="shared" si="17"/>
        <v>2122</v>
      </c>
      <c r="CO45" s="302">
        <v>2846</v>
      </c>
      <c r="CP45" s="302">
        <f t="shared" si="19"/>
        <v>2997</v>
      </c>
      <c r="CQ45" s="291"/>
      <c r="CR45" s="291"/>
      <c r="CS45" s="291"/>
      <c r="CT45" s="311"/>
      <c r="CU45" s="311"/>
      <c r="CV45" s="289"/>
      <c r="CW45" s="311"/>
      <c r="CX45" s="311"/>
      <c r="CY45" s="289"/>
      <c r="CZ45" s="311"/>
      <c r="DA45" s="320"/>
      <c r="DB45" s="289"/>
      <c r="DC45" s="311"/>
      <c r="DD45" s="311"/>
      <c r="DE45" s="289"/>
    </row>
    <row r="46" spans="1:109" ht="19.5" customHeight="1">
      <c r="A46" s="422"/>
      <c r="B46" s="432" t="s">
        <v>432</v>
      </c>
      <c r="C46" s="317"/>
      <c r="D46" s="315">
        <f aca="true" t="shared" si="20" ref="D46:BC46">SUM(D38:D45)</f>
        <v>0</v>
      </c>
      <c r="E46" s="315">
        <f t="shared" si="20"/>
        <v>0</v>
      </c>
      <c r="F46" s="315">
        <f t="shared" si="20"/>
        <v>0</v>
      </c>
      <c r="G46" s="315">
        <f t="shared" si="20"/>
        <v>0</v>
      </c>
      <c r="H46" s="315">
        <f t="shared" si="20"/>
        <v>0</v>
      </c>
      <c r="I46" s="315">
        <f t="shared" si="20"/>
        <v>0</v>
      </c>
      <c r="J46" s="315">
        <f t="shared" si="20"/>
        <v>0</v>
      </c>
      <c r="K46" s="315">
        <f t="shared" si="20"/>
        <v>0</v>
      </c>
      <c r="L46" s="315">
        <f t="shared" si="20"/>
        <v>0</v>
      </c>
      <c r="M46" s="315">
        <f t="shared" si="20"/>
        <v>0</v>
      </c>
      <c r="N46" s="315">
        <f t="shared" si="20"/>
        <v>0</v>
      </c>
      <c r="O46" s="315">
        <f t="shared" si="20"/>
        <v>4530</v>
      </c>
      <c r="P46" s="315">
        <f t="shared" si="20"/>
        <v>4530</v>
      </c>
      <c r="Q46" s="315">
        <f t="shared" si="20"/>
        <v>4530</v>
      </c>
      <c r="R46" s="315">
        <f t="shared" si="20"/>
        <v>4530</v>
      </c>
      <c r="S46" s="315">
        <f t="shared" si="20"/>
        <v>4530</v>
      </c>
      <c r="T46" s="315">
        <f t="shared" si="20"/>
        <v>3903</v>
      </c>
      <c r="U46" s="315">
        <f t="shared" si="20"/>
        <v>4092</v>
      </c>
      <c r="V46" s="315">
        <f t="shared" si="20"/>
        <v>4231</v>
      </c>
      <c r="W46" s="315">
        <f t="shared" si="20"/>
        <v>4955</v>
      </c>
      <c r="X46" s="315">
        <f t="shared" si="20"/>
        <v>5106</v>
      </c>
      <c r="Y46" s="315">
        <f t="shared" si="20"/>
        <v>0</v>
      </c>
      <c r="Z46" s="315">
        <f t="shared" si="20"/>
        <v>0</v>
      </c>
      <c r="AA46" s="315">
        <f t="shared" si="20"/>
        <v>0</v>
      </c>
      <c r="AB46" s="315">
        <f t="shared" si="20"/>
        <v>0</v>
      </c>
      <c r="AC46" s="315">
        <f t="shared" si="20"/>
        <v>0</v>
      </c>
      <c r="AD46" s="315">
        <f t="shared" si="20"/>
        <v>0</v>
      </c>
      <c r="AE46" s="315">
        <f t="shared" si="20"/>
        <v>0</v>
      </c>
      <c r="AF46" s="315">
        <f t="shared" si="20"/>
        <v>0</v>
      </c>
      <c r="AG46" s="315">
        <f t="shared" si="20"/>
        <v>0</v>
      </c>
      <c r="AH46" s="315">
        <f t="shared" si="20"/>
        <v>55</v>
      </c>
      <c r="AI46" s="315">
        <f t="shared" si="20"/>
        <v>0</v>
      </c>
      <c r="AJ46" s="315">
        <f t="shared" si="20"/>
        <v>0</v>
      </c>
      <c r="AK46" s="315">
        <f t="shared" si="20"/>
        <v>0</v>
      </c>
      <c r="AL46" s="315">
        <f t="shared" si="20"/>
        <v>0</v>
      </c>
      <c r="AM46" s="315">
        <f t="shared" si="20"/>
        <v>0</v>
      </c>
      <c r="AN46" s="315">
        <f t="shared" si="20"/>
        <v>0</v>
      </c>
      <c r="AO46" s="315">
        <f t="shared" si="20"/>
        <v>0</v>
      </c>
      <c r="AP46" s="315">
        <f t="shared" si="20"/>
        <v>0</v>
      </c>
      <c r="AQ46" s="315">
        <f t="shared" si="20"/>
        <v>0</v>
      </c>
      <c r="AR46" s="315">
        <f t="shared" si="20"/>
        <v>0</v>
      </c>
      <c r="AS46" s="315">
        <f t="shared" si="20"/>
        <v>0</v>
      </c>
      <c r="AT46" s="315">
        <f t="shared" si="20"/>
        <v>0</v>
      </c>
      <c r="AU46" s="315">
        <f t="shared" si="20"/>
        <v>0</v>
      </c>
      <c r="AV46" s="315">
        <f t="shared" si="20"/>
        <v>0</v>
      </c>
      <c r="AW46" s="315">
        <f t="shared" si="20"/>
        <v>0</v>
      </c>
      <c r="AX46" s="315">
        <f t="shared" si="20"/>
        <v>0</v>
      </c>
      <c r="AY46" s="315">
        <f t="shared" si="20"/>
        <v>0</v>
      </c>
      <c r="AZ46" s="315">
        <f t="shared" si="20"/>
        <v>0</v>
      </c>
      <c r="BA46" s="315">
        <f t="shared" si="20"/>
        <v>0</v>
      </c>
      <c r="BB46" s="315">
        <f t="shared" si="20"/>
        <v>0</v>
      </c>
      <c r="BC46" s="315">
        <f t="shared" si="20"/>
        <v>0</v>
      </c>
      <c r="BD46" s="315">
        <f aca="true" t="shared" si="21" ref="BD46:CP46">SUM(BD38:BD45)</f>
        <v>0</v>
      </c>
      <c r="BE46" s="315">
        <f t="shared" si="21"/>
        <v>0</v>
      </c>
      <c r="BF46" s="315">
        <f t="shared" si="21"/>
        <v>0</v>
      </c>
      <c r="BG46" s="315">
        <f t="shared" si="21"/>
        <v>0</v>
      </c>
      <c r="BH46" s="315">
        <f t="shared" si="21"/>
        <v>0</v>
      </c>
      <c r="BI46" s="315">
        <f t="shared" si="21"/>
        <v>0</v>
      </c>
      <c r="BJ46" s="315">
        <f t="shared" si="21"/>
        <v>0</v>
      </c>
      <c r="BK46" s="315">
        <f t="shared" si="21"/>
        <v>0</v>
      </c>
      <c r="BL46" s="315">
        <f t="shared" si="21"/>
        <v>0</v>
      </c>
      <c r="BM46" s="315">
        <f t="shared" si="21"/>
        <v>0</v>
      </c>
      <c r="BN46" s="315">
        <f t="shared" si="21"/>
        <v>0</v>
      </c>
      <c r="BO46" s="315">
        <f t="shared" si="21"/>
        <v>0</v>
      </c>
      <c r="BP46" s="315">
        <f t="shared" si="21"/>
        <v>0</v>
      </c>
      <c r="BQ46" s="315">
        <f t="shared" si="21"/>
        <v>0</v>
      </c>
      <c r="BR46" s="315">
        <f t="shared" si="21"/>
        <v>0</v>
      </c>
      <c r="BS46" s="315">
        <f t="shared" si="21"/>
        <v>0</v>
      </c>
      <c r="BT46" s="315">
        <f t="shared" si="21"/>
        <v>0</v>
      </c>
      <c r="BU46" s="315">
        <f t="shared" si="21"/>
        <v>0</v>
      </c>
      <c r="BV46" s="315">
        <f t="shared" si="21"/>
        <v>0</v>
      </c>
      <c r="BW46" s="315">
        <f t="shared" si="21"/>
        <v>0</v>
      </c>
      <c r="BX46" s="315">
        <f t="shared" si="21"/>
        <v>0</v>
      </c>
      <c r="BY46" s="315">
        <f t="shared" si="21"/>
        <v>0</v>
      </c>
      <c r="BZ46" s="315">
        <f t="shared" si="21"/>
        <v>0</v>
      </c>
      <c r="CA46" s="315">
        <f t="shared" si="21"/>
        <v>0</v>
      </c>
      <c r="CB46" s="315">
        <f t="shared" si="21"/>
        <v>0</v>
      </c>
      <c r="CC46" s="315">
        <f t="shared" si="21"/>
        <v>0</v>
      </c>
      <c r="CD46" s="315">
        <f t="shared" si="21"/>
        <v>0</v>
      </c>
      <c r="CE46" s="315">
        <f t="shared" si="21"/>
        <v>0</v>
      </c>
      <c r="CF46" s="315">
        <f t="shared" si="21"/>
        <v>0</v>
      </c>
      <c r="CG46" s="315">
        <f t="shared" si="21"/>
        <v>0</v>
      </c>
      <c r="CH46" s="315">
        <f t="shared" si="21"/>
        <v>0</v>
      </c>
      <c r="CI46" s="315">
        <f t="shared" si="21"/>
        <v>0</v>
      </c>
      <c r="CJ46" s="315">
        <f t="shared" si="21"/>
        <v>0</v>
      </c>
      <c r="CK46" s="315">
        <f t="shared" si="21"/>
        <v>0</v>
      </c>
      <c r="CL46" s="315">
        <f t="shared" si="21"/>
        <v>8433</v>
      </c>
      <c r="CM46" s="315">
        <f t="shared" si="21"/>
        <v>8622</v>
      </c>
      <c r="CN46" s="315">
        <f t="shared" si="21"/>
        <v>8761</v>
      </c>
      <c r="CO46" s="315">
        <f t="shared" si="21"/>
        <v>9485</v>
      </c>
      <c r="CP46" s="315">
        <f t="shared" si="21"/>
        <v>9691</v>
      </c>
      <c r="CQ46" s="301"/>
      <c r="CR46" s="301"/>
      <c r="CS46" s="301"/>
      <c r="CT46" s="318"/>
      <c r="CU46" s="318"/>
      <c r="CV46" s="299"/>
      <c r="CW46" s="318"/>
      <c r="CX46" s="318"/>
      <c r="CY46" s="299"/>
      <c r="CZ46" s="318"/>
      <c r="DA46" s="319"/>
      <c r="DB46" s="299"/>
      <c r="DC46" s="318"/>
      <c r="DD46" s="318"/>
      <c r="DE46" s="299"/>
    </row>
    <row r="47" spans="1:109" s="92" customFormat="1" ht="19.5" customHeight="1">
      <c r="A47" s="417" t="s">
        <v>528</v>
      </c>
      <c r="B47" s="432" t="s">
        <v>527</v>
      </c>
      <c r="C47" s="316"/>
      <c r="D47" s="316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  <c r="BM47" s="315"/>
      <c r="BN47" s="315"/>
      <c r="BO47" s="315"/>
      <c r="BP47" s="315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/>
      <c r="CJ47" s="315"/>
      <c r="CK47" s="315"/>
      <c r="CL47" s="315">
        <f>SUM(D47:BZ47)</f>
        <v>0</v>
      </c>
      <c r="CM47" s="315">
        <f>SUM(E47:CB47)</f>
        <v>0</v>
      </c>
      <c r="CN47" s="315">
        <f>SUM(C47:CD47)</f>
        <v>0</v>
      </c>
      <c r="CO47" s="315">
        <f>SUM(C47:CD47)</f>
        <v>0</v>
      </c>
      <c r="CP47" s="315">
        <f>SUM(D47:CE47)</f>
        <v>0</v>
      </c>
      <c r="CQ47" s="291"/>
      <c r="CR47" s="291"/>
      <c r="CS47" s="313"/>
      <c r="CT47" s="312"/>
      <c r="CU47" s="312"/>
      <c r="CV47" s="312"/>
      <c r="CW47" s="311"/>
      <c r="CX47" s="311"/>
      <c r="CY47" s="311"/>
      <c r="CZ47" s="311"/>
      <c r="DA47" s="311"/>
      <c r="DB47" s="311"/>
      <c r="DC47" s="311"/>
      <c r="DD47" s="311"/>
      <c r="DE47" s="311"/>
    </row>
    <row r="48" spans="1:109" s="92" customFormat="1" ht="19.5" customHeight="1">
      <c r="A48" s="423"/>
      <c r="B48" s="294" t="s">
        <v>526</v>
      </c>
      <c r="C48" s="294"/>
      <c r="D48" s="292">
        <f aca="true" t="shared" si="22" ref="D48:BC48">SUM(D12,D18,D22,D28,D32,D36,D46,D47)</f>
        <v>0</v>
      </c>
      <c r="E48" s="292">
        <f t="shared" si="22"/>
        <v>6114</v>
      </c>
      <c r="F48" s="292">
        <f t="shared" si="22"/>
        <v>7194</v>
      </c>
      <c r="G48" s="292">
        <f t="shared" si="22"/>
        <v>9861</v>
      </c>
      <c r="H48" s="292">
        <f t="shared" si="22"/>
        <v>11299</v>
      </c>
      <c r="I48" s="314">
        <f t="shared" si="22"/>
        <v>12843</v>
      </c>
      <c r="J48" s="292">
        <f t="shared" si="22"/>
        <v>1280</v>
      </c>
      <c r="K48" s="292">
        <f t="shared" si="22"/>
        <v>1571</v>
      </c>
      <c r="L48" s="292">
        <f t="shared" si="22"/>
        <v>1821</v>
      </c>
      <c r="M48" s="292">
        <f t="shared" si="22"/>
        <v>2015</v>
      </c>
      <c r="N48" s="314">
        <f t="shared" si="22"/>
        <v>2432</v>
      </c>
      <c r="O48" s="292">
        <f t="shared" si="22"/>
        <v>17407</v>
      </c>
      <c r="P48" s="292">
        <f t="shared" si="22"/>
        <v>21081</v>
      </c>
      <c r="Q48" s="292">
        <f t="shared" si="22"/>
        <v>21656</v>
      </c>
      <c r="R48" s="292">
        <f t="shared" si="22"/>
        <v>21656</v>
      </c>
      <c r="S48" s="314">
        <f t="shared" si="22"/>
        <v>22776</v>
      </c>
      <c r="T48" s="292">
        <f t="shared" si="22"/>
        <v>3903</v>
      </c>
      <c r="U48" s="292">
        <f t="shared" si="22"/>
        <v>4092</v>
      </c>
      <c r="V48" s="292">
        <f t="shared" si="22"/>
        <v>4231</v>
      </c>
      <c r="W48" s="292">
        <f t="shared" si="22"/>
        <v>4955</v>
      </c>
      <c r="X48" s="314">
        <f t="shared" si="22"/>
        <v>5106</v>
      </c>
      <c r="Y48" s="292">
        <f t="shared" si="22"/>
        <v>0</v>
      </c>
      <c r="Z48" s="292">
        <f t="shared" si="22"/>
        <v>0</v>
      </c>
      <c r="AA48" s="292">
        <f t="shared" si="22"/>
        <v>0</v>
      </c>
      <c r="AB48" s="292">
        <f t="shared" si="22"/>
        <v>0</v>
      </c>
      <c r="AC48" s="292">
        <f t="shared" si="22"/>
        <v>0</v>
      </c>
      <c r="AD48" s="292">
        <f t="shared" si="22"/>
        <v>1488</v>
      </c>
      <c r="AE48" s="292">
        <f t="shared" si="22"/>
        <v>1488</v>
      </c>
      <c r="AF48" s="314">
        <f t="shared" si="22"/>
        <v>1488</v>
      </c>
      <c r="AG48" s="314">
        <f t="shared" si="22"/>
        <v>1488</v>
      </c>
      <c r="AH48" s="314">
        <f t="shared" si="22"/>
        <v>1707</v>
      </c>
      <c r="AI48" s="292">
        <f t="shared" si="22"/>
        <v>0</v>
      </c>
      <c r="AJ48" s="292">
        <f t="shared" si="22"/>
        <v>0</v>
      </c>
      <c r="AK48" s="292">
        <f t="shared" si="22"/>
        <v>0</v>
      </c>
      <c r="AL48" s="292">
        <f t="shared" si="22"/>
        <v>0</v>
      </c>
      <c r="AM48" s="292">
        <f t="shared" si="22"/>
        <v>0</v>
      </c>
      <c r="AN48" s="292">
        <f t="shared" si="22"/>
        <v>8129</v>
      </c>
      <c r="AO48" s="292">
        <f t="shared" si="22"/>
        <v>8129</v>
      </c>
      <c r="AP48" s="292">
        <f t="shared" si="22"/>
        <v>8129</v>
      </c>
      <c r="AQ48" s="292">
        <f t="shared" si="22"/>
        <v>8129</v>
      </c>
      <c r="AR48" s="314">
        <f t="shared" si="22"/>
        <v>8129</v>
      </c>
      <c r="AS48" s="292">
        <f t="shared" si="22"/>
        <v>1573</v>
      </c>
      <c r="AT48" s="292">
        <f t="shared" si="22"/>
        <v>828</v>
      </c>
      <c r="AU48" s="292">
        <f t="shared" si="22"/>
        <v>1654</v>
      </c>
      <c r="AV48" s="292">
        <f t="shared" si="22"/>
        <v>1654</v>
      </c>
      <c r="AW48" s="314">
        <f t="shared" si="22"/>
        <v>8050</v>
      </c>
      <c r="AX48" s="292">
        <f t="shared" si="22"/>
        <v>18446</v>
      </c>
      <c r="AY48" s="292">
        <f t="shared" si="22"/>
        <v>15466</v>
      </c>
      <c r="AZ48" s="292">
        <f t="shared" si="22"/>
        <v>15484</v>
      </c>
      <c r="BA48" s="292">
        <f t="shared" si="22"/>
        <v>775</v>
      </c>
      <c r="BB48" s="314">
        <f t="shared" si="22"/>
        <v>965</v>
      </c>
      <c r="BC48" s="292">
        <f t="shared" si="22"/>
        <v>0</v>
      </c>
      <c r="BD48" s="292">
        <f aca="true" t="shared" si="23" ref="BD48:CP48">SUM(BD12,BD18,BD22,BD28,BD32,BD36,BD46,BD47)</f>
        <v>0</v>
      </c>
      <c r="BE48" s="292">
        <f t="shared" si="23"/>
        <v>0</v>
      </c>
      <c r="BF48" s="292">
        <f t="shared" si="23"/>
        <v>14709</v>
      </c>
      <c r="BG48" s="314">
        <f t="shared" si="23"/>
        <v>14709</v>
      </c>
      <c r="BH48" s="292">
        <f t="shared" si="23"/>
        <v>0</v>
      </c>
      <c r="BI48" s="292">
        <f t="shared" si="23"/>
        <v>0</v>
      </c>
      <c r="BJ48" s="292">
        <f t="shared" si="23"/>
        <v>0</v>
      </c>
      <c r="BK48" s="292">
        <f t="shared" si="23"/>
        <v>0</v>
      </c>
      <c r="BL48" s="292">
        <f t="shared" si="23"/>
        <v>0</v>
      </c>
      <c r="BM48" s="292">
        <f t="shared" si="23"/>
        <v>10000</v>
      </c>
      <c r="BN48" s="292">
        <f t="shared" si="23"/>
        <v>10000</v>
      </c>
      <c r="BO48" s="292">
        <f t="shared" si="23"/>
        <v>10000</v>
      </c>
      <c r="BP48" s="292">
        <f t="shared" si="23"/>
        <v>10000</v>
      </c>
      <c r="BQ48" s="314">
        <f t="shared" si="23"/>
        <v>10000</v>
      </c>
      <c r="BR48" s="292">
        <f t="shared" si="23"/>
        <v>0</v>
      </c>
      <c r="BS48" s="292">
        <f t="shared" si="23"/>
        <v>0</v>
      </c>
      <c r="BT48" s="292">
        <f t="shared" si="23"/>
        <v>0</v>
      </c>
      <c r="BU48" s="292">
        <f t="shared" si="23"/>
        <v>0</v>
      </c>
      <c r="BV48" s="292">
        <f t="shared" si="23"/>
        <v>0</v>
      </c>
      <c r="BW48" s="292">
        <f t="shared" si="23"/>
        <v>0</v>
      </c>
      <c r="BX48" s="292">
        <f t="shared" si="23"/>
        <v>0</v>
      </c>
      <c r="BY48" s="292">
        <f t="shared" si="23"/>
        <v>0</v>
      </c>
      <c r="BZ48" s="292">
        <f t="shared" si="23"/>
        <v>0</v>
      </c>
      <c r="CA48" s="292">
        <f t="shared" si="23"/>
        <v>0</v>
      </c>
      <c r="CB48" s="292">
        <f t="shared" si="23"/>
        <v>0</v>
      </c>
      <c r="CC48" s="292">
        <f t="shared" si="23"/>
        <v>1384</v>
      </c>
      <c r="CD48" s="292">
        <f t="shared" si="23"/>
        <v>1384</v>
      </c>
      <c r="CE48" s="292">
        <f t="shared" si="23"/>
        <v>1384</v>
      </c>
      <c r="CF48" s="314">
        <f t="shared" si="23"/>
        <v>1384</v>
      </c>
      <c r="CG48" s="314">
        <f t="shared" si="23"/>
        <v>0</v>
      </c>
      <c r="CH48" s="314">
        <f t="shared" si="23"/>
        <v>0</v>
      </c>
      <c r="CI48" s="314">
        <f t="shared" si="23"/>
        <v>0</v>
      </c>
      <c r="CJ48" s="314">
        <f t="shared" si="23"/>
        <v>0</v>
      </c>
      <c r="CK48" s="314">
        <f t="shared" si="23"/>
        <v>0</v>
      </c>
      <c r="CL48" s="314">
        <f t="shared" si="23"/>
        <v>68340</v>
      </c>
      <c r="CM48" s="314">
        <f t="shared" si="23"/>
        <v>71233</v>
      </c>
      <c r="CN48" s="314">
        <f t="shared" si="23"/>
        <v>75708</v>
      </c>
      <c r="CO48" s="314">
        <f t="shared" si="23"/>
        <v>78064</v>
      </c>
      <c r="CP48" s="314">
        <f t="shared" si="23"/>
        <v>88101</v>
      </c>
      <c r="CQ48" s="291"/>
      <c r="CR48" s="291"/>
      <c r="CS48" s="313"/>
      <c r="CT48" s="312"/>
      <c r="CU48" s="312"/>
      <c r="CV48" s="312"/>
      <c r="CW48" s="311"/>
      <c r="CX48" s="311"/>
      <c r="CY48" s="311"/>
      <c r="CZ48" s="311"/>
      <c r="DA48" s="311"/>
      <c r="DB48" s="311"/>
      <c r="DC48" s="311"/>
      <c r="DD48" s="311"/>
      <c r="DE48" s="311"/>
    </row>
    <row r="49" spans="1:109" ht="19.5" customHeight="1">
      <c r="A49" s="412"/>
      <c r="B49" s="645" t="s">
        <v>525</v>
      </c>
      <c r="C49" s="646"/>
      <c r="D49" s="646"/>
      <c r="E49" s="647"/>
      <c r="F49" s="309"/>
      <c r="G49" s="309"/>
      <c r="H49" s="309"/>
      <c r="I49" s="309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2"/>
      <c r="CH49" s="302"/>
      <c r="CI49" s="302"/>
      <c r="CJ49" s="302"/>
      <c r="CK49" s="302"/>
      <c r="CL49" s="302"/>
      <c r="CM49" s="302"/>
      <c r="CN49" s="302"/>
      <c r="CO49" s="302"/>
      <c r="CP49" s="302"/>
      <c r="CQ49" s="301"/>
      <c r="CR49" s="301"/>
      <c r="CS49" s="300"/>
      <c r="CT49" s="298"/>
      <c r="CU49" s="298"/>
      <c r="CV49" s="299"/>
      <c r="CW49" s="298"/>
      <c r="CX49" s="298"/>
      <c r="CY49" s="295"/>
      <c r="CZ49" s="297"/>
      <c r="DA49" s="297"/>
      <c r="DB49" s="295"/>
      <c r="DC49" s="296"/>
      <c r="DD49" s="296"/>
      <c r="DE49" s="295"/>
    </row>
    <row r="50" spans="1:109" ht="19.5" customHeight="1">
      <c r="A50" s="424" t="s">
        <v>524</v>
      </c>
      <c r="B50" s="244" t="s">
        <v>523</v>
      </c>
      <c r="C50" s="305" t="s">
        <v>180</v>
      </c>
      <c r="D50" s="305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2"/>
      <c r="CG50" s="302"/>
      <c r="CH50" s="302"/>
      <c r="CI50" s="302"/>
      <c r="CJ50" s="302"/>
      <c r="CK50" s="302"/>
      <c r="CL50" s="302">
        <f>E50+J50+O50+T50+Y50+AD50+AI50+AN50+AS50+AX50+BC50+BH50+BM50+BR50+BW50+CG50</f>
        <v>0</v>
      </c>
      <c r="CM50" s="302">
        <v>0</v>
      </c>
      <c r="CN50" s="302">
        <f>CI50+CD50+BY50+BT50+BO50+BJ50+BE50+AZ50+AU50+AP50+AK50+AF50+AA50+V50+Q50+L50+G50</f>
        <v>0</v>
      </c>
      <c r="CO50" s="302">
        <f>CI50+CD50+BY50+BT50+BO50+BJ50+BE50+AZ50+AU50+AP50+AK50+AF50+AA50+V50+Q50+L50+G50</f>
        <v>0</v>
      </c>
      <c r="CP50" s="302">
        <f>CK50+CF50+CA50+BV50+BQ50+BL50+BG50+BB50+AW50+AR50+AM50+AH50+AC50+X50+S50+N50+I50</f>
        <v>0</v>
      </c>
      <c r="CQ50" s="301"/>
      <c r="CR50" s="301"/>
      <c r="CS50" s="300"/>
      <c r="CT50" s="298"/>
      <c r="CU50" s="298"/>
      <c r="CV50" s="299"/>
      <c r="CW50" s="298"/>
      <c r="CX50" s="298"/>
      <c r="CY50" s="295"/>
      <c r="CZ50" s="297"/>
      <c r="DA50" s="297"/>
      <c r="DB50" s="295"/>
      <c r="DC50" s="296"/>
      <c r="DD50" s="296"/>
      <c r="DE50" s="295"/>
    </row>
    <row r="51" spans="1:109" ht="19.5" customHeight="1">
      <c r="A51" s="424" t="s">
        <v>429</v>
      </c>
      <c r="B51" s="244" t="s">
        <v>428</v>
      </c>
      <c r="C51" s="305" t="s">
        <v>180</v>
      </c>
      <c r="D51" s="305"/>
      <c r="E51" s="304">
        <v>17258</v>
      </c>
      <c r="F51" s="304">
        <v>17385</v>
      </c>
      <c r="G51" s="304">
        <v>17385</v>
      </c>
      <c r="H51" s="304">
        <v>17473</v>
      </c>
      <c r="I51" s="304">
        <v>17526</v>
      </c>
      <c r="J51" s="304">
        <v>4732</v>
      </c>
      <c r="K51" s="304">
        <v>4766</v>
      </c>
      <c r="L51" s="304">
        <v>4766</v>
      </c>
      <c r="M51" s="304">
        <v>4790</v>
      </c>
      <c r="N51" s="304">
        <v>4804</v>
      </c>
      <c r="O51" s="304">
        <v>3243</v>
      </c>
      <c r="P51" s="304">
        <v>3260</v>
      </c>
      <c r="Q51" s="304">
        <v>3260</v>
      </c>
      <c r="R51" s="304">
        <v>3260</v>
      </c>
      <c r="S51" s="304">
        <v>3766</v>
      </c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2"/>
      <c r="AE51" s="302">
        <v>29</v>
      </c>
      <c r="AF51" s="302">
        <v>29</v>
      </c>
      <c r="AG51" s="302">
        <v>29</v>
      </c>
      <c r="AH51" s="302">
        <v>29</v>
      </c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8"/>
      <c r="AY51" s="308"/>
      <c r="AZ51" s="308"/>
      <c r="BA51" s="308"/>
      <c r="BB51" s="308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2"/>
      <c r="CH51" s="302"/>
      <c r="CI51" s="302"/>
      <c r="CJ51" s="302"/>
      <c r="CK51" s="302"/>
      <c r="CL51" s="302">
        <f>E51+J51+O51+T51+Y51+AD51+AI51+AN51+AS51+AX51+BC51+BH51+BM51+BR51+BW51+CG51</f>
        <v>25233</v>
      </c>
      <c r="CM51" s="302">
        <v>25440</v>
      </c>
      <c r="CN51" s="302">
        <f>CI51+CD51+BY51+BT51+BO51+BJ51+BE51+AZ51+AU51+AP51+AK51+AF51+AA51+V51+Q51+L51+G51</f>
        <v>25440</v>
      </c>
      <c r="CO51" s="302">
        <v>25552</v>
      </c>
      <c r="CP51" s="302">
        <f>CK51+CF51+CA51+BV51+BQ51+BL51+BG51+BB51+AW51+AR51+AM51+AH51+AC51+X51+S51+N51+I51</f>
        <v>26125</v>
      </c>
      <c r="CQ51" s="301"/>
      <c r="CR51" s="301"/>
      <c r="CS51" s="300"/>
      <c r="CT51" s="298"/>
      <c r="CU51" s="298"/>
      <c r="CV51" s="299"/>
      <c r="CW51" s="298"/>
      <c r="CX51" s="298"/>
      <c r="CY51" s="295"/>
      <c r="CZ51" s="297"/>
      <c r="DA51" s="297"/>
      <c r="DB51" s="295"/>
      <c r="DC51" s="296"/>
      <c r="DD51" s="296"/>
      <c r="DE51" s="295"/>
    </row>
    <row r="52" spans="1:109" ht="19.5" customHeight="1">
      <c r="A52" s="424" t="s">
        <v>427</v>
      </c>
      <c r="B52" s="244" t="s">
        <v>425</v>
      </c>
      <c r="C52" s="305" t="s">
        <v>180</v>
      </c>
      <c r="D52" s="305"/>
      <c r="E52" s="304">
        <v>1016</v>
      </c>
      <c r="F52" s="304">
        <v>1016</v>
      </c>
      <c r="G52" s="304">
        <v>1016</v>
      </c>
      <c r="H52" s="304">
        <v>1016</v>
      </c>
      <c r="I52" s="304">
        <v>1016</v>
      </c>
      <c r="J52" s="304">
        <v>277</v>
      </c>
      <c r="K52" s="304">
        <v>277</v>
      </c>
      <c r="L52" s="304">
        <v>277</v>
      </c>
      <c r="M52" s="304">
        <v>277</v>
      </c>
      <c r="N52" s="304">
        <v>277</v>
      </c>
      <c r="O52" s="304">
        <v>2287</v>
      </c>
      <c r="P52" s="304">
        <v>2287</v>
      </c>
      <c r="Q52" s="304">
        <v>2287</v>
      </c>
      <c r="R52" s="304">
        <v>2287</v>
      </c>
      <c r="S52" s="304">
        <v>2287</v>
      </c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8">
        <v>260</v>
      </c>
      <c r="AY52" s="308">
        <v>260</v>
      </c>
      <c r="AZ52" s="308">
        <v>260</v>
      </c>
      <c r="BA52" s="308">
        <v>260</v>
      </c>
      <c r="BB52" s="308">
        <v>427</v>
      </c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>
        <f>E52+J52+O52+T52+Y52+AD52+AI52+AN52+AS52+AX52+BC52+BH52+BM52+BR52+BW52+CG52</f>
        <v>3840</v>
      </c>
      <c r="CM52" s="302">
        <v>3840</v>
      </c>
      <c r="CN52" s="302">
        <f>CI52+CD52+BY52+BT52+BO52+BJ52+BE52+AZ52+AU52+AP52+AK52+AF52+AA52+V52+Q52+L52+G52</f>
        <v>3840</v>
      </c>
      <c r="CO52" s="302">
        <f>CI52+CD52+BY52+BT52+BO52+BJ52+BE52+AZ52+AU52+AP52+AK52+AF52+AA52+V52+Q52+L52+G52</f>
        <v>3840</v>
      </c>
      <c r="CP52" s="302">
        <f>CK52+CF52+CA52+BV52+BQ52+BL52+BG52+BB52+AW52+AR52+AM52+AH52+AC52+X52+S52+N52+I52</f>
        <v>4007</v>
      </c>
      <c r="CQ52" s="301"/>
      <c r="CR52" s="301"/>
      <c r="CS52" s="300"/>
      <c r="CT52" s="298"/>
      <c r="CU52" s="298"/>
      <c r="CV52" s="299"/>
      <c r="CW52" s="298"/>
      <c r="CX52" s="298"/>
      <c r="CY52" s="295"/>
      <c r="CZ52" s="297"/>
      <c r="DA52" s="297"/>
      <c r="DB52" s="295"/>
      <c r="DC52" s="296"/>
      <c r="DD52" s="296"/>
      <c r="DE52" s="295"/>
    </row>
    <row r="53" spans="1:109" ht="19.5" customHeight="1">
      <c r="A53" s="424" t="s">
        <v>422</v>
      </c>
      <c r="B53" s="428" t="s">
        <v>522</v>
      </c>
      <c r="C53" s="305" t="s">
        <v>180</v>
      </c>
      <c r="D53" s="305"/>
      <c r="E53" s="304">
        <v>4946</v>
      </c>
      <c r="F53" s="304">
        <v>4946</v>
      </c>
      <c r="G53" s="304">
        <v>4946</v>
      </c>
      <c r="H53" s="304">
        <v>4946</v>
      </c>
      <c r="I53" s="304">
        <v>4946</v>
      </c>
      <c r="J53" s="304">
        <v>1352</v>
      </c>
      <c r="K53" s="304">
        <v>1352</v>
      </c>
      <c r="L53" s="304">
        <v>1352</v>
      </c>
      <c r="M53" s="304">
        <v>1352</v>
      </c>
      <c r="N53" s="304">
        <v>1352</v>
      </c>
      <c r="O53" s="304">
        <v>10944</v>
      </c>
      <c r="P53" s="304">
        <v>10944</v>
      </c>
      <c r="Q53" s="304">
        <v>10944</v>
      </c>
      <c r="R53" s="304">
        <v>10944</v>
      </c>
      <c r="S53" s="304">
        <v>10944</v>
      </c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2"/>
      <c r="BS53" s="302"/>
      <c r="BT53" s="302"/>
      <c r="BU53" s="302"/>
      <c r="BV53" s="302"/>
      <c r="BW53" s="302"/>
      <c r="BX53" s="302"/>
      <c r="BY53" s="302"/>
      <c r="BZ53" s="302"/>
      <c r="CA53" s="302"/>
      <c r="CB53" s="302"/>
      <c r="CC53" s="302"/>
      <c r="CD53" s="302"/>
      <c r="CE53" s="302"/>
      <c r="CF53" s="302"/>
      <c r="CG53" s="302"/>
      <c r="CH53" s="302"/>
      <c r="CI53" s="302"/>
      <c r="CJ53" s="302"/>
      <c r="CK53" s="302"/>
      <c r="CL53" s="302">
        <f>E53+J53+O53+T53+Y53+AD53+AI53+AN53+AS53+AX53+BC53+BH53+BM53+BR53+BW53+CG53</f>
        <v>17242</v>
      </c>
      <c r="CM53" s="302">
        <v>17242</v>
      </c>
      <c r="CN53" s="302">
        <f>CI53+CD53+BY53+BT53+BO53+BJ53+BE53+AZ53+AU53+AP53+AK53+AF53+AA53+V53+Q53+L53+G53</f>
        <v>17242</v>
      </c>
      <c r="CO53" s="302">
        <f>CI53+CD53+BY53+BT53+BO53+BJ53+BE53+AZ53+AU53+AP53+AK53+AF53+AA53+V53+Q53+L53+G53</f>
        <v>17242</v>
      </c>
      <c r="CP53" s="302">
        <f>CK53+CF53+CA53+BV53+BQ53+BL53+BG53+BB53+AW53+AR53+AM53+AH53+AC53+X53+S53+N53+I53</f>
        <v>17242</v>
      </c>
      <c r="CQ53" s="301"/>
      <c r="CR53" s="301"/>
      <c r="CS53" s="300"/>
      <c r="CT53" s="298"/>
      <c r="CU53" s="298"/>
      <c r="CV53" s="299"/>
      <c r="CW53" s="298"/>
      <c r="CX53" s="298"/>
      <c r="CY53" s="295"/>
      <c r="CZ53" s="297"/>
      <c r="DA53" s="297"/>
      <c r="DB53" s="295"/>
      <c r="DC53" s="296"/>
      <c r="DD53" s="296"/>
      <c r="DE53" s="295"/>
    </row>
    <row r="54" spans="1:109" ht="19.5" customHeight="1">
      <c r="A54" s="424" t="s">
        <v>424</v>
      </c>
      <c r="B54" s="244" t="s">
        <v>521</v>
      </c>
      <c r="C54" s="305" t="s">
        <v>180</v>
      </c>
      <c r="D54" s="305"/>
      <c r="E54" s="304">
        <v>381</v>
      </c>
      <c r="F54" s="304">
        <v>381</v>
      </c>
      <c r="G54" s="304">
        <v>381</v>
      </c>
      <c r="H54" s="304">
        <v>381</v>
      </c>
      <c r="I54" s="304">
        <v>381</v>
      </c>
      <c r="J54" s="304">
        <v>104</v>
      </c>
      <c r="K54" s="304">
        <v>104</v>
      </c>
      <c r="L54" s="304">
        <v>104</v>
      </c>
      <c r="M54" s="304">
        <v>104</v>
      </c>
      <c r="N54" s="304">
        <v>104</v>
      </c>
      <c r="O54" s="304">
        <v>841</v>
      </c>
      <c r="P54" s="304">
        <v>841</v>
      </c>
      <c r="Q54" s="304">
        <v>841</v>
      </c>
      <c r="R54" s="304">
        <v>841</v>
      </c>
      <c r="S54" s="304">
        <v>841</v>
      </c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2"/>
      <c r="CG54" s="302"/>
      <c r="CH54" s="302"/>
      <c r="CI54" s="302"/>
      <c r="CJ54" s="302"/>
      <c r="CK54" s="302"/>
      <c r="CL54" s="302">
        <f>E54+J54+O54+T54+Y54+AD54+AI54+AN54+AS54+AX54+BC54+BH54+BM54+BR54+BW54+CG54</f>
        <v>1326</v>
      </c>
      <c r="CM54" s="302">
        <v>1326</v>
      </c>
      <c r="CN54" s="302">
        <f>CI54+CD54+BY54+BT54+BO54+BJ54+BE54+AZ54+AU54+AP54+AK54+AF54+AA54+V54+Q54+L54+G54</f>
        <v>1326</v>
      </c>
      <c r="CO54" s="302">
        <f>CI54+CD54+BY54+BT54+BO54+BJ54+BE54+AZ54+AU54+AP54+AK54+AF54+AA54+V54+Q54+L54+G54</f>
        <v>1326</v>
      </c>
      <c r="CP54" s="302">
        <f>CK54+CF54+CA54+BV54+BQ54+BL54+BG54+BB54+AW54+AR54+AM54+AH54+AC54+X54+S54+N54+I54</f>
        <v>1326</v>
      </c>
      <c r="CQ54" s="301"/>
      <c r="CR54" s="301"/>
      <c r="CS54" s="300"/>
      <c r="CT54" s="298"/>
      <c r="CU54" s="298"/>
      <c r="CV54" s="299"/>
      <c r="CW54" s="298"/>
      <c r="CX54" s="298"/>
      <c r="CY54" s="295"/>
      <c r="CZ54" s="297"/>
      <c r="DA54" s="297"/>
      <c r="DB54" s="295"/>
      <c r="DC54" s="296"/>
      <c r="DD54" s="296"/>
      <c r="DE54" s="295"/>
    </row>
    <row r="55" spans="1:109" s="92" customFormat="1" ht="19.5" customHeight="1">
      <c r="A55" s="425"/>
      <c r="B55" s="294" t="s">
        <v>520</v>
      </c>
      <c r="C55" s="294"/>
      <c r="D55" s="293">
        <f aca="true" t="shared" si="24" ref="D55:BC55">SUM(D50:D54)</f>
        <v>0</v>
      </c>
      <c r="E55" s="292">
        <f t="shared" si="24"/>
        <v>23601</v>
      </c>
      <c r="F55" s="292">
        <f t="shared" si="24"/>
        <v>23728</v>
      </c>
      <c r="G55" s="292">
        <f t="shared" si="24"/>
        <v>23728</v>
      </c>
      <c r="H55" s="292">
        <f t="shared" si="24"/>
        <v>23816</v>
      </c>
      <c r="I55" s="314">
        <f t="shared" si="24"/>
        <v>23869</v>
      </c>
      <c r="J55" s="292">
        <f t="shared" si="24"/>
        <v>6465</v>
      </c>
      <c r="K55" s="292">
        <f t="shared" si="24"/>
        <v>6499</v>
      </c>
      <c r="L55" s="292">
        <f t="shared" si="24"/>
        <v>6499</v>
      </c>
      <c r="M55" s="292">
        <f t="shared" si="24"/>
        <v>6523</v>
      </c>
      <c r="N55" s="314">
        <f t="shared" si="24"/>
        <v>6537</v>
      </c>
      <c r="O55" s="292">
        <f t="shared" si="24"/>
        <v>17315</v>
      </c>
      <c r="P55" s="292">
        <f t="shared" si="24"/>
        <v>17332</v>
      </c>
      <c r="Q55" s="292">
        <f t="shared" si="24"/>
        <v>17332</v>
      </c>
      <c r="R55" s="292">
        <f t="shared" si="24"/>
        <v>17332</v>
      </c>
      <c r="S55" s="314">
        <f t="shared" si="24"/>
        <v>17838</v>
      </c>
      <c r="T55" s="292">
        <f t="shared" si="24"/>
        <v>0</v>
      </c>
      <c r="U55" s="292">
        <f t="shared" si="24"/>
        <v>0</v>
      </c>
      <c r="V55" s="292">
        <f t="shared" si="24"/>
        <v>0</v>
      </c>
      <c r="W55" s="292">
        <f t="shared" si="24"/>
        <v>0</v>
      </c>
      <c r="X55" s="292">
        <f t="shared" si="24"/>
        <v>0</v>
      </c>
      <c r="Y55" s="292">
        <f t="shared" si="24"/>
        <v>0</v>
      </c>
      <c r="Z55" s="292">
        <f t="shared" si="24"/>
        <v>0</v>
      </c>
      <c r="AA55" s="292">
        <f t="shared" si="24"/>
        <v>0</v>
      </c>
      <c r="AB55" s="292">
        <f t="shared" si="24"/>
        <v>0</v>
      </c>
      <c r="AC55" s="292">
        <f t="shared" si="24"/>
        <v>0</v>
      </c>
      <c r="AD55" s="292">
        <f t="shared" si="24"/>
        <v>0</v>
      </c>
      <c r="AE55" s="292">
        <f t="shared" si="24"/>
        <v>29</v>
      </c>
      <c r="AF55" s="292">
        <f t="shared" si="24"/>
        <v>29</v>
      </c>
      <c r="AG55" s="292">
        <f t="shared" si="24"/>
        <v>29</v>
      </c>
      <c r="AH55" s="314">
        <f t="shared" si="24"/>
        <v>29</v>
      </c>
      <c r="AI55" s="292">
        <f t="shared" si="24"/>
        <v>0</v>
      </c>
      <c r="AJ55" s="292">
        <f t="shared" si="24"/>
        <v>0</v>
      </c>
      <c r="AK55" s="292">
        <f t="shared" si="24"/>
        <v>0</v>
      </c>
      <c r="AL55" s="292">
        <f t="shared" si="24"/>
        <v>0</v>
      </c>
      <c r="AM55" s="292">
        <f t="shared" si="24"/>
        <v>0</v>
      </c>
      <c r="AN55" s="292">
        <f t="shared" si="24"/>
        <v>0</v>
      </c>
      <c r="AO55" s="292">
        <f t="shared" si="24"/>
        <v>0</v>
      </c>
      <c r="AP55" s="292">
        <f t="shared" si="24"/>
        <v>0</v>
      </c>
      <c r="AQ55" s="292">
        <f t="shared" si="24"/>
        <v>0</v>
      </c>
      <c r="AR55" s="292">
        <f t="shared" si="24"/>
        <v>0</v>
      </c>
      <c r="AS55" s="292">
        <f t="shared" si="24"/>
        <v>0</v>
      </c>
      <c r="AT55" s="292">
        <f t="shared" si="24"/>
        <v>0</v>
      </c>
      <c r="AU55" s="292">
        <f t="shared" si="24"/>
        <v>0</v>
      </c>
      <c r="AV55" s="292">
        <f t="shared" si="24"/>
        <v>0</v>
      </c>
      <c r="AW55" s="292">
        <f t="shared" si="24"/>
        <v>0</v>
      </c>
      <c r="AX55" s="292">
        <f t="shared" si="24"/>
        <v>260</v>
      </c>
      <c r="AY55" s="292">
        <f t="shared" si="24"/>
        <v>260</v>
      </c>
      <c r="AZ55" s="292">
        <f t="shared" si="24"/>
        <v>260</v>
      </c>
      <c r="BA55" s="292">
        <f t="shared" si="24"/>
        <v>260</v>
      </c>
      <c r="BB55" s="583">
        <f t="shared" si="24"/>
        <v>427</v>
      </c>
      <c r="BC55" s="292">
        <f t="shared" si="24"/>
        <v>0</v>
      </c>
      <c r="BD55" s="292">
        <f aca="true" t="shared" si="25" ref="BD55:CP55">SUM(BD50:BD54)</f>
        <v>0</v>
      </c>
      <c r="BE55" s="292">
        <f t="shared" si="25"/>
        <v>0</v>
      </c>
      <c r="BF55" s="292">
        <f t="shared" si="25"/>
        <v>0</v>
      </c>
      <c r="BG55" s="292">
        <f t="shared" si="25"/>
        <v>0</v>
      </c>
      <c r="BH55" s="292">
        <f t="shared" si="25"/>
        <v>0</v>
      </c>
      <c r="BI55" s="292">
        <f t="shared" si="25"/>
        <v>0</v>
      </c>
      <c r="BJ55" s="292">
        <f t="shared" si="25"/>
        <v>0</v>
      </c>
      <c r="BK55" s="292">
        <f t="shared" si="25"/>
        <v>0</v>
      </c>
      <c r="BL55" s="292">
        <f t="shared" si="25"/>
        <v>0</v>
      </c>
      <c r="BM55" s="292">
        <f t="shared" si="25"/>
        <v>0</v>
      </c>
      <c r="BN55" s="292">
        <f t="shared" si="25"/>
        <v>0</v>
      </c>
      <c r="BO55" s="292">
        <f t="shared" si="25"/>
        <v>0</v>
      </c>
      <c r="BP55" s="292">
        <f t="shared" si="25"/>
        <v>0</v>
      </c>
      <c r="BQ55" s="292">
        <f t="shared" si="25"/>
        <v>0</v>
      </c>
      <c r="BR55" s="292">
        <f t="shared" si="25"/>
        <v>0</v>
      </c>
      <c r="BS55" s="292">
        <f t="shared" si="25"/>
        <v>0</v>
      </c>
      <c r="BT55" s="292">
        <f t="shared" si="25"/>
        <v>0</v>
      </c>
      <c r="BU55" s="292">
        <f t="shared" si="25"/>
        <v>0</v>
      </c>
      <c r="BV55" s="292">
        <f t="shared" si="25"/>
        <v>0</v>
      </c>
      <c r="BW55" s="292">
        <f t="shared" si="25"/>
        <v>0</v>
      </c>
      <c r="BX55" s="292">
        <f t="shared" si="25"/>
        <v>0</v>
      </c>
      <c r="BY55" s="292">
        <f t="shared" si="25"/>
        <v>0</v>
      </c>
      <c r="BZ55" s="292">
        <f t="shared" si="25"/>
        <v>0</v>
      </c>
      <c r="CA55" s="292">
        <f t="shared" si="25"/>
        <v>0</v>
      </c>
      <c r="CB55" s="292">
        <f t="shared" si="25"/>
        <v>0</v>
      </c>
      <c r="CC55" s="292">
        <f t="shared" si="25"/>
        <v>0</v>
      </c>
      <c r="CD55" s="292">
        <f t="shared" si="25"/>
        <v>0</v>
      </c>
      <c r="CE55" s="292">
        <f t="shared" si="25"/>
        <v>0</v>
      </c>
      <c r="CF55" s="292">
        <f t="shared" si="25"/>
        <v>0</v>
      </c>
      <c r="CG55" s="292">
        <f t="shared" si="25"/>
        <v>0</v>
      </c>
      <c r="CH55" s="292">
        <f t="shared" si="25"/>
        <v>0</v>
      </c>
      <c r="CI55" s="292">
        <f t="shared" si="25"/>
        <v>0</v>
      </c>
      <c r="CJ55" s="292">
        <f t="shared" si="25"/>
        <v>0</v>
      </c>
      <c r="CK55" s="292">
        <f t="shared" si="25"/>
        <v>0</v>
      </c>
      <c r="CL55" s="292">
        <f t="shared" si="25"/>
        <v>47641</v>
      </c>
      <c r="CM55" s="292">
        <f t="shared" si="25"/>
        <v>47848</v>
      </c>
      <c r="CN55" s="292">
        <f t="shared" si="25"/>
        <v>47848</v>
      </c>
      <c r="CO55" s="292">
        <f t="shared" si="25"/>
        <v>47960</v>
      </c>
      <c r="CP55" s="314">
        <f t="shared" si="25"/>
        <v>48700</v>
      </c>
      <c r="CQ55" s="291"/>
      <c r="CR55" s="291"/>
      <c r="CS55" s="290"/>
      <c r="CT55" s="288"/>
      <c r="CU55" s="288"/>
      <c r="CV55" s="289"/>
      <c r="CW55" s="288"/>
      <c r="CX55" s="288"/>
      <c r="CY55" s="285"/>
      <c r="CZ55" s="287"/>
      <c r="DA55" s="287"/>
      <c r="DB55" s="285"/>
      <c r="DC55" s="286"/>
      <c r="DD55" s="286"/>
      <c r="DE55" s="285"/>
    </row>
    <row r="56" spans="1:109" s="278" customFormat="1" ht="24.75" customHeight="1">
      <c r="A56" s="426"/>
      <c r="B56" s="284" t="s">
        <v>519</v>
      </c>
      <c r="C56" s="284"/>
      <c r="D56" s="283">
        <f aca="true" t="shared" si="26" ref="D56:BC56">D48+D55</f>
        <v>0</v>
      </c>
      <c r="E56" s="283">
        <f t="shared" si="26"/>
        <v>29715</v>
      </c>
      <c r="F56" s="283">
        <f t="shared" si="26"/>
        <v>30922</v>
      </c>
      <c r="G56" s="283">
        <f t="shared" si="26"/>
        <v>33589</v>
      </c>
      <c r="H56" s="283">
        <f t="shared" si="26"/>
        <v>35115</v>
      </c>
      <c r="I56" s="584">
        <f t="shared" si="26"/>
        <v>36712</v>
      </c>
      <c r="J56" s="283">
        <f t="shared" si="26"/>
        <v>7745</v>
      </c>
      <c r="K56" s="283">
        <f t="shared" si="26"/>
        <v>8070</v>
      </c>
      <c r="L56" s="283">
        <f t="shared" si="26"/>
        <v>8320</v>
      </c>
      <c r="M56" s="283">
        <f t="shared" si="26"/>
        <v>8538</v>
      </c>
      <c r="N56" s="584">
        <f t="shared" si="26"/>
        <v>8969</v>
      </c>
      <c r="O56" s="283">
        <f t="shared" si="26"/>
        <v>34722</v>
      </c>
      <c r="P56" s="283">
        <f t="shared" si="26"/>
        <v>38413</v>
      </c>
      <c r="Q56" s="283">
        <f t="shared" si="26"/>
        <v>38988</v>
      </c>
      <c r="R56" s="283">
        <f t="shared" si="26"/>
        <v>38988</v>
      </c>
      <c r="S56" s="584">
        <f t="shared" si="26"/>
        <v>40614</v>
      </c>
      <c r="T56" s="283">
        <f t="shared" si="26"/>
        <v>3903</v>
      </c>
      <c r="U56" s="283">
        <f t="shared" si="26"/>
        <v>4092</v>
      </c>
      <c r="V56" s="283">
        <f t="shared" si="26"/>
        <v>4231</v>
      </c>
      <c r="W56" s="283">
        <f t="shared" si="26"/>
        <v>4955</v>
      </c>
      <c r="X56" s="584">
        <f t="shared" si="26"/>
        <v>5106</v>
      </c>
      <c r="Y56" s="283">
        <f t="shared" si="26"/>
        <v>0</v>
      </c>
      <c r="Z56" s="283">
        <f t="shared" si="26"/>
        <v>0</v>
      </c>
      <c r="AA56" s="283">
        <f t="shared" si="26"/>
        <v>0</v>
      </c>
      <c r="AB56" s="283">
        <f t="shared" si="26"/>
        <v>0</v>
      </c>
      <c r="AC56" s="283">
        <f t="shared" si="26"/>
        <v>0</v>
      </c>
      <c r="AD56" s="283">
        <f t="shared" si="26"/>
        <v>1488</v>
      </c>
      <c r="AE56" s="283">
        <f t="shared" si="26"/>
        <v>1517</v>
      </c>
      <c r="AF56" s="283">
        <f t="shared" si="26"/>
        <v>1517</v>
      </c>
      <c r="AG56" s="283">
        <f t="shared" si="26"/>
        <v>1517</v>
      </c>
      <c r="AH56" s="283">
        <f t="shared" si="26"/>
        <v>1736</v>
      </c>
      <c r="AI56" s="283">
        <f t="shared" si="26"/>
        <v>0</v>
      </c>
      <c r="AJ56" s="283">
        <f t="shared" si="26"/>
        <v>0</v>
      </c>
      <c r="AK56" s="283">
        <f t="shared" si="26"/>
        <v>0</v>
      </c>
      <c r="AL56" s="283">
        <f t="shared" si="26"/>
        <v>0</v>
      </c>
      <c r="AM56" s="283">
        <f t="shared" si="26"/>
        <v>0</v>
      </c>
      <c r="AN56" s="283">
        <f t="shared" si="26"/>
        <v>8129</v>
      </c>
      <c r="AO56" s="283">
        <f t="shared" si="26"/>
        <v>8129</v>
      </c>
      <c r="AP56" s="283">
        <f t="shared" si="26"/>
        <v>8129</v>
      </c>
      <c r="AQ56" s="283">
        <f t="shared" si="26"/>
        <v>8129</v>
      </c>
      <c r="AR56" s="283">
        <f t="shared" si="26"/>
        <v>8129</v>
      </c>
      <c r="AS56" s="283">
        <f t="shared" si="26"/>
        <v>1573</v>
      </c>
      <c r="AT56" s="283">
        <f t="shared" si="26"/>
        <v>828</v>
      </c>
      <c r="AU56" s="283">
        <f t="shared" si="26"/>
        <v>1654</v>
      </c>
      <c r="AV56" s="283">
        <f t="shared" si="26"/>
        <v>1654</v>
      </c>
      <c r="AW56" s="283">
        <f t="shared" si="26"/>
        <v>8050</v>
      </c>
      <c r="AX56" s="283">
        <f t="shared" si="26"/>
        <v>18706</v>
      </c>
      <c r="AY56" s="283">
        <f t="shared" si="26"/>
        <v>15726</v>
      </c>
      <c r="AZ56" s="283">
        <f t="shared" si="26"/>
        <v>15744</v>
      </c>
      <c r="BA56" s="283">
        <f t="shared" si="26"/>
        <v>1035</v>
      </c>
      <c r="BB56" s="283">
        <f t="shared" si="26"/>
        <v>1392</v>
      </c>
      <c r="BC56" s="283">
        <f t="shared" si="26"/>
        <v>0</v>
      </c>
      <c r="BD56" s="283">
        <f aca="true" t="shared" si="27" ref="BD56:CP56">BD48+BD55</f>
        <v>0</v>
      </c>
      <c r="BE56" s="283">
        <f t="shared" si="27"/>
        <v>0</v>
      </c>
      <c r="BF56" s="283">
        <f t="shared" si="27"/>
        <v>14709</v>
      </c>
      <c r="BG56" s="283">
        <f t="shared" si="27"/>
        <v>14709</v>
      </c>
      <c r="BH56" s="283">
        <f t="shared" si="27"/>
        <v>0</v>
      </c>
      <c r="BI56" s="283">
        <f t="shared" si="27"/>
        <v>0</v>
      </c>
      <c r="BJ56" s="283">
        <f t="shared" si="27"/>
        <v>0</v>
      </c>
      <c r="BK56" s="283">
        <f t="shared" si="27"/>
        <v>0</v>
      </c>
      <c r="BL56" s="283">
        <f t="shared" si="27"/>
        <v>0</v>
      </c>
      <c r="BM56" s="283">
        <f t="shared" si="27"/>
        <v>10000</v>
      </c>
      <c r="BN56" s="283">
        <f t="shared" si="27"/>
        <v>10000</v>
      </c>
      <c r="BO56" s="283">
        <f t="shared" si="27"/>
        <v>10000</v>
      </c>
      <c r="BP56" s="283">
        <f t="shared" si="27"/>
        <v>10000</v>
      </c>
      <c r="BQ56" s="584">
        <f t="shared" si="27"/>
        <v>10000</v>
      </c>
      <c r="BR56" s="283">
        <f t="shared" si="27"/>
        <v>0</v>
      </c>
      <c r="BS56" s="283">
        <f t="shared" si="27"/>
        <v>0</v>
      </c>
      <c r="BT56" s="283">
        <f t="shared" si="27"/>
        <v>0</v>
      </c>
      <c r="BU56" s="283">
        <f t="shared" si="27"/>
        <v>0</v>
      </c>
      <c r="BV56" s="283">
        <f t="shared" si="27"/>
        <v>0</v>
      </c>
      <c r="BW56" s="283">
        <f t="shared" si="27"/>
        <v>0</v>
      </c>
      <c r="BX56" s="283">
        <f t="shared" si="27"/>
        <v>0</v>
      </c>
      <c r="BY56" s="283">
        <f t="shared" si="27"/>
        <v>0</v>
      </c>
      <c r="BZ56" s="283">
        <f t="shared" si="27"/>
        <v>0</v>
      </c>
      <c r="CA56" s="283">
        <f t="shared" si="27"/>
        <v>0</v>
      </c>
      <c r="CB56" s="283">
        <f t="shared" si="27"/>
        <v>0</v>
      </c>
      <c r="CC56" s="283">
        <f t="shared" si="27"/>
        <v>1384</v>
      </c>
      <c r="CD56" s="283">
        <f t="shared" si="27"/>
        <v>1384</v>
      </c>
      <c r="CE56" s="283">
        <f t="shared" si="27"/>
        <v>1384</v>
      </c>
      <c r="CF56" s="584">
        <f t="shared" si="27"/>
        <v>1384</v>
      </c>
      <c r="CG56" s="283">
        <f t="shared" si="27"/>
        <v>0</v>
      </c>
      <c r="CH56" s="283">
        <f t="shared" si="27"/>
        <v>0</v>
      </c>
      <c r="CI56" s="283">
        <f t="shared" si="27"/>
        <v>0</v>
      </c>
      <c r="CJ56" s="283">
        <f t="shared" si="27"/>
        <v>0</v>
      </c>
      <c r="CK56" s="283">
        <f t="shared" si="27"/>
        <v>0</v>
      </c>
      <c r="CL56" s="283">
        <f t="shared" si="27"/>
        <v>115981</v>
      </c>
      <c r="CM56" s="283">
        <f t="shared" si="27"/>
        <v>119081</v>
      </c>
      <c r="CN56" s="283">
        <f t="shared" si="27"/>
        <v>123556</v>
      </c>
      <c r="CO56" s="283">
        <f t="shared" si="27"/>
        <v>126024</v>
      </c>
      <c r="CP56" s="584">
        <f t="shared" si="27"/>
        <v>136801</v>
      </c>
      <c r="CQ56" s="282"/>
      <c r="CR56" s="282"/>
      <c r="CS56" s="281"/>
      <c r="CT56" s="280"/>
      <c r="CU56" s="280"/>
      <c r="CV56" s="279"/>
      <c r="CW56" s="280"/>
      <c r="CX56" s="280"/>
      <c r="CY56" s="279"/>
      <c r="CZ56" s="280"/>
      <c r="DA56" s="280"/>
      <c r="DB56" s="279"/>
      <c r="DC56" s="279"/>
      <c r="DD56" s="280"/>
      <c r="DE56" s="279"/>
    </row>
    <row r="57" ht="13.5" customHeight="1"/>
    <row r="58" spans="2:14" ht="13.5" customHeight="1">
      <c r="B58" s="276"/>
      <c r="C58" s="277"/>
      <c r="D58" s="277"/>
      <c r="E58" s="276"/>
      <c r="F58" s="276"/>
      <c r="G58" s="276"/>
      <c r="H58" s="276"/>
      <c r="I58" s="276"/>
      <c r="J58" s="276"/>
      <c r="K58" s="276"/>
      <c r="L58" s="276"/>
      <c r="M58" s="276"/>
      <c r="N58" s="276"/>
    </row>
    <row r="59" ht="13.5" customHeight="1"/>
    <row r="60" ht="13.5" customHeight="1"/>
    <row r="61" ht="13.5" customHeight="1"/>
  </sheetData>
  <sheetProtection/>
  <mergeCells count="29">
    <mergeCell ref="CB1:CE2"/>
    <mergeCell ref="CG1:CJ2"/>
    <mergeCell ref="AX1:BA2"/>
    <mergeCell ref="BC1:BF2"/>
    <mergeCell ref="BH2:BK2"/>
    <mergeCell ref="BM2:BP2"/>
    <mergeCell ref="BR2:BU2"/>
    <mergeCell ref="BW2:BZ2"/>
    <mergeCell ref="BH1:BZ1"/>
    <mergeCell ref="DC1:DE1"/>
    <mergeCell ref="CW1:CY1"/>
    <mergeCell ref="CZ1:DB1"/>
    <mergeCell ref="CT1:CV1"/>
    <mergeCell ref="J1:M2"/>
    <mergeCell ref="O1:R2"/>
    <mergeCell ref="T1:W2"/>
    <mergeCell ref="Y2:AB2"/>
    <mergeCell ref="AD2:AG2"/>
    <mergeCell ref="AI2:AL2"/>
    <mergeCell ref="B49:E49"/>
    <mergeCell ref="A1:A2"/>
    <mergeCell ref="B1:B2"/>
    <mergeCell ref="D1:D2"/>
    <mergeCell ref="E1:H2"/>
    <mergeCell ref="CL1:CP1"/>
    <mergeCell ref="CL2:CP2"/>
    <mergeCell ref="AN2:AQ2"/>
    <mergeCell ref="AS2:AV2"/>
    <mergeCell ref="Y1:AV1"/>
  </mergeCells>
  <printOptions horizontalCentered="1"/>
  <pageMargins left="0" right="0" top="0" bottom="0" header="0.31496062992125984" footer="0.1968503937007874"/>
  <pageSetup fitToHeight="0" fitToWidth="1" horizontalDpi="300" verticalDpi="300" orientation="landscape" paperSize="8" scale="13" r:id="rId1"/>
  <headerFooter alignWithMargins="0">
    <oddHeader>&amp;C&amp;"Garamond,Félkövér"&amp;12 1/2016.(II.19.) számú költségvetési rendelethez
ZALASZABAR KÖZSÉG  ÖNKORMÁNYZATA ÉS INTÉZMÉNYE
2015. ÉVI KIADÁSI ELŐIRÁNYZATAI 
 &amp;R&amp;A
&amp;P.oldal
1000.-Ft-ban
</oddHeader>
  </headerFooter>
  <rowBreaks count="1" manualBreakCount="1">
    <brk id="42" max="255" man="1"/>
  </rowBreaks>
  <colBreaks count="3" manualBreakCount="3">
    <brk id="44" max="56" man="1"/>
    <brk id="94" max="65535" man="1"/>
    <brk id="9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4"/>
  <sheetViews>
    <sheetView view="pageLayout" zoomScaleSheetLayoutView="100" workbookViewId="0" topLeftCell="A1">
      <selection activeCell="I25" sqref="I25"/>
    </sheetView>
  </sheetViews>
  <sheetFormatPr defaultColWidth="11.375" defaultRowHeight="12.75"/>
  <cols>
    <col min="1" max="1" width="5.625" style="1" customWidth="1"/>
    <col min="2" max="2" width="57.625" style="1" customWidth="1"/>
    <col min="3" max="3" width="10.875" style="1" customWidth="1"/>
    <col min="4" max="4" width="10.125" style="1" customWidth="1"/>
    <col min="5" max="5" width="10.375" style="1" customWidth="1"/>
    <col min="6" max="6" width="10.625" style="1" customWidth="1"/>
    <col min="7" max="7" width="10.75390625" style="1" customWidth="1"/>
    <col min="8" max="8" width="11.375" style="1" customWidth="1"/>
    <col min="9" max="9" width="10.625" style="1" customWidth="1"/>
    <col min="10" max="10" width="11.00390625" style="1" customWidth="1"/>
    <col min="11" max="16384" width="11.375" style="1" customWidth="1"/>
  </cols>
  <sheetData>
    <row r="1" spans="1:10" ht="19.5" customHeight="1">
      <c r="A1" s="470" t="s">
        <v>591</v>
      </c>
      <c r="B1" s="471" t="s">
        <v>10</v>
      </c>
      <c r="C1" s="663" t="s">
        <v>267</v>
      </c>
      <c r="D1" s="663" t="s">
        <v>264</v>
      </c>
      <c r="E1" s="472" t="s">
        <v>343</v>
      </c>
      <c r="F1" s="472" t="s">
        <v>343</v>
      </c>
      <c r="G1" s="472" t="s">
        <v>343</v>
      </c>
      <c r="H1" s="472" t="s">
        <v>343</v>
      </c>
      <c r="I1" s="663" t="s">
        <v>268</v>
      </c>
      <c r="J1" s="663" t="s">
        <v>269</v>
      </c>
    </row>
    <row r="2" spans="1:10" ht="19.5" customHeight="1">
      <c r="A2" s="473"/>
      <c r="B2" s="474"/>
      <c r="C2" s="664"/>
      <c r="D2" s="664"/>
      <c r="E2" s="475" t="s">
        <v>344</v>
      </c>
      <c r="F2" s="475" t="s">
        <v>363</v>
      </c>
      <c r="G2" s="475" t="s">
        <v>590</v>
      </c>
      <c r="H2" s="475" t="s">
        <v>611</v>
      </c>
      <c r="I2" s="664"/>
      <c r="J2" s="664"/>
    </row>
    <row r="3" spans="1:12" ht="30" customHeight="1">
      <c r="A3" s="476"/>
      <c r="B3" s="476" t="s">
        <v>192</v>
      </c>
      <c r="C3" s="477"/>
      <c r="D3" s="477"/>
      <c r="E3" s="477"/>
      <c r="F3" s="477"/>
      <c r="G3" s="477"/>
      <c r="H3" s="477"/>
      <c r="I3" s="478"/>
      <c r="J3" s="477"/>
      <c r="K3" s="2"/>
      <c r="L3" s="2"/>
    </row>
    <row r="4" spans="1:10" ht="24.75" customHeight="1">
      <c r="A4" s="479" t="s">
        <v>69</v>
      </c>
      <c r="B4" s="480" t="s">
        <v>71</v>
      </c>
      <c r="C4" s="481"/>
      <c r="D4" s="482"/>
      <c r="E4" s="481"/>
      <c r="F4" s="481"/>
      <c r="G4" s="481"/>
      <c r="H4" s="481"/>
      <c r="I4" s="483"/>
      <c r="J4" s="482"/>
    </row>
    <row r="5" spans="1:10" ht="24.75" customHeight="1">
      <c r="A5" s="479" t="s">
        <v>0</v>
      </c>
      <c r="B5" s="479" t="s">
        <v>98</v>
      </c>
      <c r="C5" s="481"/>
      <c r="D5" s="482"/>
      <c r="E5" s="482"/>
      <c r="F5" s="482"/>
      <c r="G5" s="482"/>
      <c r="H5" s="482"/>
      <c r="I5" s="482"/>
      <c r="J5" s="482"/>
    </row>
    <row r="6" spans="1:10" ht="24.75" customHeight="1">
      <c r="A6" s="479"/>
      <c r="B6" s="482" t="s">
        <v>164</v>
      </c>
      <c r="C6" s="484">
        <v>400</v>
      </c>
      <c r="D6" s="485">
        <v>350</v>
      </c>
      <c r="E6" s="485">
        <v>350</v>
      </c>
      <c r="F6" s="485">
        <v>350</v>
      </c>
      <c r="G6" s="485">
        <v>350</v>
      </c>
      <c r="H6" s="485">
        <v>350</v>
      </c>
      <c r="I6" s="485">
        <v>350</v>
      </c>
      <c r="J6" s="485">
        <v>350</v>
      </c>
    </row>
    <row r="7" spans="1:10" ht="24.75" customHeight="1">
      <c r="A7" s="479"/>
      <c r="B7" s="482" t="s">
        <v>270</v>
      </c>
      <c r="C7" s="484">
        <v>258</v>
      </c>
      <c r="D7" s="485">
        <v>189</v>
      </c>
      <c r="E7" s="485">
        <v>189</v>
      </c>
      <c r="F7" s="485">
        <v>189</v>
      </c>
      <c r="G7" s="485">
        <v>189</v>
      </c>
      <c r="H7" s="485">
        <v>189</v>
      </c>
      <c r="I7" s="485"/>
      <c r="J7" s="485"/>
    </row>
    <row r="8" spans="1:10" ht="24.75" customHeight="1">
      <c r="A8" s="479"/>
      <c r="B8" s="482" t="s">
        <v>163</v>
      </c>
      <c r="C8" s="484">
        <v>505</v>
      </c>
      <c r="D8" s="485">
        <v>500</v>
      </c>
      <c r="E8" s="485">
        <v>500</v>
      </c>
      <c r="F8" s="485">
        <v>500</v>
      </c>
      <c r="G8" s="485">
        <v>500</v>
      </c>
      <c r="H8" s="485">
        <v>500</v>
      </c>
      <c r="I8" s="485"/>
      <c r="J8" s="485"/>
    </row>
    <row r="9" spans="1:10" ht="24.75" customHeight="1">
      <c r="A9" s="479"/>
      <c r="B9" s="482" t="s">
        <v>318</v>
      </c>
      <c r="C9" s="484"/>
      <c r="D9" s="485">
        <v>70</v>
      </c>
      <c r="E9" s="485">
        <v>70</v>
      </c>
      <c r="F9" s="485">
        <v>70</v>
      </c>
      <c r="G9" s="485">
        <v>70</v>
      </c>
      <c r="H9" s="485">
        <v>70</v>
      </c>
      <c r="I9" s="485"/>
      <c r="J9" s="485"/>
    </row>
    <row r="10" spans="1:10" ht="24.75" customHeight="1">
      <c r="A10" s="479"/>
      <c r="B10" s="482" t="s">
        <v>319</v>
      </c>
      <c r="C10" s="484">
        <v>780</v>
      </c>
      <c r="D10" s="485">
        <v>700</v>
      </c>
      <c r="E10" s="485">
        <v>700</v>
      </c>
      <c r="F10" s="485">
        <v>700</v>
      </c>
      <c r="G10" s="485">
        <v>700</v>
      </c>
      <c r="H10" s="485">
        <v>700</v>
      </c>
      <c r="I10" s="485"/>
      <c r="J10" s="485"/>
    </row>
    <row r="11" spans="1:10" ht="24.75" customHeight="1">
      <c r="A11" s="479"/>
      <c r="B11" s="482" t="s">
        <v>320</v>
      </c>
      <c r="C11" s="484">
        <v>972</v>
      </c>
      <c r="D11" s="485">
        <v>830</v>
      </c>
      <c r="E11" s="485">
        <v>830</v>
      </c>
      <c r="F11" s="485">
        <v>830</v>
      </c>
      <c r="G11" s="485">
        <v>830</v>
      </c>
      <c r="H11" s="485">
        <v>830</v>
      </c>
      <c r="I11" s="485"/>
      <c r="J11" s="485"/>
    </row>
    <row r="12" spans="1:10" ht="24.75" customHeight="1">
      <c r="A12" s="486"/>
      <c r="B12" s="482" t="s">
        <v>321</v>
      </c>
      <c r="C12" s="487">
        <v>30</v>
      </c>
      <c r="D12" s="485">
        <v>29</v>
      </c>
      <c r="E12" s="485">
        <v>29</v>
      </c>
      <c r="F12" s="485">
        <v>29</v>
      </c>
      <c r="G12" s="485">
        <v>29</v>
      </c>
      <c r="H12" s="485">
        <v>29</v>
      </c>
      <c r="I12" s="485"/>
      <c r="J12" s="485"/>
    </row>
    <row r="13" spans="1:10" ht="24.75" customHeight="1">
      <c r="A13" s="486"/>
      <c r="B13" s="480" t="s">
        <v>102</v>
      </c>
      <c r="C13" s="488">
        <f aca="true" t="shared" si="0" ref="C13:J13">SUM(C6:C12)</f>
        <v>2945</v>
      </c>
      <c r="D13" s="488">
        <f t="shared" si="0"/>
        <v>2668</v>
      </c>
      <c r="E13" s="488">
        <f t="shared" si="0"/>
        <v>2668</v>
      </c>
      <c r="F13" s="488">
        <f t="shared" si="0"/>
        <v>2668</v>
      </c>
      <c r="G13" s="488">
        <f t="shared" si="0"/>
        <v>2668</v>
      </c>
      <c r="H13" s="488">
        <f t="shared" si="0"/>
        <v>2668</v>
      </c>
      <c r="I13" s="488">
        <f t="shared" si="0"/>
        <v>350</v>
      </c>
      <c r="J13" s="488">
        <f t="shared" si="0"/>
        <v>350</v>
      </c>
    </row>
    <row r="14" spans="1:10" ht="24.75" customHeight="1">
      <c r="A14" s="489" t="s">
        <v>2</v>
      </c>
      <c r="B14" s="490" t="s">
        <v>271</v>
      </c>
      <c r="C14" s="485"/>
      <c r="D14" s="485"/>
      <c r="E14" s="485"/>
      <c r="F14" s="485"/>
      <c r="G14" s="485"/>
      <c r="H14" s="485"/>
      <c r="I14" s="488"/>
      <c r="J14" s="485"/>
    </row>
    <row r="15" spans="1:10" ht="24.75" customHeight="1">
      <c r="A15" s="486"/>
      <c r="B15" s="482" t="s">
        <v>322</v>
      </c>
      <c r="C15" s="485"/>
      <c r="D15" s="485">
        <v>2761</v>
      </c>
      <c r="E15" s="485">
        <v>2761</v>
      </c>
      <c r="F15" s="485">
        <v>2761</v>
      </c>
      <c r="G15" s="485">
        <v>2761</v>
      </c>
      <c r="H15" s="485">
        <v>2761</v>
      </c>
      <c r="I15" s="485"/>
      <c r="J15" s="485"/>
    </row>
    <row r="16" spans="1:10" ht="24.75" customHeight="1">
      <c r="A16" s="486"/>
      <c r="B16" s="482" t="s">
        <v>323</v>
      </c>
      <c r="C16" s="485"/>
      <c r="D16" s="485">
        <v>4188</v>
      </c>
      <c r="E16" s="485">
        <v>4188</v>
      </c>
      <c r="F16" s="485">
        <v>4188</v>
      </c>
      <c r="G16" s="485">
        <v>4188</v>
      </c>
      <c r="H16" s="485">
        <v>4188</v>
      </c>
      <c r="I16" s="485"/>
      <c r="J16" s="485"/>
    </row>
    <row r="17" spans="1:10" ht="24.75" customHeight="1">
      <c r="A17" s="482"/>
      <c r="B17" s="491" t="s">
        <v>103</v>
      </c>
      <c r="C17" s="488">
        <f aca="true" t="shared" si="1" ref="C17:J17">SUM(C15:C16)</f>
        <v>0</v>
      </c>
      <c r="D17" s="488">
        <f t="shared" si="1"/>
        <v>6949</v>
      </c>
      <c r="E17" s="488">
        <f t="shared" si="1"/>
        <v>6949</v>
      </c>
      <c r="F17" s="488">
        <f t="shared" si="1"/>
        <v>6949</v>
      </c>
      <c r="G17" s="488">
        <f t="shared" si="1"/>
        <v>6949</v>
      </c>
      <c r="H17" s="488">
        <f t="shared" si="1"/>
        <v>6949</v>
      </c>
      <c r="I17" s="488">
        <f t="shared" si="1"/>
        <v>0</v>
      </c>
      <c r="J17" s="488">
        <f t="shared" si="1"/>
        <v>0</v>
      </c>
    </row>
    <row r="18" spans="1:10" ht="24.75" customHeight="1">
      <c r="A18" s="482" t="s">
        <v>610</v>
      </c>
      <c r="B18" s="480" t="s">
        <v>272</v>
      </c>
      <c r="C18" s="488"/>
      <c r="D18" s="488"/>
      <c r="E18" s="488"/>
      <c r="F18" s="488"/>
      <c r="G18" s="488"/>
      <c r="H18" s="488"/>
      <c r="I18" s="488"/>
      <c r="J18" s="488"/>
    </row>
    <row r="19" spans="1:10" ht="24.75" customHeight="1">
      <c r="A19" s="482"/>
      <c r="B19" s="480" t="s">
        <v>230</v>
      </c>
      <c r="C19" s="492">
        <v>0</v>
      </c>
      <c r="D19" s="488">
        <v>0</v>
      </c>
      <c r="E19" s="488">
        <v>0</v>
      </c>
      <c r="F19" s="488">
        <v>0</v>
      </c>
      <c r="G19" s="488">
        <v>0</v>
      </c>
      <c r="H19" s="488">
        <v>0</v>
      </c>
      <c r="I19" s="488">
        <v>0</v>
      </c>
      <c r="J19" s="488">
        <v>0</v>
      </c>
    </row>
    <row r="20" spans="1:10" ht="24.75" customHeight="1">
      <c r="A20" s="490" t="s">
        <v>4</v>
      </c>
      <c r="B20" s="480" t="s">
        <v>292</v>
      </c>
      <c r="C20" s="492"/>
      <c r="D20" s="488"/>
      <c r="E20" s="488">
        <v>29</v>
      </c>
      <c r="F20" s="488">
        <v>29</v>
      </c>
      <c r="G20" s="488">
        <v>29</v>
      </c>
      <c r="H20" s="488">
        <v>29</v>
      </c>
      <c r="I20" s="488"/>
      <c r="J20" s="488"/>
    </row>
    <row r="21" spans="1:10" ht="24.75" customHeight="1">
      <c r="A21" s="490" t="s">
        <v>6</v>
      </c>
      <c r="B21" s="479" t="s">
        <v>273</v>
      </c>
      <c r="C21" s="488"/>
      <c r="D21" s="488">
        <v>1573</v>
      </c>
      <c r="E21" s="488">
        <v>828</v>
      </c>
      <c r="F21" s="488">
        <v>1654</v>
      </c>
      <c r="G21" s="488">
        <v>1654</v>
      </c>
      <c r="H21" s="488">
        <v>8050</v>
      </c>
      <c r="I21" s="488"/>
      <c r="J21" s="488"/>
    </row>
    <row r="22" spans="1:10" ht="24.75" customHeight="1">
      <c r="A22" s="493"/>
      <c r="B22" s="476" t="s">
        <v>191</v>
      </c>
      <c r="C22" s="494">
        <f>C13+C17+C21</f>
        <v>2945</v>
      </c>
      <c r="D22" s="494">
        <f>D13+D17+D21</f>
        <v>11190</v>
      </c>
      <c r="E22" s="494">
        <f>E13+E17+E21+E20</f>
        <v>10474</v>
      </c>
      <c r="F22" s="494">
        <f>F13+F17+F21+F20</f>
        <v>11300</v>
      </c>
      <c r="G22" s="494">
        <f>G13+G17+G21+G20</f>
        <v>11300</v>
      </c>
      <c r="H22" s="494">
        <f>H13+H17+H21+H20</f>
        <v>17696</v>
      </c>
      <c r="I22" s="494">
        <f>I13+I17+I21</f>
        <v>350</v>
      </c>
      <c r="J22" s="494">
        <f>J13+J17+J21</f>
        <v>350</v>
      </c>
    </row>
    <row r="23" spans="1:10" ht="30" customHeight="1">
      <c r="A23" s="495"/>
      <c r="B23" s="476" t="s">
        <v>100</v>
      </c>
      <c r="C23" s="496"/>
      <c r="D23" s="496"/>
      <c r="E23" s="496"/>
      <c r="F23" s="496"/>
      <c r="G23" s="496"/>
      <c r="H23" s="496"/>
      <c r="I23" s="494"/>
      <c r="J23" s="496"/>
    </row>
    <row r="24" spans="1:10" ht="24.75" customHeight="1">
      <c r="A24" s="490" t="s">
        <v>69</v>
      </c>
      <c r="B24" s="480" t="s">
        <v>71</v>
      </c>
      <c r="C24" s="492"/>
      <c r="D24" s="492"/>
      <c r="E24" s="492"/>
      <c r="F24" s="492"/>
      <c r="G24" s="492"/>
      <c r="H24" s="492"/>
      <c r="I24" s="492"/>
      <c r="J24" s="492"/>
    </row>
    <row r="25" spans="1:10" ht="24.75" customHeight="1">
      <c r="A25" s="490" t="s">
        <v>0</v>
      </c>
      <c r="B25" s="480" t="s">
        <v>101</v>
      </c>
      <c r="C25" s="492"/>
      <c r="D25" s="492"/>
      <c r="E25" s="492"/>
      <c r="F25" s="492"/>
      <c r="G25" s="492"/>
      <c r="H25" s="492"/>
      <c r="I25" s="492"/>
      <c r="J25" s="492"/>
    </row>
    <row r="26" spans="1:10" ht="24.75" customHeight="1">
      <c r="A26" s="490" t="s">
        <v>2</v>
      </c>
      <c r="B26" s="479" t="s">
        <v>104</v>
      </c>
      <c r="C26" s="492">
        <v>0</v>
      </c>
      <c r="D26" s="492">
        <v>0</v>
      </c>
      <c r="E26" s="492">
        <v>0</v>
      </c>
      <c r="F26" s="492">
        <v>0</v>
      </c>
      <c r="G26" s="492">
        <v>0</v>
      </c>
      <c r="H26" s="492">
        <v>0</v>
      </c>
      <c r="I26" s="492">
        <v>0</v>
      </c>
      <c r="J26" s="492">
        <v>0</v>
      </c>
    </row>
    <row r="27" spans="1:10" ht="24.75" customHeight="1">
      <c r="A27" s="482"/>
      <c r="B27" s="480" t="s">
        <v>274</v>
      </c>
      <c r="C27" s="492"/>
      <c r="D27" s="492"/>
      <c r="E27" s="492"/>
      <c r="F27" s="492"/>
      <c r="G27" s="492"/>
      <c r="H27" s="492"/>
      <c r="I27" s="492"/>
      <c r="J27" s="492"/>
    </row>
    <row r="28" spans="1:10" ht="24.75" customHeight="1">
      <c r="A28" s="490"/>
      <c r="B28" s="497" t="s">
        <v>105</v>
      </c>
      <c r="C28" s="492">
        <v>0</v>
      </c>
      <c r="D28" s="492"/>
      <c r="E28" s="492"/>
      <c r="F28" s="492"/>
      <c r="G28" s="492"/>
      <c r="H28" s="492"/>
      <c r="I28" s="492"/>
      <c r="J28" s="492"/>
    </row>
    <row r="29" spans="1:10" ht="24.75" customHeight="1">
      <c r="A29" s="490" t="s">
        <v>3</v>
      </c>
      <c r="B29" s="490" t="s">
        <v>236</v>
      </c>
      <c r="C29" s="492">
        <f aca="true" t="shared" si="2" ref="C29:J29">C26+C28</f>
        <v>0</v>
      </c>
      <c r="D29" s="492">
        <f t="shared" si="2"/>
        <v>0</v>
      </c>
      <c r="E29" s="492">
        <f t="shared" si="2"/>
        <v>0</v>
      </c>
      <c r="F29" s="492">
        <f t="shared" si="2"/>
        <v>0</v>
      </c>
      <c r="G29" s="492">
        <f t="shared" si="2"/>
        <v>0</v>
      </c>
      <c r="H29" s="492">
        <f t="shared" si="2"/>
        <v>0</v>
      </c>
      <c r="I29" s="492">
        <f t="shared" si="2"/>
        <v>0</v>
      </c>
      <c r="J29" s="492">
        <f t="shared" si="2"/>
        <v>0</v>
      </c>
    </row>
    <row r="30" spans="1:10" s="91" customFormat="1" ht="24.75" customHeight="1">
      <c r="A30" s="490" t="s">
        <v>4</v>
      </c>
      <c r="B30" s="490" t="s">
        <v>324</v>
      </c>
      <c r="C30" s="492">
        <v>11629</v>
      </c>
      <c r="D30" s="492">
        <v>0</v>
      </c>
      <c r="E30" s="492">
        <v>0</v>
      </c>
      <c r="F30" s="492">
        <v>0</v>
      </c>
      <c r="G30" s="492">
        <v>0</v>
      </c>
      <c r="H30" s="492">
        <v>0</v>
      </c>
      <c r="I30" s="492">
        <v>0</v>
      </c>
      <c r="J30" s="492">
        <v>0</v>
      </c>
    </row>
    <row r="31" spans="1:10" s="91" customFormat="1" ht="27" customHeight="1">
      <c r="A31" s="490"/>
      <c r="B31" s="495" t="s">
        <v>293</v>
      </c>
      <c r="C31" s="496">
        <f aca="true" t="shared" si="3" ref="C31:H31">SUM(C30+C29+C26)</f>
        <v>11629</v>
      </c>
      <c r="D31" s="496">
        <f t="shared" si="3"/>
        <v>0</v>
      </c>
      <c r="E31" s="496">
        <f t="shared" si="3"/>
        <v>0</v>
      </c>
      <c r="F31" s="496">
        <f t="shared" si="3"/>
        <v>0</v>
      </c>
      <c r="G31" s="496">
        <f t="shared" si="3"/>
        <v>0</v>
      </c>
      <c r="H31" s="496">
        <f t="shared" si="3"/>
        <v>0</v>
      </c>
      <c r="I31" s="496">
        <v>0</v>
      </c>
      <c r="J31" s="496">
        <v>0</v>
      </c>
    </row>
    <row r="32" spans="1:10" s="91" customFormat="1" ht="27" customHeight="1">
      <c r="A32" s="20"/>
      <c r="B32" s="20"/>
      <c r="C32" s="114"/>
      <c r="D32" s="114"/>
      <c r="E32" s="114"/>
      <c r="F32" s="114"/>
      <c r="G32" s="114"/>
      <c r="H32" s="114"/>
      <c r="I32" s="114"/>
      <c r="J32" s="114"/>
    </row>
    <row r="33" spans="1:10" ht="24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3:10" ht="24.75" customHeight="1">
      <c r="C34" s="20"/>
      <c r="D34" s="20"/>
      <c r="E34" s="20"/>
      <c r="F34" s="20"/>
      <c r="G34" s="20"/>
      <c r="H34" s="20"/>
      <c r="I34" s="20"/>
      <c r="J34" s="20"/>
    </row>
  </sheetData>
  <sheetProtection/>
  <mergeCells count="4">
    <mergeCell ref="I1:I2"/>
    <mergeCell ref="J1:J2"/>
    <mergeCell ref="D1:D2"/>
    <mergeCell ref="C1:C2"/>
  </mergeCells>
  <printOptions horizontalCentered="1"/>
  <pageMargins left="0.2362204724409449" right="0.2362204724409449" top="1.2" bottom="0.19" header="0.45" footer="0.19"/>
  <pageSetup fitToHeight="0" fitToWidth="1" horizontalDpi="300" verticalDpi="300" orientation="portrait" paperSize="9" scale="68" r:id="rId1"/>
  <headerFooter alignWithMargins="0">
    <oddHeader>&amp;C&amp;"Garamond,Félkövér"&amp;12 1/2016.(II.19.) számú költségvetési rendelethez
ZALASZABAR KÖZSÉG ÖNKORMÁNYZATA ÉS INTÉZMÉNYE   
EGYÉB MŰKÖDÉSI ÉS EGYÉB FEJLESZTÉSI CÉLÚ KIADÁSAI 
ÁLLAMHÁZTARTÁSON BELÜLRE ÉS KÍVÜLRE 2015.évben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H30"/>
  <sheetViews>
    <sheetView view="pageLayout" workbookViewId="0" topLeftCell="A1">
      <selection activeCell="E22" sqref="E22"/>
    </sheetView>
  </sheetViews>
  <sheetFormatPr defaultColWidth="9.00390625" defaultRowHeight="12.75"/>
  <cols>
    <col min="1" max="1" width="5.00390625" style="11" customWidth="1"/>
    <col min="2" max="2" width="36.25390625" style="11" customWidth="1"/>
    <col min="3" max="3" width="10.875" style="11" customWidth="1"/>
    <col min="4" max="4" width="11.00390625" style="11" customWidth="1"/>
    <col min="5" max="5" width="10.125" style="11" customWidth="1"/>
    <col min="6" max="6" width="10.625" style="11" customWidth="1"/>
    <col min="7" max="7" width="10.375" style="11" customWidth="1"/>
    <col min="8" max="8" width="10.625" style="11" customWidth="1"/>
    <col min="9" max="16384" width="9.125" style="11" customWidth="1"/>
  </cols>
  <sheetData>
    <row r="2" spans="1:8" ht="15" customHeight="1">
      <c r="A2" s="671" t="s">
        <v>341</v>
      </c>
      <c r="B2" s="668" t="s">
        <v>10</v>
      </c>
      <c r="C2" s="671" t="s">
        <v>275</v>
      </c>
      <c r="D2" s="671" t="s">
        <v>276</v>
      </c>
      <c r="E2" s="671" t="s">
        <v>342</v>
      </c>
      <c r="F2" s="671" t="s">
        <v>364</v>
      </c>
      <c r="G2" s="671" t="s">
        <v>592</v>
      </c>
      <c r="H2" s="671" t="s">
        <v>612</v>
      </c>
    </row>
    <row r="3" spans="1:8" ht="15" customHeight="1">
      <c r="A3" s="672"/>
      <c r="B3" s="669"/>
      <c r="C3" s="672"/>
      <c r="D3" s="672"/>
      <c r="E3" s="672"/>
      <c r="F3" s="672"/>
      <c r="G3" s="672"/>
      <c r="H3" s="672"/>
    </row>
    <row r="4" spans="1:8" ht="15" customHeight="1">
      <c r="A4" s="672"/>
      <c r="B4" s="669"/>
      <c r="C4" s="672"/>
      <c r="D4" s="672"/>
      <c r="E4" s="672"/>
      <c r="F4" s="672"/>
      <c r="G4" s="672"/>
      <c r="H4" s="672"/>
    </row>
    <row r="5" spans="1:8" ht="15" customHeight="1">
      <c r="A5" s="673"/>
      <c r="B5" s="670"/>
      <c r="C5" s="673"/>
      <c r="D5" s="673"/>
      <c r="E5" s="673"/>
      <c r="F5" s="673"/>
      <c r="G5" s="673"/>
      <c r="H5" s="673"/>
    </row>
    <row r="6" spans="1:8" ht="27.75" customHeight="1">
      <c r="A6" s="665" t="s">
        <v>125</v>
      </c>
      <c r="B6" s="666"/>
      <c r="C6" s="666"/>
      <c r="D6" s="666"/>
      <c r="E6" s="666"/>
      <c r="F6" s="666"/>
      <c r="G6" s="666"/>
      <c r="H6" s="667"/>
    </row>
    <row r="7" spans="1:8" ht="24.75" customHeight="1">
      <c r="A7" s="170" t="s">
        <v>0</v>
      </c>
      <c r="B7" s="110" t="s">
        <v>113</v>
      </c>
      <c r="C7" s="110"/>
      <c r="D7" s="110"/>
      <c r="E7" s="110"/>
      <c r="F7" s="110"/>
      <c r="G7" s="110"/>
      <c r="H7" s="84"/>
    </row>
    <row r="8" spans="1:8" ht="24.75" customHeight="1">
      <c r="A8" s="170"/>
      <c r="B8" s="76" t="s">
        <v>76</v>
      </c>
      <c r="C8" s="84">
        <v>362</v>
      </c>
      <c r="D8" s="84">
        <v>556</v>
      </c>
      <c r="E8" s="84">
        <v>556</v>
      </c>
      <c r="F8" s="84">
        <v>505</v>
      </c>
      <c r="G8" s="84">
        <v>406</v>
      </c>
      <c r="H8" s="84">
        <v>210</v>
      </c>
    </row>
    <row r="9" spans="1:8" ht="24.75" customHeight="1">
      <c r="A9" s="170"/>
      <c r="B9" s="73" t="s">
        <v>114</v>
      </c>
      <c r="C9" s="64">
        <v>250</v>
      </c>
      <c r="D9" s="64"/>
      <c r="E9" s="64"/>
      <c r="F9" s="64"/>
      <c r="G9" s="64"/>
      <c r="H9" s="224"/>
    </row>
    <row r="10" spans="1:8" ht="24.75" customHeight="1">
      <c r="A10" s="170"/>
      <c r="B10" s="74" t="s">
        <v>115</v>
      </c>
      <c r="C10" s="88">
        <f aca="true" t="shared" si="0" ref="C10:H10">SUM(C8:C9)</f>
        <v>612</v>
      </c>
      <c r="D10" s="88">
        <f t="shared" si="0"/>
        <v>556</v>
      </c>
      <c r="E10" s="88">
        <f t="shared" si="0"/>
        <v>556</v>
      </c>
      <c r="F10" s="88">
        <f t="shared" si="0"/>
        <v>505</v>
      </c>
      <c r="G10" s="88">
        <f t="shared" si="0"/>
        <v>406</v>
      </c>
      <c r="H10" s="88">
        <f t="shared" si="0"/>
        <v>210</v>
      </c>
    </row>
    <row r="11" spans="1:8" ht="24.75" customHeight="1">
      <c r="A11" s="170" t="s">
        <v>2</v>
      </c>
      <c r="B11" s="74" t="s">
        <v>117</v>
      </c>
      <c r="C11" s="64"/>
      <c r="D11" s="64"/>
      <c r="E11" s="64"/>
      <c r="F11" s="64"/>
      <c r="G11" s="64"/>
      <c r="H11" s="64"/>
    </row>
    <row r="12" spans="1:8" ht="24.75" customHeight="1">
      <c r="A12" s="170"/>
      <c r="B12" s="73" t="s">
        <v>116</v>
      </c>
      <c r="C12" s="64">
        <v>4700</v>
      </c>
      <c r="D12" s="64"/>
      <c r="E12" s="64">
        <v>603</v>
      </c>
      <c r="F12" s="64">
        <v>603</v>
      </c>
      <c r="G12" s="64">
        <v>603</v>
      </c>
      <c r="H12" s="64">
        <v>603</v>
      </c>
    </row>
    <row r="13" spans="1:8" ht="24.75" customHeight="1">
      <c r="A13" s="170"/>
      <c r="B13" s="74" t="s">
        <v>118</v>
      </c>
      <c r="C13" s="111">
        <f>SUM(C12)</f>
        <v>4700</v>
      </c>
      <c r="D13" s="111">
        <f>SUM(D12)</f>
        <v>0</v>
      </c>
      <c r="E13" s="111">
        <f>SUM(E12)</f>
        <v>603</v>
      </c>
      <c r="F13" s="111">
        <f>SUM(F12)</f>
        <v>603</v>
      </c>
      <c r="G13" s="111">
        <v>603</v>
      </c>
      <c r="H13" s="111">
        <f>SUM(H12)</f>
        <v>603</v>
      </c>
    </row>
    <row r="14" spans="1:8" ht="24.75" customHeight="1">
      <c r="A14" s="170" t="s">
        <v>3</v>
      </c>
      <c r="B14" s="74" t="s">
        <v>119</v>
      </c>
      <c r="C14" s="51"/>
      <c r="D14" s="51"/>
      <c r="E14" s="51"/>
      <c r="F14" s="51"/>
      <c r="G14" s="51"/>
      <c r="H14" s="51"/>
    </row>
    <row r="15" spans="1:8" ht="24.75" customHeight="1">
      <c r="A15" s="170"/>
      <c r="B15" s="73" t="s">
        <v>120</v>
      </c>
      <c r="C15" s="70">
        <v>2900</v>
      </c>
      <c r="D15" s="70">
        <v>950</v>
      </c>
      <c r="E15" s="70">
        <v>950</v>
      </c>
      <c r="F15" s="70">
        <v>1001</v>
      </c>
      <c r="G15" s="70">
        <v>1100</v>
      </c>
      <c r="H15" s="70">
        <v>1401</v>
      </c>
    </row>
    <row r="16" spans="1:8" ht="24.75" customHeight="1">
      <c r="A16" s="170"/>
      <c r="B16" s="73" t="s">
        <v>121</v>
      </c>
      <c r="C16" s="70"/>
      <c r="D16" s="70">
        <v>0</v>
      </c>
      <c r="E16" s="70"/>
      <c r="F16" s="70"/>
      <c r="G16" s="70"/>
      <c r="H16" s="70"/>
    </row>
    <row r="17" spans="1:8" ht="24.75" customHeight="1">
      <c r="A17" s="171"/>
      <c r="B17" s="74" t="s">
        <v>119</v>
      </c>
      <c r="C17" s="88">
        <f aca="true" t="shared" si="1" ref="C17:H17">SUM(C15:C16)</f>
        <v>2900</v>
      </c>
      <c r="D17" s="88">
        <f t="shared" si="1"/>
        <v>950</v>
      </c>
      <c r="E17" s="88">
        <f t="shared" si="1"/>
        <v>950</v>
      </c>
      <c r="F17" s="88">
        <f t="shared" si="1"/>
        <v>1001</v>
      </c>
      <c r="G17" s="88">
        <f t="shared" si="1"/>
        <v>1100</v>
      </c>
      <c r="H17" s="88">
        <f t="shared" si="1"/>
        <v>1401</v>
      </c>
    </row>
    <row r="18" spans="1:8" ht="24.75" customHeight="1">
      <c r="A18" s="213" t="s">
        <v>4</v>
      </c>
      <c r="B18" s="74" t="s">
        <v>122</v>
      </c>
      <c r="C18" s="70"/>
      <c r="D18" s="70"/>
      <c r="E18" s="70"/>
      <c r="F18" s="70"/>
      <c r="G18" s="70"/>
      <c r="H18" s="70"/>
    </row>
    <row r="19" spans="1:8" ht="24.75" customHeight="1">
      <c r="A19" s="171"/>
      <c r="B19" s="74" t="s">
        <v>123</v>
      </c>
      <c r="C19" s="70">
        <v>2085</v>
      </c>
      <c r="D19" s="70">
        <v>2397</v>
      </c>
      <c r="E19" s="70">
        <v>1983</v>
      </c>
      <c r="F19" s="70">
        <v>1983</v>
      </c>
      <c r="G19" s="70">
        <v>1983</v>
      </c>
      <c r="H19" s="70">
        <v>2017</v>
      </c>
    </row>
    <row r="20" spans="1:8" ht="24.75" customHeight="1">
      <c r="A20" s="171"/>
      <c r="B20" s="74" t="s">
        <v>124</v>
      </c>
      <c r="C20" s="88">
        <f aca="true" t="shared" si="2" ref="C20:H20">C19</f>
        <v>2085</v>
      </c>
      <c r="D20" s="88">
        <f t="shared" si="2"/>
        <v>2397</v>
      </c>
      <c r="E20" s="88">
        <f t="shared" si="2"/>
        <v>1983</v>
      </c>
      <c r="F20" s="70">
        <f t="shared" si="2"/>
        <v>1983</v>
      </c>
      <c r="G20" s="70">
        <f t="shared" si="2"/>
        <v>1983</v>
      </c>
      <c r="H20" s="70">
        <f t="shared" si="2"/>
        <v>2017</v>
      </c>
    </row>
    <row r="21" spans="1:8" ht="24.75" customHeight="1">
      <c r="A21" s="72"/>
      <c r="B21" s="75" t="s">
        <v>126</v>
      </c>
      <c r="C21" s="89">
        <f aca="true" t="shared" si="3" ref="C21:H21">C20+C17+C13+C10</f>
        <v>10297</v>
      </c>
      <c r="D21" s="89">
        <f t="shared" si="3"/>
        <v>3903</v>
      </c>
      <c r="E21" s="89">
        <f t="shared" si="3"/>
        <v>4092</v>
      </c>
      <c r="F21" s="89">
        <f t="shared" si="3"/>
        <v>4092</v>
      </c>
      <c r="G21" s="89">
        <f t="shared" si="3"/>
        <v>4092</v>
      </c>
      <c r="H21" s="89">
        <f t="shared" si="3"/>
        <v>4231</v>
      </c>
    </row>
    <row r="22" spans="1:8" ht="24.75" customHeight="1">
      <c r="A22" s="230" t="s">
        <v>6</v>
      </c>
      <c r="B22" s="74" t="s">
        <v>599</v>
      </c>
      <c r="C22" s="88"/>
      <c r="D22" s="88"/>
      <c r="E22" s="88"/>
      <c r="F22" s="434"/>
      <c r="G22" s="434"/>
      <c r="H22" s="70"/>
    </row>
    <row r="23" spans="1:8" ht="24.75" customHeight="1">
      <c r="A23" s="230"/>
      <c r="B23" s="74" t="s">
        <v>375</v>
      </c>
      <c r="C23" s="88"/>
      <c r="D23" s="88"/>
      <c r="E23" s="88"/>
      <c r="F23" s="434">
        <v>139</v>
      </c>
      <c r="G23" s="70">
        <v>139</v>
      </c>
      <c r="H23" s="70">
        <v>151</v>
      </c>
    </row>
    <row r="24" spans="1:8" ht="24.75" customHeight="1">
      <c r="A24" s="230"/>
      <c r="B24" s="74" t="s">
        <v>597</v>
      </c>
      <c r="C24" s="88"/>
      <c r="D24" s="88"/>
      <c r="E24" s="88"/>
      <c r="F24" s="88"/>
      <c r="G24" s="70">
        <v>724</v>
      </c>
      <c r="H24" s="70">
        <v>724</v>
      </c>
    </row>
    <row r="25" spans="1:8" ht="24.75" customHeight="1">
      <c r="A25" s="230"/>
      <c r="B25" s="74" t="s">
        <v>598</v>
      </c>
      <c r="C25" s="88"/>
      <c r="D25" s="88"/>
      <c r="E25" s="88"/>
      <c r="F25" s="88">
        <f>SUM(F23:F24)</f>
        <v>139</v>
      </c>
      <c r="G25" s="88">
        <f>SUM(G23:G24)</f>
        <v>863</v>
      </c>
      <c r="H25" s="88">
        <f>SUM(H23:H24)</f>
        <v>875</v>
      </c>
    </row>
    <row r="26" spans="1:8" ht="24.75" customHeight="1">
      <c r="A26" s="72"/>
      <c r="B26" s="231" t="s">
        <v>373</v>
      </c>
      <c r="C26" s="89">
        <f>SUM(C21:C22)</f>
        <v>10297</v>
      </c>
      <c r="D26" s="89">
        <f>SUM(D21:D22)</f>
        <v>3903</v>
      </c>
      <c r="E26" s="89">
        <f>SUM(E21:E22)</f>
        <v>4092</v>
      </c>
      <c r="F26" s="89">
        <f>SUM(F21:F24)</f>
        <v>4231</v>
      </c>
      <c r="G26" s="89">
        <f>SUM(G21:G24)</f>
        <v>4955</v>
      </c>
      <c r="H26" s="89">
        <f>SUM(H21:H24)</f>
        <v>5106</v>
      </c>
    </row>
    <row r="29" spans="2:7" ht="12.75">
      <c r="B29" s="112"/>
      <c r="C29" s="112"/>
      <c r="D29" s="112"/>
      <c r="E29" s="112"/>
      <c r="F29" s="112"/>
      <c r="G29" s="112"/>
    </row>
    <row r="30" spans="2:7" ht="12.75">
      <c r="B30" s="112"/>
      <c r="C30" s="112"/>
      <c r="D30" s="112"/>
      <c r="E30" s="112"/>
      <c r="F30" s="112"/>
      <c r="G30" s="112"/>
    </row>
  </sheetData>
  <sheetProtection/>
  <mergeCells count="9">
    <mergeCell ref="A6:H6"/>
    <mergeCell ref="B2:B5"/>
    <mergeCell ref="A2:A5"/>
    <mergeCell ref="H2:H5"/>
    <mergeCell ref="C2:C5"/>
    <mergeCell ref="D2:D5"/>
    <mergeCell ref="E2:E5"/>
    <mergeCell ref="F2:F5"/>
    <mergeCell ref="G2:G5"/>
  </mergeCells>
  <printOptions horizontalCentered="1"/>
  <pageMargins left="0.2362204724409449" right="0.2362204724409449" top="1.09" bottom="0.19" header="0.36" footer="0.19"/>
  <pageSetup horizontalDpi="300" verticalDpi="300" orientation="portrait" paperSize="9" scale="95" r:id="rId1"/>
  <headerFooter alignWithMargins="0">
    <oddHeader>&amp;C&amp;"Garamond,Félkövér"&amp;14  1/2016.(II.19.) számú költségvetési rendelethez
Z&amp;12ALASZABAR KÖZSÉG ÖNKORMÁNYZATA ÁLTAL FOLYÓSÍTOTT 
ELLÁTÁSOK (SZOCIÁLIS) RÉSZLETEZÉSE  2015.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J28"/>
  <sheetViews>
    <sheetView view="pageLayout" zoomScaleSheetLayoutView="80" workbookViewId="0" topLeftCell="A1">
      <selection activeCell="G15" sqref="G15"/>
    </sheetView>
  </sheetViews>
  <sheetFormatPr defaultColWidth="9.00390625" defaultRowHeight="12.75"/>
  <cols>
    <col min="1" max="1" width="5.00390625" style="11" customWidth="1"/>
    <col min="2" max="2" width="29.625" style="11" customWidth="1"/>
    <col min="3" max="3" width="10.75390625" style="11" customWidth="1"/>
    <col min="4" max="4" width="9.875" style="11" customWidth="1"/>
    <col min="5" max="5" width="9.125" style="11" customWidth="1"/>
    <col min="6" max="6" width="9.375" style="11" customWidth="1"/>
    <col min="7" max="7" width="10.00390625" style="11" customWidth="1"/>
    <col min="8" max="8" width="9.375" style="11" customWidth="1"/>
    <col min="9" max="10" width="9.75390625" style="11" customWidth="1"/>
    <col min="11" max="16384" width="9.125" style="11" customWidth="1"/>
  </cols>
  <sheetData>
    <row r="2" spans="1:10" ht="15" customHeight="1">
      <c r="A2" s="678" t="s">
        <v>593</v>
      </c>
      <c r="B2" s="674" t="s">
        <v>9</v>
      </c>
      <c r="C2" s="675" t="s">
        <v>594</v>
      </c>
      <c r="D2" s="675" t="s">
        <v>345</v>
      </c>
      <c r="E2" s="498"/>
      <c r="F2" s="498"/>
      <c r="G2" s="498"/>
      <c r="H2" s="498"/>
      <c r="I2" s="675" t="s">
        <v>127</v>
      </c>
      <c r="J2" s="675" t="s">
        <v>277</v>
      </c>
    </row>
    <row r="3" spans="1:10" ht="15" customHeight="1">
      <c r="A3" s="678"/>
      <c r="B3" s="674"/>
      <c r="C3" s="676"/>
      <c r="D3" s="676"/>
      <c r="E3" s="499" t="s">
        <v>343</v>
      </c>
      <c r="F3" s="499" t="s">
        <v>343</v>
      </c>
      <c r="G3" s="499" t="s">
        <v>343</v>
      </c>
      <c r="H3" s="499" t="s">
        <v>343</v>
      </c>
      <c r="I3" s="676"/>
      <c r="J3" s="676"/>
    </row>
    <row r="4" spans="1:10" ht="15" customHeight="1">
      <c r="A4" s="678"/>
      <c r="B4" s="674"/>
      <c r="C4" s="676"/>
      <c r="D4" s="676"/>
      <c r="E4" s="499" t="s">
        <v>344</v>
      </c>
      <c r="F4" s="499" t="s">
        <v>363</v>
      </c>
      <c r="G4" s="499" t="s">
        <v>590</v>
      </c>
      <c r="H4" s="499" t="s">
        <v>611</v>
      </c>
      <c r="I4" s="676"/>
      <c r="J4" s="676"/>
    </row>
    <row r="5" spans="1:10" ht="15" customHeight="1">
      <c r="A5" s="678"/>
      <c r="B5" s="674"/>
      <c r="C5" s="677"/>
      <c r="D5" s="677"/>
      <c r="E5" s="500"/>
      <c r="F5" s="500"/>
      <c r="G5" s="500"/>
      <c r="H5" s="500"/>
      <c r="I5" s="677"/>
      <c r="J5" s="677"/>
    </row>
    <row r="6" spans="1:10" ht="19.5" customHeight="1">
      <c r="A6" s="501"/>
      <c r="B6" s="502" t="s">
        <v>60</v>
      </c>
      <c r="C6" s="503"/>
      <c r="D6" s="501"/>
      <c r="E6" s="501"/>
      <c r="F6" s="501"/>
      <c r="G6" s="501"/>
      <c r="H6" s="501"/>
      <c r="I6" s="501"/>
      <c r="J6" s="501"/>
    </row>
    <row r="7" spans="1:10" ht="19.5" customHeight="1">
      <c r="A7" s="504" t="s">
        <v>29</v>
      </c>
      <c r="B7" s="502" t="s">
        <v>61</v>
      </c>
      <c r="C7" s="501"/>
      <c r="D7" s="501"/>
      <c r="E7" s="501"/>
      <c r="F7" s="501"/>
      <c r="G7" s="501"/>
      <c r="H7" s="501"/>
      <c r="I7" s="501"/>
      <c r="J7" s="501"/>
    </row>
    <row r="8" spans="1:10" ht="19.5" customHeight="1">
      <c r="A8" s="504"/>
      <c r="B8" s="502" t="s">
        <v>72</v>
      </c>
      <c r="C8" s="501"/>
      <c r="D8" s="501"/>
      <c r="E8" s="501"/>
      <c r="F8" s="501"/>
      <c r="G8" s="501"/>
      <c r="H8" s="501"/>
      <c r="I8" s="501"/>
      <c r="J8" s="501"/>
    </row>
    <row r="9" spans="1:10" ht="19.5" customHeight="1">
      <c r="A9" s="505" t="s">
        <v>0</v>
      </c>
      <c r="B9" s="506" t="s">
        <v>601</v>
      </c>
      <c r="C9" s="507"/>
      <c r="D9" s="507">
        <v>737</v>
      </c>
      <c r="E9" s="507">
        <v>737</v>
      </c>
      <c r="F9" s="507">
        <v>737</v>
      </c>
      <c r="G9" s="507">
        <v>737</v>
      </c>
      <c r="H9" s="507">
        <v>737</v>
      </c>
      <c r="I9" s="507"/>
      <c r="J9" s="507"/>
    </row>
    <row r="10" spans="1:10" ht="19.5" customHeight="1">
      <c r="A10" s="505" t="s">
        <v>2</v>
      </c>
      <c r="B10" s="506" t="s">
        <v>602</v>
      </c>
      <c r="C10" s="507">
        <v>826</v>
      </c>
      <c r="D10" s="507">
        <v>17709</v>
      </c>
      <c r="E10" s="507">
        <v>14729</v>
      </c>
      <c r="F10" s="507">
        <v>14729</v>
      </c>
      <c r="G10" s="507">
        <v>0</v>
      </c>
      <c r="H10" s="507">
        <v>0</v>
      </c>
      <c r="I10" s="507"/>
      <c r="J10" s="507"/>
    </row>
    <row r="11" spans="1:10" ht="19.5" customHeight="1">
      <c r="A11" s="505" t="s">
        <v>3</v>
      </c>
      <c r="B11" s="506" t="s">
        <v>600</v>
      </c>
      <c r="C11" s="507"/>
      <c r="D11" s="507"/>
      <c r="E11" s="507"/>
      <c r="F11" s="507">
        <v>18</v>
      </c>
      <c r="G11" s="507">
        <v>38</v>
      </c>
      <c r="H11" s="507">
        <v>38</v>
      </c>
      <c r="I11" s="507"/>
      <c r="J11" s="507"/>
    </row>
    <row r="12" spans="1:10" ht="19.5" customHeight="1">
      <c r="A12" s="505" t="s">
        <v>4</v>
      </c>
      <c r="B12" s="506" t="s">
        <v>629</v>
      </c>
      <c r="C12" s="507"/>
      <c r="D12" s="507"/>
      <c r="E12" s="507"/>
      <c r="F12" s="507"/>
      <c r="G12" s="507"/>
      <c r="H12" s="507">
        <v>190</v>
      </c>
      <c r="I12" s="507"/>
      <c r="J12" s="507"/>
    </row>
    <row r="13" spans="1:10" ht="19.5" customHeight="1">
      <c r="A13" s="508"/>
      <c r="B13" s="509" t="s">
        <v>73</v>
      </c>
      <c r="C13" s="510">
        <f>SUM(C9:C10)</f>
        <v>826</v>
      </c>
      <c r="D13" s="511">
        <f>SUM(D9:D10)</f>
        <v>18446</v>
      </c>
      <c r="E13" s="511">
        <f>SUM(E9:E10)</f>
        <v>15466</v>
      </c>
      <c r="F13" s="511">
        <f>SUM(F9:F12)</f>
        <v>15484</v>
      </c>
      <c r="G13" s="511">
        <f>SUM(G9:G12)</f>
        <v>775</v>
      </c>
      <c r="H13" s="511">
        <f>SUM(H9:H12)</f>
        <v>965</v>
      </c>
      <c r="I13" s="511">
        <f>SUM(I9:I12)</f>
        <v>0</v>
      </c>
      <c r="J13" s="511">
        <f>SUM(J9:J12)</f>
        <v>0</v>
      </c>
    </row>
    <row r="14" spans="1:10" ht="19.5" customHeight="1">
      <c r="A14" s="508"/>
      <c r="B14" s="512"/>
      <c r="C14" s="507"/>
      <c r="D14" s="513"/>
      <c r="E14" s="513"/>
      <c r="F14" s="513"/>
      <c r="G14" s="513"/>
      <c r="H14" s="513"/>
      <c r="I14" s="514"/>
      <c r="J14" s="514"/>
    </row>
    <row r="15" spans="1:10" ht="19.5" customHeight="1">
      <c r="A15" s="508"/>
      <c r="B15" s="512" t="s">
        <v>331</v>
      </c>
      <c r="C15" s="507"/>
      <c r="D15" s="513"/>
      <c r="E15" s="513"/>
      <c r="F15" s="513"/>
      <c r="G15" s="513"/>
      <c r="H15" s="513"/>
      <c r="I15" s="514"/>
      <c r="J15" s="514"/>
    </row>
    <row r="16" spans="1:10" ht="19.5" customHeight="1">
      <c r="A16" s="508" t="s">
        <v>0</v>
      </c>
      <c r="B16" s="506" t="s">
        <v>603</v>
      </c>
      <c r="C16" s="507"/>
      <c r="D16" s="513">
        <v>160</v>
      </c>
      <c r="E16" s="513">
        <v>160</v>
      </c>
      <c r="F16" s="513">
        <v>160</v>
      </c>
      <c r="G16" s="513">
        <v>160</v>
      </c>
      <c r="H16" s="513">
        <v>151</v>
      </c>
      <c r="I16" s="514"/>
      <c r="J16" s="514"/>
    </row>
    <row r="17" spans="1:10" ht="19.5" customHeight="1">
      <c r="A17" s="508" t="s">
        <v>2</v>
      </c>
      <c r="B17" s="506" t="s">
        <v>630</v>
      </c>
      <c r="C17" s="507"/>
      <c r="D17" s="513">
        <v>100</v>
      </c>
      <c r="E17" s="513">
        <v>100</v>
      </c>
      <c r="F17" s="513">
        <v>100</v>
      </c>
      <c r="G17" s="513">
        <v>100</v>
      </c>
      <c r="H17" s="513">
        <v>159</v>
      </c>
      <c r="I17" s="514"/>
      <c r="J17" s="514"/>
    </row>
    <row r="18" spans="1:10" ht="19.5" customHeight="1">
      <c r="A18" s="508" t="s">
        <v>3</v>
      </c>
      <c r="B18" s="506" t="s">
        <v>631</v>
      </c>
      <c r="C18" s="507"/>
      <c r="D18" s="513"/>
      <c r="E18" s="513"/>
      <c r="F18" s="513"/>
      <c r="G18" s="513"/>
      <c r="H18" s="513">
        <v>117</v>
      </c>
      <c r="I18" s="514"/>
      <c r="J18" s="514"/>
    </row>
    <row r="19" spans="1:10" ht="19.5" customHeight="1">
      <c r="A19" s="508"/>
      <c r="B19" s="509" t="s">
        <v>356</v>
      </c>
      <c r="C19" s="507">
        <f>C15</f>
        <v>0</v>
      </c>
      <c r="D19" s="515">
        <f>SUM(D15:D18)</f>
        <v>260</v>
      </c>
      <c r="E19" s="515">
        <f>SUM(E15:E18)</f>
        <v>260</v>
      </c>
      <c r="F19" s="515">
        <f>SUM(F15:F18)</f>
        <v>260</v>
      </c>
      <c r="G19" s="515">
        <f>SUM(G15:G18)</f>
        <v>260</v>
      </c>
      <c r="H19" s="515">
        <f>SUM(H15:H18)</f>
        <v>427</v>
      </c>
      <c r="I19" s="507">
        <f>I15</f>
        <v>0</v>
      </c>
      <c r="J19" s="507">
        <f>J15</f>
        <v>0</v>
      </c>
    </row>
    <row r="20" spans="1:10" ht="19.5" customHeight="1">
      <c r="A20" s="516"/>
      <c r="B20" s="517" t="s">
        <v>63</v>
      </c>
      <c r="C20" s="518">
        <f aca="true" t="shared" si="0" ref="C20:J20">SUM(C19+C13)</f>
        <v>826</v>
      </c>
      <c r="D20" s="518">
        <f t="shared" si="0"/>
        <v>18706</v>
      </c>
      <c r="E20" s="518">
        <f t="shared" si="0"/>
        <v>15726</v>
      </c>
      <c r="F20" s="518">
        <f t="shared" si="0"/>
        <v>15744</v>
      </c>
      <c r="G20" s="518">
        <f t="shared" si="0"/>
        <v>1035</v>
      </c>
      <c r="H20" s="518">
        <f t="shared" si="0"/>
        <v>1392</v>
      </c>
      <c r="I20" s="518">
        <f t="shared" si="0"/>
        <v>0</v>
      </c>
      <c r="J20" s="518">
        <f t="shared" si="0"/>
        <v>0</v>
      </c>
    </row>
    <row r="21" spans="1:10" ht="19.5" customHeight="1">
      <c r="A21" s="504" t="s">
        <v>289</v>
      </c>
      <c r="B21" s="512" t="s">
        <v>79</v>
      </c>
      <c r="C21" s="507"/>
      <c r="D21" s="519"/>
      <c r="E21" s="519"/>
      <c r="F21" s="519"/>
      <c r="G21" s="519"/>
      <c r="H21" s="519"/>
      <c r="I21" s="514"/>
      <c r="J21" s="514"/>
    </row>
    <row r="22" spans="1:10" ht="19.5" customHeight="1">
      <c r="A22" s="504"/>
      <c r="B22" s="502" t="s">
        <v>72</v>
      </c>
      <c r="C22" s="507"/>
      <c r="D22" s="519"/>
      <c r="E22" s="519"/>
      <c r="F22" s="519"/>
      <c r="G22" s="519"/>
      <c r="H22" s="519"/>
      <c r="I22" s="514"/>
      <c r="J22" s="514"/>
    </row>
    <row r="23" spans="1:10" ht="19.5" customHeight="1">
      <c r="A23" s="504" t="s">
        <v>0</v>
      </c>
      <c r="B23" s="506" t="s">
        <v>602</v>
      </c>
      <c r="C23" s="507"/>
      <c r="D23" s="507"/>
      <c r="E23" s="507"/>
      <c r="F23" s="507"/>
      <c r="G23" s="519">
        <v>14709</v>
      </c>
      <c r="H23" s="519">
        <v>14709</v>
      </c>
      <c r="I23" s="514"/>
      <c r="J23" s="514"/>
    </row>
    <row r="24" spans="1:10" ht="19.5" customHeight="1">
      <c r="A24" s="504"/>
      <c r="B24" s="509" t="s">
        <v>73</v>
      </c>
      <c r="C24" s="507"/>
      <c r="D24" s="519"/>
      <c r="E24" s="519"/>
      <c r="F24" s="519"/>
      <c r="G24" s="520">
        <f>SUM(G23)</f>
        <v>14709</v>
      </c>
      <c r="H24" s="520">
        <f>SUM(H23)</f>
        <v>14709</v>
      </c>
      <c r="I24" s="520">
        <f>SUM(I23)</f>
        <v>0</v>
      </c>
      <c r="J24" s="520">
        <f>SUM(J23)</f>
        <v>0</v>
      </c>
    </row>
    <row r="25" spans="1:10" ht="19.5" customHeight="1">
      <c r="A25" s="504"/>
      <c r="B25" s="512"/>
      <c r="C25" s="507"/>
      <c r="D25" s="519"/>
      <c r="E25" s="519"/>
      <c r="F25" s="519"/>
      <c r="G25" s="519"/>
      <c r="H25" s="519"/>
      <c r="I25" s="514"/>
      <c r="J25" s="514"/>
    </row>
    <row r="26" spans="1:10" ht="19.5" customHeight="1">
      <c r="A26" s="508"/>
      <c r="B26" s="512"/>
      <c r="C26" s="507"/>
      <c r="D26" s="519"/>
      <c r="E26" s="519"/>
      <c r="F26" s="519"/>
      <c r="G26" s="519"/>
      <c r="H26" s="519"/>
      <c r="I26" s="514"/>
      <c r="J26" s="514"/>
    </row>
    <row r="27" spans="1:10" ht="19.5" customHeight="1">
      <c r="A27" s="521"/>
      <c r="B27" s="517" t="s">
        <v>291</v>
      </c>
      <c r="C27" s="518"/>
      <c r="D27" s="518"/>
      <c r="E27" s="518"/>
      <c r="F27" s="518"/>
      <c r="G27" s="518">
        <f>SUM(G24)</f>
        <v>14709</v>
      </c>
      <c r="H27" s="518">
        <f>SUM(H24)</f>
        <v>14709</v>
      </c>
      <c r="I27" s="518">
        <f>SUM(I24)</f>
        <v>0</v>
      </c>
      <c r="J27" s="518">
        <f>SUM(J24)</f>
        <v>0</v>
      </c>
    </row>
    <row r="28" spans="1:10" ht="19.5" customHeight="1">
      <c r="A28" s="521"/>
      <c r="B28" s="517" t="s">
        <v>290</v>
      </c>
      <c r="C28" s="518">
        <f aca="true" t="shared" si="1" ref="C28:J28">C20+C27</f>
        <v>826</v>
      </c>
      <c r="D28" s="518">
        <f t="shared" si="1"/>
        <v>18706</v>
      </c>
      <c r="E28" s="518">
        <f t="shared" si="1"/>
        <v>15726</v>
      </c>
      <c r="F28" s="518">
        <f t="shared" si="1"/>
        <v>15744</v>
      </c>
      <c r="G28" s="518">
        <f t="shared" si="1"/>
        <v>15744</v>
      </c>
      <c r="H28" s="518">
        <f t="shared" si="1"/>
        <v>16101</v>
      </c>
      <c r="I28" s="518">
        <f t="shared" si="1"/>
        <v>0</v>
      </c>
      <c r="J28" s="518">
        <f t="shared" si="1"/>
        <v>0</v>
      </c>
    </row>
  </sheetData>
  <sheetProtection/>
  <mergeCells count="6">
    <mergeCell ref="B2:B5"/>
    <mergeCell ref="J2:J5"/>
    <mergeCell ref="D2:D5"/>
    <mergeCell ref="A2:A5"/>
    <mergeCell ref="I2:I5"/>
    <mergeCell ref="C2:C5"/>
  </mergeCells>
  <printOptions horizontalCentered="1"/>
  <pageMargins left="0.2362204724409449" right="0.2362204724409449" top="1.09" bottom="0.19" header="0.36" footer="0.19"/>
  <pageSetup fitToHeight="0" fitToWidth="1" horizontalDpi="300" verticalDpi="300" orientation="portrait" paperSize="9" scale="90" r:id="rId1"/>
  <headerFooter alignWithMargins="0">
    <oddHeader>&amp;C1/2016.(II.19.) számú költségvetési rendelethez 
ZALASZABAR KÖZSÉG ÖNKORMÁNYZATÁNAK ÉS INTÉZMÉNYÉNEK
2015.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2016-02-16T09:43:15Z</cp:lastPrinted>
  <dcterms:created xsi:type="dcterms:W3CDTF">2001-01-10T12:44:25Z</dcterms:created>
  <dcterms:modified xsi:type="dcterms:W3CDTF">2016-02-18T14:35:48Z</dcterms:modified>
  <cp:category/>
  <cp:version/>
  <cp:contentType/>
  <cp:contentStatus/>
</cp:coreProperties>
</file>