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40" activeTab="13"/>
  </bookViews>
  <sheets>
    <sheet name="1" sheetId="1" r:id="rId1"/>
    <sheet name="2" sheetId="2" r:id="rId2"/>
    <sheet name="2.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9a" sheetId="11" r:id="rId11"/>
    <sheet name="10" sheetId="12" r:id="rId12"/>
    <sheet name="11" sheetId="13" r:id="rId13"/>
    <sheet name="12" sheetId="14" r:id="rId14"/>
  </sheets>
  <definedNames>
    <definedName name="_xlfn.IFERROR" hidden="1">#NAME?</definedName>
    <definedName name="_xlnm.Print_Titles" localSheetId="0">'1'!$5:$6</definedName>
    <definedName name="_xlnm.Print_Titles" localSheetId="1">'2'!$6:$9</definedName>
    <definedName name="_xlnm.Print_Titles" localSheetId="3">'3'!$4:$7</definedName>
    <definedName name="_xlnm.Print_Titles" localSheetId="5">'5'!$4:$7</definedName>
    <definedName name="_xlnm.Print_Titles" localSheetId="6">'6'!$7:$7</definedName>
    <definedName name="_xlnm.Print_Titles" localSheetId="7">'7'!$7:$7</definedName>
    <definedName name="_xlnm.Print_Titles" localSheetId="9">'9'!$4:$6</definedName>
    <definedName name="_xlnm.Print_Titles" localSheetId="10">'9a'!$4:$6</definedName>
    <definedName name="_xlnm.Print_Area" localSheetId="0">'1'!$A$1:$AK$40</definedName>
    <definedName name="_xlnm.Print_Area" localSheetId="1">'2'!$A$2:$AW$99</definedName>
    <definedName name="_xlnm.Print_Area" localSheetId="3">'3'!$A$2:$AU$66</definedName>
    <definedName name="_xlnm.Print_Area" localSheetId="4">'4'!$A$2:$AL$31</definedName>
    <definedName name="_xlnm.Print_Area" localSheetId="5">'5'!$A$2:$AS$32</definedName>
    <definedName name="_xlnm.Print_Area" localSheetId="9">'9'!$A$2:$J$159</definedName>
    <definedName name="_xlnm.Print_Area" localSheetId="10">'9a'!$A$2:$G$75</definedName>
  </definedNames>
  <calcPr fullCalcOnLoad="1"/>
</workbook>
</file>

<file path=xl/sharedStrings.xml><?xml version="1.0" encoding="utf-8"?>
<sst xmlns="http://schemas.openxmlformats.org/spreadsheetml/2006/main" count="1483" uniqueCount="1060">
  <si>
    <t>01</t>
  </si>
  <si>
    <t>02</t>
  </si>
  <si>
    <t>03</t>
  </si>
  <si>
    <t>04</t>
  </si>
  <si>
    <t>08</t>
  </si>
  <si>
    <t>10</t>
  </si>
  <si>
    <t>#</t>
  </si>
  <si>
    <t>Megnevezés</t>
  </si>
  <si>
    <t>Teljesítés</t>
  </si>
  <si>
    <t>05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</si>
  <si>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</si>
  <si>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</si>
  <si>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</si>
  <si>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</si>
  <si>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</si>
  <si>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</si>
  <si>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</si>
  <si>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</si>
  <si>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</si>
  <si>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</si>
  <si>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</si>
  <si>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</si>
  <si>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</si>
  <si>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</si>
  <si>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</si>
  <si>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</si>
  <si>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</si>
  <si>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</si>
  <si>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</si>
  <si>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</si>
  <si>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</si>
  <si>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</si>
  <si>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</si>
  <si>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</si>
  <si>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</si>
  <si>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</si>
  <si>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</si>
  <si>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</si>
  <si>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</si>
  <si>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</si>
  <si>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</si>
  <si>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</si>
  <si>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</si>
  <si>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</si>
  <si>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</si>
  <si>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</si>
  <si>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</si>
  <si>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</si>
  <si>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</si>
  <si>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</si>
  <si>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</si>
  <si>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</si>
  <si>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</si>
  <si>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</si>
  <si>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</si>
  <si>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</si>
  <si>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</si>
  <si>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</si>
  <si>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</si>
  <si>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</si>
  <si>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</si>
  <si>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</si>
  <si>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</si>
  <si>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</si>
  <si>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</si>
  <si>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</si>
  <si>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</si>
  <si>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</si>
  <si>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</si>
  <si>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</si>
  <si>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</si>
  <si>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</si>
  <si>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</si>
  <si>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</si>
  <si>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</si>
  <si>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</si>
  <si>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</si>
  <si>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</si>
  <si>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</si>
  <si>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</si>
  <si>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</si>
  <si>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</si>
  <si>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</si>
  <si>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</si>
  <si>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</si>
  <si>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</si>
  <si>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</si>
  <si>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</si>
  <si>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</si>
  <si>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</si>
  <si>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</si>
  <si>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</si>
  <si>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</si>
  <si>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</si>
  <si>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</si>
  <si>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</si>
  <si>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</si>
  <si>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</si>
  <si>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</si>
  <si>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</si>
  <si>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</si>
  <si>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</si>
  <si>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</si>
  <si>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</si>
  <si>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</si>
  <si>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</si>
  <si>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</si>
  <si>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</si>
  <si>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</si>
  <si>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</si>
  <si>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</si>
  <si>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</si>
  <si>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</si>
  <si>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</si>
  <si>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</si>
  <si>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</si>
  <si>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</si>
  <si>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</si>
  <si>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</si>
  <si>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</si>
  <si>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</si>
  <si>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</si>
  <si>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</si>
  <si>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</si>
  <si>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</si>
  <si>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</si>
  <si>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</si>
  <si>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</si>
  <si>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</si>
  <si>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</si>
  <si>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</si>
  <si>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</si>
  <si>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</si>
  <si>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</si>
  <si>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</si>
  <si>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</si>
  <si>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</si>
  <si>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</si>
  <si>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</si>
  <si>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</si>
  <si>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</si>
  <si>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</si>
  <si>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</si>
  <si>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</si>
  <si>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</si>
  <si>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</si>
  <si>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</si>
  <si>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</si>
  <si>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</si>
  <si>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</si>
  <si>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</si>
  <si>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</si>
  <si>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</si>
  <si>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</si>
  <si>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</si>
  <si>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</si>
  <si>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</si>
  <si>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</si>
  <si>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</si>
  <si>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</si>
  <si>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</si>
  <si>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</si>
  <si>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</si>
  <si>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</si>
  <si>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</si>
  <si>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</si>
  <si>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</si>
  <si>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</si>
  <si>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</si>
  <si>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</si>
  <si>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</si>
  <si>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</si>
  <si>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</si>
  <si>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</si>
  <si>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</si>
  <si>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</si>
  <si>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/>
  </si>
  <si>
    <t>Előző időszak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</si>
  <si>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</si>
  <si>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</si>
  <si>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</si>
  <si>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</si>
  <si>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</si>
  <si>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</si>
  <si>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</si>
  <si>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</si>
  <si>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</si>
  <si>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</si>
  <si>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</si>
  <si>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</si>
  <si>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</si>
  <si>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</si>
  <si>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</si>
  <si>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</si>
  <si>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</si>
  <si>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</si>
  <si>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</si>
  <si>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</si>
  <si>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</si>
  <si>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</si>
  <si>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</si>
  <si>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</si>
  <si>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</si>
  <si>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</si>
  <si>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</si>
  <si>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</si>
  <si>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</si>
  <si>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</si>
  <si>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</si>
  <si>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</si>
  <si>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</si>
  <si>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</si>
  <si>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</si>
  <si>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</si>
  <si>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</si>
  <si>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</si>
  <si>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</si>
  <si>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</si>
  <si>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</si>
  <si>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</si>
  <si>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</si>
  <si>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</si>
  <si>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</si>
  <si>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</si>
  <si>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</si>
  <si>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</si>
  <si>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</si>
  <si>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</si>
  <si>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</si>
  <si>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</si>
  <si>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</si>
  <si>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</si>
  <si>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</si>
  <si>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</si>
  <si>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</si>
  <si>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</si>
  <si>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</si>
  <si>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</si>
  <si>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</si>
  <si>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</si>
  <si>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</si>
  <si>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</si>
  <si>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</si>
  <si>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</si>
  <si>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</si>
  <si>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</si>
  <si>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</si>
  <si>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</si>
  <si>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</si>
  <si>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</si>
  <si>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</si>
  <si>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</si>
  <si>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</si>
  <si>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</si>
  <si>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</si>
  <si>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</si>
  <si>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</si>
  <si>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</si>
  <si>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</si>
  <si>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</si>
  <si>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</si>
  <si>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</si>
  <si>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</si>
  <si>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</si>
  <si>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</si>
  <si>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</si>
  <si>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</si>
  <si>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</si>
  <si>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</si>
  <si>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</si>
  <si>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</si>
  <si>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</si>
  <si>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</si>
  <si>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</si>
  <si>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</si>
  <si>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</si>
  <si>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</si>
  <si>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</si>
  <si>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</si>
  <si>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</si>
  <si>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</si>
  <si>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</si>
  <si>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</si>
  <si>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</si>
  <si>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</si>
  <si>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</si>
  <si>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</si>
  <si>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</si>
  <si>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</si>
  <si>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</si>
  <si>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</si>
  <si>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</si>
  <si>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</si>
  <si>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</si>
  <si>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</si>
  <si>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</si>
  <si>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</si>
  <si>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</si>
  <si>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</si>
  <si>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</si>
  <si>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</si>
  <si>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</si>
  <si>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</si>
  <si>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</si>
  <si>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</si>
  <si>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</si>
  <si>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</si>
  <si>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</si>
  <si>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</si>
  <si>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</si>
  <si>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</si>
  <si>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</si>
  <si>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</si>
  <si>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</si>
  <si>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</si>
  <si>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</si>
  <si>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</si>
  <si>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</si>
  <si>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</si>
  <si>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</si>
  <si>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</si>
  <si>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</si>
  <si>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</si>
  <si>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</si>
  <si>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</si>
  <si>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</si>
  <si>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</si>
  <si>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Galamboki Közös Önkormányzati Hivatal</t>
  </si>
  <si>
    <t>Galambok 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</si>
  <si>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</si>
  <si>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</si>
  <si>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</si>
  <si>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</si>
  <si>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</si>
  <si>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</si>
  <si>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</si>
  <si>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</si>
  <si>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</si>
  <si>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</si>
  <si>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</si>
  <si>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Vagyonkimutatás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</si>
  <si>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</si>
  <si>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</si>
  <si>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</si>
  <si>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</si>
  <si>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</si>
  <si>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</si>
  <si>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</si>
  <si>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</si>
  <si>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</si>
  <si>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</si>
  <si>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</si>
  <si>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</si>
  <si>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</si>
  <si>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</si>
  <si>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</si>
  <si>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</si>
  <si>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</si>
  <si>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felújítások</t>
  </si>
  <si>
    <t>előlegek</t>
  </si>
  <si>
    <t>adott előlegek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</si>
  <si>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</si>
  <si>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</si>
  <si>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</si>
  <si>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</si>
  <si>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</si>
  <si>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</si>
  <si>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</si>
  <si>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</si>
  <si>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</si>
  <si>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</si>
  <si>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</si>
  <si>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</si>
  <si>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</si>
  <si>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</si>
  <si>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</si>
  <si>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</si>
  <si>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</si>
  <si>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</si>
  <si>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</si>
  <si>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E)</t>
  </si>
  <si>
    <t xml:space="preserve"> Egyéb sajátos eszközoldali elszámolások (forgalomképes)</t>
  </si>
  <si>
    <t>F)</t>
  </si>
  <si>
    <t>AKTÍV IDŐBELI ELHATÁROLÁSOK</t>
  </si>
  <si>
    <t>G)</t>
  </si>
  <si>
    <t>SAJÁT TŐKE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</si>
  <si>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</si>
  <si>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</si>
  <si>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</si>
  <si>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</si>
  <si>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</si>
  <si>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</si>
  <si>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</si>
  <si>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</si>
  <si>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KÖNYVVITELI MÉRLEGEN KÍVÜLI ESZKÖZÖK</t>
  </si>
  <si>
    <t xml:space="preserve"> -  "0"-ra leírt, de használatban lévő eszközök állománya</t>
  </si>
  <si>
    <t xml:space="preserve"> Mérleg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</si>
  <si>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</si>
  <si>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</si>
  <si>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</si>
  <si>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</si>
  <si>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</si>
  <si>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</si>
  <si>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4.2. Korlátozottan forgalomképes tárgyi eszköz létesítésére irányuló beruházásra</t>
  </si>
  <si>
    <t>4.3. Forgalomképes tárgyi eszköz létesítésére irányuló beruházásra adott előlegek</t>
  </si>
  <si>
    <t>5. Tárgyi eszközök értékhelyesbítése (forgalomképes)</t>
  </si>
  <si>
    <t>I.Költségvetési évben esedékes követelések</t>
  </si>
  <si>
    <t>II.Költségvetési évet követő követelések</t>
  </si>
  <si>
    <t>III.Követelés jellegű sajátos elszámolások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</si>
  <si>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</si>
  <si>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</si>
  <si>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</si>
  <si>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</si>
  <si>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</si>
  <si>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</si>
  <si>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I. Költségvetési évben esedékes kötelezettség</t>
  </si>
  <si>
    <t>II.Költlségvetési évet követően esedékes kötelezettség</t>
  </si>
  <si>
    <t>III.Kötelezettség jellegű sajátos elszámolások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</si>
  <si>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</si>
  <si>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</si>
  <si>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</si>
  <si>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</si>
  <si>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</si>
  <si>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</si>
  <si>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</si>
  <si>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</si>
  <si>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</si>
  <si>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</si>
  <si>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</si>
  <si>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</si>
  <si>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</si>
  <si>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</si>
  <si>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</si>
  <si>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</si>
  <si>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</si>
  <si>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</si>
  <si>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</si>
  <si>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</si>
  <si>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</si>
  <si>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</si>
  <si>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</si>
  <si>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</si>
  <si>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</si>
  <si>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</si>
  <si>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</si>
  <si>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</si>
  <si>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</si>
  <si>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ssz.</t>
  </si>
  <si>
    <t>Gazdasági szervezet</t>
  </si>
  <si>
    <t>Jegyzett tőke   e Ft</t>
  </si>
  <si>
    <t>Önkormányzat részesedése</t>
  </si>
  <si>
    <t>Bekerülési érték e Ft</t>
  </si>
  <si>
    <t>Könyv szerinti érték e Ft</t>
  </si>
  <si>
    <t>eFt</t>
  </si>
  <si>
    <t>%</t>
  </si>
  <si>
    <t>Délzalai Víz-és Csatornamű Zrt</t>
  </si>
  <si>
    <t>1.melléklet</t>
  </si>
  <si>
    <t>Galambok Község Önkormányzata és Intézménye</t>
  </si>
  <si>
    <t>Sor-
szám</t>
  </si>
  <si>
    <t>Rovat megnevezése</t>
  </si>
  <si>
    <t xml:space="preserve">Foglalkoztatottak személyi juttatásai </t>
  </si>
  <si>
    <t xml:space="preserve">Külső személyi juttatások </t>
  </si>
  <si>
    <t>Személyi juttatások (=1+2)</t>
  </si>
  <si>
    <t xml:space="preserve">Munkaadókat terhelő járulékok és szociális hozzájárulási adó                                                                           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</si>
  <si>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</si>
  <si>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</si>
  <si>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</si>
  <si>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</si>
  <si>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</si>
  <si>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</si>
  <si>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</si>
  <si>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</si>
  <si>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</si>
  <si>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</si>
  <si>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</si>
  <si>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 (=12+…+15)</t>
  </si>
  <si>
    <t>Kiadások összesen (=11+16)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</si>
  <si>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</si>
  <si>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</si>
  <si>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</si>
  <si>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</si>
  <si>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</si>
  <si>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</si>
  <si>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Felhalmozási célú átvett pénzeszközök </t>
  </si>
  <si>
    <t>Költségvetési bevételek (=1+…+7)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</si>
  <si>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</si>
  <si>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</si>
  <si>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</si>
  <si>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Külföldi finanszírozás bevételei </t>
  </si>
  <si>
    <t>Finanszírozási bevételek (=9+…..+13)</t>
  </si>
  <si>
    <t>Bevételek összesen (=8+14)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</si>
  <si>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</si>
  <si>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</si>
  <si>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</si>
  <si>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</si>
  <si>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</si>
  <si>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</si>
  <si>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</si>
  <si>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</si>
  <si>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</si>
  <si>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</si>
  <si>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</si>
  <si>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</si>
  <si>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</si>
  <si>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</si>
  <si>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</si>
  <si>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</si>
  <si>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</si>
  <si>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</si>
  <si>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</si>
  <si>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</si>
  <si>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</si>
  <si>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</si>
  <si>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</si>
  <si>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</si>
  <si>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</si>
  <si>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</si>
  <si>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Kedvezmények</t>
  </si>
  <si>
    <t>Állami megelőlegezések</t>
  </si>
  <si>
    <t>K1-K8</t>
  </si>
  <si>
    <t>Költségvetési kiadások (=19+20+45+54+67+75+80+89)</t>
  </si>
  <si>
    <t>K8</t>
  </si>
  <si>
    <t>Egyéb felhalmozási célú kiadások (=81+…+88)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</si>
  <si>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</si>
  <si>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</si>
  <si>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</si>
  <si>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</si>
  <si>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</si>
  <si>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</si>
  <si>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</si>
  <si>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</si>
  <si>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</si>
  <si>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</si>
  <si>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</si>
  <si>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</si>
  <si>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</si>
  <si>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</si>
  <si>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</si>
  <si>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</si>
  <si>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</si>
  <si>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(=76+...+79)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</si>
  <si>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</si>
  <si>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</si>
  <si>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</si>
  <si>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</si>
  <si>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</si>
  <si>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</si>
  <si>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</si>
  <si>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</si>
  <si>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</si>
  <si>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(=68+…+74)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</si>
  <si>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</si>
  <si>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</si>
  <si>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</si>
  <si>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</si>
  <si>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</si>
  <si>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</si>
  <si>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</si>
  <si>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</si>
  <si>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</si>
  <si>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</si>
  <si>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</si>
  <si>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</si>
  <si>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</si>
  <si>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</si>
  <si>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</si>
  <si>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(=55+…+66)</t>
  </si>
  <si>
    <t>K512</t>
  </si>
  <si>
    <t>Tartalékok</t>
  </si>
  <si>
    <t>K511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</si>
  <si>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</si>
  <si>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</si>
  <si>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</si>
  <si>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</si>
  <si>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</si>
  <si>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</si>
  <si>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</si>
  <si>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</si>
  <si>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</si>
  <si>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</si>
  <si>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</si>
  <si>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</si>
  <si>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</si>
  <si>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</si>
  <si>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</si>
  <si>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</si>
  <si>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</si>
  <si>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</si>
  <si>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</si>
  <si>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</si>
  <si>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</si>
  <si>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</si>
  <si>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>Ellátottak pénzbeli juttatásai (=46+...+53)</t>
  </si>
  <si>
    <t>K48</t>
  </si>
  <si>
    <t>Egyéb nem intézményi ellátások (települési támogatás)</t>
  </si>
  <si>
    <t>K47</t>
  </si>
  <si>
    <t>Intézményi ellátások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</si>
  <si>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</si>
  <si>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</si>
  <si>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</si>
  <si>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</si>
  <si>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</si>
  <si>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</si>
  <si>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</si>
  <si>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</si>
  <si>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</si>
  <si>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</si>
  <si>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</si>
  <si>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</si>
  <si>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</si>
  <si>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>Dologi kiadások (=24+27+35+38+44)</t>
  </si>
  <si>
    <t>K35</t>
  </si>
  <si>
    <t>Különféle befizetések és egyéb dologi kiadások (=39+…+43)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</si>
  <si>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</si>
  <si>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</si>
  <si>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</si>
  <si>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</si>
  <si>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</si>
  <si>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</si>
  <si>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</si>
  <si>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</si>
  <si>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</si>
  <si>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</si>
  <si>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</si>
  <si>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>Kiküldetések, reklám- és propagandakiadások (=36+37)</t>
  </si>
  <si>
    <t>K342</t>
  </si>
  <si>
    <t>Reklám- és propagandakiadások</t>
  </si>
  <si>
    <t>K341</t>
  </si>
  <si>
    <t>Kiküldetések kiadásai</t>
  </si>
  <si>
    <t>K33</t>
  </si>
  <si>
    <t>Szolgáltatási kiadások (=28+…+34)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</si>
  <si>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</si>
  <si>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</si>
  <si>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</si>
  <si>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</si>
  <si>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</si>
  <si>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</si>
  <si>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</si>
  <si>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</si>
  <si>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</si>
  <si>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</si>
  <si>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</si>
  <si>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</si>
  <si>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</si>
  <si>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</si>
  <si>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</si>
  <si>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>Kommunikációs szolgáltatások (=25+26)</t>
  </si>
  <si>
    <t>K322</t>
  </si>
  <si>
    <t>Egyéb kommunikációs szolgáltatások</t>
  </si>
  <si>
    <t>K321</t>
  </si>
  <si>
    <t>Informatikai szolgáltatások igénybevétele</t>
  </si>
  <si>
    <t>K31</t>
  </si>
  <si>
    <t>Készletbeszerzés (=21+22+23)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</si>
  <si>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</si>
  <si>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</si>
  <si>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</si>
  <si>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</si>
  <si>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</si>
  <si>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</si>
  <si>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</si>
  <si>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>K1</t>
  </si>
  <si>
    <t>Személyi juttatások (=14+18)</t>
  </si>
  <si>
    <t>K12</t>
  </si>
  <si>
    <t>Külső személyi juttatások (=15+16+17)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</si>
  <si>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</si>
  <si>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</si>
  <si>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</si>
  <si>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</si>
  <si>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</si>
  <si>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</si>
  <si>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</si>
  <si>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>Foglalkoztatottak személyi juttatásai (=01+…+13)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</si>
  <si>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</si>
  <si>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</si>
  <si>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</si>
  <si>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</si>
  <si>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</si>
  <si>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</si>
  <si>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</si>
  <si>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</si>
  <si>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</si>
  <si>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</si>
  <si>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</si>
  <si>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</si>
  <si>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</si>
  <si>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</si>
  <si>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</si>
  <si>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</si>
  <si>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</si>
  <si>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</si>
  <si>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</si>
  <si>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</si>
  <si>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</si>
  <si>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</si>
  <si>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</si>
  <si>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</si>
  <si>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</si>
  <si>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</si>
  <si>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Eredeti előirányzat</t>
  </si>
  <si>
    <t>Eredeti
előirányzat</t>
  </si>
  <si>
    <t>Rovat
száma</t>
  </si>
  <si>
    <t>KÖH</t>
  </si>
  <si>
    <t>Önkormányzat</t>
  </si>
  <si>
    <t xml:space="preserve">ezer forintban  </t>
  </si>
  <si>
    <t>K1-K8. Költségvetési kiadások</t>
  </si>
  <si>
    <t>2015. ÉVI KÖLTSÉGVETÉSÉNEK MÓDOSÍTÁSA</t>
  </si>
  <si>
    <t>B1-B7. Költségvetési bevételek</t>
  </si>
  <si>
    <t>ezer forintban</t>
  </si>
  <si>
    <t>Eredeti 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</si>
  <si>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</si>
  <si>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</si>
  <si>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</si>
  <si>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</si>
  <si>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</si>
  <si>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</si>
  <si>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</si>
  <si>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</si>
  <si>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Helyi önkormányzatok költségvetési és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</si>
  <si>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</si>
  <si>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</si>
  <si>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</si>
  <si>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</si>
  <si>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</si>
  <si>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</si>
  <si>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</si>
  <si>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</si>
  <si>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</si>
  <si>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</si>
  <si>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</si>
  <si>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</si>
  <si>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</si>
  <si>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</si>
  <si>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</si>
  <si>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</si>
  <si>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</si>
  <si>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</si>
  <si>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</si>
  <si>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</si>
  <si>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</si>
  <si>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</si>
  <si>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</si>
  <si>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</si>
  <si>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</si>
  <si>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</si>
  <si>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</si>
  <si>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</si>
  <si>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</si>
  <si>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</si>
  <si>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</si>
  <si>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</si>
  <si>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</si>
  <si>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</si>
  <si>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</si>
  <si>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</si>
  <si>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</si>
  <si>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</si>
  <si>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</si>
  <si>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</si>
  <si>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</si>
  <si>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</si>
  <si>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</si>
  <si>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</si>
  <si>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</si>
  <si>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</si>
  <si>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</si>
  <si>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</si>
  <si>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</si>
  <si>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</si>
  <si>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</si>
  <si>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</si>
  <si>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</si>
  <si>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</si>
  <si>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</si>
  <si>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</si>
  <si>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</si>
  <si>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</si>
  <si>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</si>
  <si>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</si>
  <si>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</si>
  <si>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</si>
  <si>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</si>
  <si>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</si>
  <si>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</si>
  <si>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</si>
  <si>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</si>
  <si>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</si>
  <si>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</si>
  <si>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</si>
  <si>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</si>
  <si>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</si>
  <si>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</si>
  <si>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</si>
  <si>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</si>
  <si>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</si>
  <si>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</si>
  <si>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</si>
  <si>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</si>
  <si>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</si>
  <si>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</si>
  <si>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</si>
  <si>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</si>
  <si>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</si>
  <si>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</si>
  <si>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</si>
  <si>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</si>
  <si>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</si>
  <si>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</si>
  <si>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</si>
  <si>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</si>
  <si>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</si>
  <si>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</si>
  <si>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</si>
  <si>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</si>
  <si>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</si>
  <si>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</si>
  <si>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</si>
  <si>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</si>
  <si>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</si>
  <si>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</si>
  <si>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</si>
  <si>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</si>
  <si>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</si>
  <si>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</si>
  <si>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</si>
  <si>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</si>
  <si>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K9</t>
  </si>
  <si>
    <t>Finanszírozási kiadások (=16+21+22)</t>
  </si>
  <si>
    <t>K93</t>
  </si>
  <si>
    <t>Adóssághoz nem kapcsolódó származékos ügyletek kiadásai</t>
  </si>
  <si>
    <t>K92</t>
  </si>
  <si>
    <t>Külföldi finanszírozás kiadásai (=17+…+20)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</si>
  <si>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</si>
  <si>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</si>
  <si>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</si>
  <si>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</si>
  <si>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</si>
  <si>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</si>
  <si>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</si>
  <si>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</si>
  <si>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</si>
  <si>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(=04+09+…+15)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</si>
  <si>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</si>
  <si>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</si>
  <si>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</si>
  <si>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</si>
  <si>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</si>
  <si>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</si>
  <si>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</si>
  <si>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</si>
  <si>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</si>
  <si>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</si>
  <si>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</si>
  <si>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</si>
  <si>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</si>
  <si>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(=05+…+08)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</si>
  <si>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</si>
  <si>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</si>
  <si>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</si>
  <si>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</si>
  <si>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</si>
  <si>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</si>
  <si>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</si>
  <si>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</si>
  <si>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</si>
  <si>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</si>
  <si>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</si>
  <si>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</si>
  <si>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</si>
  <si>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</si>
  <si>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</si>
  <si>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</si>
  <si>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Módosított előirányzat</t>
  </si>
  <si>
    <t>K9. Finanszírozási kiadások</t>
  </si>
  <si>
    <t>B8</t>
  </si>
  <si>
    <t>Finanszírozási bevételek (=18+23+24)</t>
  </si>
  <si>
    <t>B83</t>
  </si>
  <si>
    <t>Adóssághoz nem kapcsolódó származékos ügyletek bevételei</t>
  </si>
  <si>
    <t>B82</t>
  </si>
  <si>
    <t>Külföldi finanszírozás bevételei (=19+…+22)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</si>
  <si>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</si>
  <si>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</si>
  <si>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</si>
  <si>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</si>
  <si>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</si>
  <si>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</si>
  <si>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</si>
  <si>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</si>
  <si>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</si>
  <si>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>Belföldi finanszírozás bevételei (=04+09+12+…+17)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</si>
  <si>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</si>
  <si>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</si>
  <si>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</si>
  <si>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</si>
  <si>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</si>
  <si>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</si>
  <si>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</si>
  <si>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</si>
  <si>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</si>
  <si>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</si>
  <si>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</si>
  <si>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</si>
  <si>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</si>
  <si>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</si>
  <si>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</si>
  <si>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</si>
  <si>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</si>
  <si>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</si>
  <si>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</si>
  <si>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</si>
  <si>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</si>
  <si>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</si>
  <si>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</si>
  <si>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</si>
  <si>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</si>
  <si>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</si>
  <si>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</si>
  <si>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>Hitel-, kölcsönfelvétel államháztartáson kívülről (=01+02+03)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</si>
  <si>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</si>
  <si>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</si>
  <si>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</si>
  <si>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</si>
  <si>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</si>
  <si>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</si>
  <si>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önkormányzat</t>
  </si>
  <si>
    <t>összesen</t>
  </si>
  <si>
    <t>B8. Finanszírozási bevételek</t>
  </si>
  <si>
    <t>Teljesített kiadások kormányzati funkciónként</t>
  </si>
  <si>
    <t>Kormányzati funkció</t>
  </si>
  <si>
    <t>Személyi juttatások</t>
  </si>
  <si>
    <t>Munkaadót terhelő járulékok</t>
  </si>
  <si>
    <t>Dologi kiadások</t>
  </si>
  <si>
    <t>Ellátottak pénzbeli juttatásai</t>
  </si>
  <si>
    <t>Egyéb működési célú támogatások</t>
  </si>
  <si>
    <t>Beruházok</t>
  </si>
  <si>
    <t>Felújítások</t>
  </si>
  <si>
    <t>Finanszírozási kiadások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</si>
  <si>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</si>
  <si>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</si>
  <si>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</si>
  <si>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</si>
  <si>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041237 Közfoglalkoztatási mintaprogram</t>
  </si>
  <si>
    <t>064010 Közvilágítás</t>
  </si>
  <si>
    <t>66010 Zöldterület kezelés</t>
  </si>
  <si>
    <t>066020  Város- és községgazdálkodási egyéb szolgáltatások</t>
  </si>
  <si>
    <t>072112 Háziorvosi ügyeleti ellátás</t>
  </si>
  <si>
    <t>072312 Fogorvosi ügyeleti ellátások</t>
  </si>
  <si>
    <t>081045 Szabadidősport-tevékenység és támogatása</t>
  </si>
  <si>
    <t>082091 Közművelődés-közösségi és társadalmi részvétel fejlesztése</t>
  </si>
  <si>
    <t>084031 Civil szervezetk működési támogatása</t>
  </si>
  <si>
    <t>091140 Óvodai nevelés, ellátás működtetési feladati</t>
  </si>
  <si>
    <t>104051 Gyermekvédelmi pénzbeli és természetbeni ellátások</t>
  </si>
  <si>
    <t>107060 Egyéb szociális pénzbeli és természetbeni ellátások, támogatások</t>
  </si>
  <si>
    <t xml:space="preserve">Módosított előirányzat </t>
  </si>
  <si>
    <t xml:space="preserve">Módosított előirányzat  </t>
  </si>
  <si>
    <t xml:space="preserve">módosított előirányzat </t>
  </si>
  <si>
    <t>Teljesített BEVÉTELEK kormányzati funkciónként</t>
  </si>
  <si>
    <t>Egyéb felhalmozási kiadás</t>
  </si>
  <si>
    <t>011220 Adó- vám és jövedéki igazgatás</t>
  </si>
  <si>
    <t>013350 Önkormányzati vagyonnal való gazdálkodás</t>
  </si>
  <si>
    <t>018030 Támogatási célú finanszírozási műveletek</t>
  </si>
  <si>
    <t>041236 Országos közfoglalkoztatási program</t>
  </si>
  <si>
    <t>042180 Állat eü feladatok</t>
  </si>
  <si>
    <t>045160 Közutak, hidak , alagutak üzemeltetése</t>
  </si>
  <si>
    <t>047410 Ár és belvízvédelemmel összefüggő tevékenység</t>
  </si>
  <si>
    <t>051030 Nem veszélyes hulladék szállítása, átrakása</t>
  </si>
  <si>
    <t>063080 Vízellátással kapcsolatos közmű építése, fenntartása</t>
  </si>
  <si>
    <t>072111 Háziorvosi alapellátás</t>
  </si>
  <si>
    <t>074031 Család és nővédelmi egészségügyi gondozás</t>
  </si>
  <si>
    <t>081041 Versenysport és utánpótlás nevelési tevékenység támogatása</t>
  </si>
  <si>
    <t>096015 Gyermekétkeztetés köznevelési intézményben</t>
  </si>
  <si>
    <t>107051 Szociális étkeztetés</t>
  </si>
  <si>
    <t>Működési célú támogatások ÁHT-n belül</t>
  </si>
  <si>
    <t>Felhalmo-zási célú támogatások ÁHT-n</t>
  </si>
  <si>
    <t>Működési bevételek</t>
  </si>
  <si>
    <t>Felhalmozási átvétel</t>
  </si>
  <si>
    <t>Finanszíro-zási bevétel</t>
  </si>
  <si>
    <t>018010 Önkormányzatok elszámolásai központi költségvetéssel</t>
  </si>
  <si>
    <t>051030 Nem veszélyes hulladék szállítás</t>
  </si>
  <si>
    <t>052020 Szennyvíz gyűjtés, tisztítás</t>
  </si>
  <si>
    <t>052080 Szennyvízcsatorna üzemeltetése</t>
  </si>
  <si>
    <t>061030 Lakáshoz jutást segítő támogatás</t>
  </si>
  <si>
    <t>066010 Zöldterület kezelés</t>
  </si>
  <si>
    <t>066020 város és községgazdálkodás</t>
  </si>
  <si>
    <t>074032 Ifjuság egészségügyi gondozás</t>
  </si>
  <si>
    <t>106010 Lakóingatlan szociális célú bérbeadása</t>
  </si>
  <si>
    <t xml:space="preserve">900010 Központi költségvetés funkcióra nem sorolható bevételei államháztartáson kívülről </t>
  </si>
  <si>
    <t>900020 Önkormádnyzatok funkcióra nem sorolható bevételei államháztartáson kívülről</t>
  </si>
  <si>
    <t>H/III/8       Letétre, megőrzésre, fedezetkezelésre átvett pénzeszközök, biztosítékok</t>
  </si>
  <si>
    <t>KJ/2        Eredményszemléletű bevételek passzív időbeli elhatárolása</t>
  </si>
  <si>
    <t>(KLIK részére vagyonkezelési szerződésben átadott eszközök)</t>
  </si>
  <si>
    <t xml:space="preserve">KÖNYVVITELI MÉRLEGEN KÍVÜLI TÉTELEK 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</si>
  <si>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</si>
  <si>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</si>
  <si>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</si>
  <si>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</si>
  <si>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</si>
  <si>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</si>
  <si>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</si>
  <si>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</si>
  <si>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9/a melléklet</t>
  </si>
  <si>
    <t>10. melléklet</t>
  </si>
  <si>
    <t>11. melléklet</t>
  </si>
  <si>
    <t>12. melléklet</t>
  </si>
  <si>
    <t>2.melléklet 2.  táblázata</t>
  </si>
  <si>
    <t>Ezer Ft-ban</t>
  </si>
  <si>
    <t>Támogatott cél megnevezése</t>
  </si>
  <si>
    <t>Orvosi ügyelet</t>
  </si>
  <si>
    <t xml:space="preserve">Fogorvosi ügyelet </t>
  </si>
  <si>
    <t>Intézményfennt. Átadás</t>
  </si>
  <si>
    <t>BURSA Alapítvány</t>
  </si>
  <si>
    <t>Faluszövetség támogatása</t>
  </si>
  <si>
    <t>Horgászegyesület támogatása</t>
  </si>
  <si>
    <t>TÖOSZ</t>
  </si>
  <si>
    <t>Nyugdíjas klub</t>
  </si>
  <si>
    <t>Hagyományőrző</t>
  </si>
  <si>
    <t>Polgárőrség támogatása</t>
  </si>
  <si>
    <t>Működés célú pénzeszköz átadás összesen</t>
  </si>
  <si>
    <t>KÖH finanszírozás</t>
  </si>
  <si>
    <t>016020 Országos és helyi népszavazással kapcsolatos tevékenységek</t>
  </si>
  <si>
    <t>Kanizsai Lovasklub támogatása</t>
  </si>
  <si>
    <t>Nap Harmata Alapítvány támogatása</t>
  </si>
  <si>
    <t>Kanizsai Fiatalok Közössége táncszakkör tám</t>
  </si>
  <si>
    <t>Elszámolásból származó bevétel</t>
  </si>
  <si>
    <t>B115</t>
  </si>
  <si>
    <t>05020 Szennyvíz gyűjtés tisztítás</t>
  </si>
  <si>
    <t>063020 Víztermelés kezelés-, ellátás</t>
  </si>
  <si>
    <t>104037 Intézményen kívüli gyermekétkeztetés</t>
  </si>
  <si>
    <t>104042 Család és gyerekjóléti szolgálat</t>
  </si>
  <si>
    <t>063080 Vízellátással kapcsolatos közmű építés</t>
  </si>
  <si>
    <t>Felhjalmozási bev.</t>
  </si>
  <si>
    <t>Működési célú átvét. ÁHT-n kív.</t>
  </si>
  <si>
    <t>D/III/1e        - ebből: foglalkoztatottaknak adott előleg</t>
  </si>
  <si>
    <t>D/III/1d        - ebből: szolgáltatásokra adott előleg</t>
  </si>
  <si>
    <t>149</t>
  </si>
  <si>
    <t>155</t>
  </si>
  <si>
    <t>D/III/1f        - ebből: túléfizetések, visszajáró kifizetések</t>
  </si>
  <si>
    <t>ezer Ft-ban</t>
  </si>
  <si>
    <t>2017.  évi beszámolója</t>
  </si>
  <si>
    <t>Galambok Község Önkormányzata és Intézményei</t>
  </si>
  <si>
    <t>2017.évi eredeti ei.</t>
  </si>
  <si>
    <t>2017.évi módosított</t>
  </si>
  <si>
    <t>Galambok Község Önkormányzat és Intézményei 2017. évi beszámolója</t>
  </si>
  <si>
    <t>Galambok Önkormányzat tervezett működési célú pénzeszköz átadása 2017. évben</t>
  </si>
  <si>
    <t>2017. ÉVI BESZÁMOLÓJA</t>
  </si>
  <si>
    <t>Galambok Község Önkormányzata és Intézménye 2017. évi  MARADVÁNYKIMUTATÁSA</t>
  </si>
  <si>
    <t>Galambok Község Önkormányzata és intézménye 2017. évi beszámolója</t>
  </si>
  <si>
    <t>Galambok Önkormányzat részesedéseinek alakulása 2017.évben</t>
  </si>
  <si>
    <t>Adósság állomány alakulása lejárat, eszközök, bel- és külföldi hitelezők szerinti bontásban 
2017. december 31-én</t>
  </si>
  <si>
    <t>Galamboki Szolgáltató Központ</t>
  </si>
  <si>
    <t>011140Országos és helyi nemzetiségi önkormányzatok igazg. tevékenysége</t>
  </si>
  <si>
    <t>042130 Növénytermesztés, állattenyésztés és kapcsolódó szolgáltatások</t>
  </si>
  <si>
    <t>045120 Útépítés</t>
  </si>
  <si>
    <t>062010 Településfejlesztés igazgatás</t>
  </si>
  <si>
    <t>082091 Közművelődés, közösséégi és társadalmi részvétel fejleszt</t>
  </si>
  <si>
    <t>104042 Család és gyermekjóléti szolgáltatás</t>
  </si>
  <si>
    <t>Napáva</t>
  </si>
  <si>
    <t>Sportegyesület II. félévi tám</t>
  </si>
  <si>
    <t>Sportegyesület I. félévi tám</t>
  </si>
  <si>
    <t>Belső ellenőrzéshez átadás</t>
  </si>
  <si>
    <t>2017. ÉVI KÖLTSÉGVETÉSI BESZÁMOLÓJA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</si>
</sst>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#"/>
    <numFmt numFmtId="174" formatCode="#,##0.000"/>
    <numFmt numFmtId="175" formatCode="00"/>
    <numFmt numFmtId="176" formatCode="\ ##########"/>
    <numFmt numFmtId="177" formatCode="0__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4"/>
      <name val="Arial CE"/>
      <family val="0"/>
    </font>
    <font>
      <sz val="12"/>
      <color indexed="62"/>
      <name val="Arial"/>
      <family val="2"/>
    </font>
    <font>
      <b/>
      <sz val="12"/>
      <name val="Arial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4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color indexed="8"/>
      <name val="Arial"/>
      <family val="2"/>
    </font>
    <font>
      <b/>
      <sz val="2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7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0" borderId="7" applyNumberFormat="0" applyFont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8" applyNumberFormat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6" borderId="1" applyNumberFormat="0" applyAlignment="0" applyProtection="0"/>
    <xf numFmtId="9" fontId="1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6" fillId="1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0" xfId="56" applyFont="1">
      <alignment/>
      <protection/>
    </xf>
    <xf numFmtId="0" fontId="8" fillId="26" borderId="10" xfId="56" applyFont="1" applyFill="1" applyBorder="1">
      <alignment/>
      <protection/>
    </xf>
    <xf numFmtId="0" fontId="6" fillId="0" borderId="10" xfId="56" applyFont="1" applyBorder="1">
      <alignment/>
      <protection/>
    </xf>
    <xf numFmtId="3" fontId="6" fillId="0" borderId="10" xfId="56" applyNumberFormat="1" applyFont="1" applyBorder="1">
      <alignment/>
      <protection/>
    </xf>
    <xf numFmtId="3" fontId="9" fillId="0" borderId="10" xfId="56" applyNumberFormat="1" applyFont="1" applyBorder="1">
      <alignment/>
      <protection/>
    </xf>
    <xf numFmtId="0" fontId="9" fillId="0" borderId="10" xfId="56" applyFont="1" applyBorder="1">
      <alignment/>
      <protection/>
    </xf>
    <xf numFmtId="0" fontId="10" fillId="0" borderId="0" xfId="59" applyFill="1" applyAlignment="1">
      <alignment vertical="center" wrapText="1"/>
      <protection/>
    </xf>
    <xf numFmtId="173" fontId="11" fillId="0" borderId="0" xfId="59" applyNumberFormat="1" applyFont="1" applyFill="1" applyAlignment="1">
      <alignment vertical="center" wrapText="1"/>
      <protection/>
    </xf>
    <xf numFmtId="0" fontId="13" fillId="0" borderId="0" xfId="59" applyFont="1" applyFill="1" applyAlignment="1">
      <alignment horizontal="center" vertical="center" wrapText="1"/>
      <protection/>
    </xf>
    <xf numFmtId="0" fontId="10" fillId="0" borderId="0" xfId="59" applyFill="1" applyAlignment="1">
      <alignment horizontal="right" vertical="center" wrapText="1"/>
      <protection/>
    </xf>
    <xf numFmtId="0" fontId="10" fillId="0" borderId="0" xfId="59" applyFill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2" fillId="0" borderId="10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 locked="0"/>
    </xf>
    <xf numFmtId="173" fontId="15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59" applyFont="1" applyFill="1" applyBorder="1" applyAlignment="1" applyProtection="1">
      <alignment horizontal="left" vertical="center" wrapText="1" indent="8"/>
      <protection locked="0"/>
    </xf>
    <xf numFmtId="0" fontId="14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173" fontId="14" fillId="0" borderId="10" xfId="59" applyNumberFormat="1" applyFont="1" applyFill="1" applyBorder="1" applyAlignment="1">
      <alignment vertical="center" wrapText="1"/>
      <protection/>
    </xf>
    <xf numFmtId="0" fontId="4" fillId="0" borderId="0" xfId="56">
      <alignment/>
      <protection/>
    </xf>
    <xf numFmtId="0" fontId="18" fillId="0" borderId="10" xfId="56" applyFont="1" applyBorder="1" applyAlignment="1">
      <alignment horizontal="center" vertical="distributed"/>
      <protection/>
    </xf>
    <xf numFmtId="0" fontId="19" fillId="0" borderId="10" xfId="56" applyFont="1" applyBorder="1">
      <alignment/>
      <protection/>
    </xf>
    <xf numFmtId="3" fontId="19" fillId="0" borderId="10" xfId="56" applyNumberFormat="1" applyFont="1" applyBorder="1">
      <alignment/>
      <protection/>
    </xf>
    <xf numFmtId="174" fontId="19" fillId="0" borderId="10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0" xfId="56" applyNumberFormat="1" applyFont="1" applyBorder="1">
      <alignment/>
      <protection/>
    </xf>
    <xf numFmtId="174" fontId="18" fillId="0" borderId="10" xfId="56" applyNumberFormat="1" applyFont="1" applyBorder="1">
      <alignment/>
      <protection/>
    </xf>
    <xf numFmtId="175" fontId="20" fillId="0" borderId="0" xfId="55" applyNumberFormat="1" applyFont="1" applyFill="1">
      <alignment/>
      <protection/>
    </xf>
    <xf numFmtId="0" fontId="20" fillId="0" borderId="0" xfId="55" applyFont="1" applyFill="1">
      <alignment/>
      <protection/>
    </xf>
    <xf numFmtId="3" fontId="20" fillId="0" borderId="0" xfId="55" applyNumberFormat="1" applyFont="1" applyFill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3" fontId="23" fillId="0" borderId="11" xfId="55" applyNumberFormat="1" applyFont="1" applyFill="1" applyBorder="1" applyAlignment="1">
      <alignment horizontal="right" vertical="center"/>
      <protection/>
    </xf>
    <xf numFmtId="3" fontId="23" fillId="0" borderId="12" xfId="55" applyNumberFormat="1" applyFont="1" applyFill="1" applyBorder="1" applyAlignment="1">
      <alignment horizontal="right" vertical="center"/>
      <protection/>
    </xf>
    <xf numFmtId="0" fontId="20" fillId="0" borderId="0" xfId="55" applyFont="1" applyFill="1" applyBorder="1">
      <alignment/>
      <protection/>
    </xf>
    <xf numFmtId="0" fontId="22" fillId="0" borderId="0" xfId="55" applyFont="1" applyFill="1">
      <alignment/>
      <protection/>
    </xf>
    <xf numFmtId="3" fontId="23" fillId="0" borderId="10" xfId="55" applyNumberFormat="1" applyFont="1" applyFill="1" applyBorder="1" applyAlignment="1">
      <alignment horizontal="right" vertical="center"/>
      <protection/>
    </xf>
    <xf numFmtId="3" fontId="23" fillId="0" borderId="10" xfId="55" applyNumberFormat="1" applyFont="1" applyFill="1" applyBorder="1" applyAlignment="1">
      <alignment horizontal="right" vertical="center" wrapText="1"/>
      <protection/>
    </xf>
    <xf numFmtId="0" fontId="25" fillId="0" borderId="0" xfId="55" applyFont="1" applyFill="1">
      <alignment/>
      <protection/>
    </xf>
    <xf numFmtId="175" fontId="26" fillId="0" borderId="0" xfId="55" applyNumberFormat="1" applyFont="1" applyFill="1">
      <alignment/>
      <protection/>
    </xf>
    <xf numFmtId="0" fontId="26" fillId="0" borderId="0" xfId="55" applyFont="1" applyFill="1">
      <alignment/>
      <protection/>
    </xf>
    <xf numFmtId="3" fontId="26" fillId="0" borderId="0" xfId="55" applyNumberFormat="1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10" fillId="0" borderId="0" xfId="58" applyFill="1">
      <alignment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 applyProtection="1">
      <alignment horizontal="center" vertical="center"/>
      <protection/>
    </xf>
    <xf numFmtId="0" fontId="15" fillId="0" borderId="1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vertical="center" wrapText="1"/>
      <protection locked="0"/>
    </xf>
    <xf numFmtId="173" fontId="15" fillId="0" borderId="10" xfId="58" applyNumberFormat="1" applyFont="1" applyFill="1" applyBorder="1" applyAlignment="1" applyProtection="1">
      <alignment vertical="center"/>
      <protection locked="0"/>
    </xf>
    <xf numFmtId="173" fontId="15" fillId="0" borderId="11" xfId="58" applyNumberFormat="1" applyFont="1" applyFill="1" applyBorder="1" applyAlignment="1" applyProtection="1">
      <alignment vertical="center"/>
      <protection locked="0"/>
    </xf>
    <xf numFmtId="173" fontId="14" fillId="0" borderId="11" xfId="58" applyNumberFormat="1" applyFont="1" applyFill="1" applyBorder="1" applyAlignment="1" applyProtection="1">
      <alignment vertical="center"/>
      <protection/>
    </xf>
    <xf numFmtId="173" fontId="14" fillId="0" borderId="18" xfId="58" applyNumberFormat="1" applyFont="1" applyFill="1" applyBorder="1" applyAlignment="1" applyProtection="1">
      <alignment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vertical="center" wrapText="1"/>
      <protection/>
    </xf>
    <xf numFmtId="0" fontId="15" fillId="0" borderId="20" xfId="58" applyFont="1" applyFill="1" applyBorder="1" applyAlignment="1" applyProtection="1">
      <alignment vertical="center" wrapText="1"/>
      <protection locked="0"/>
    </xf>
    <xf numFmtId="173" fontId="15" fillId="0" borderId="20" xfId="58" applyNumberFormat="1" applyFont="1" applyFill="1" applyBorder="1" applyAlignment="1" applyProtection="1">
      <alignment vertical="center"/>
      <protection locked="0"/>
    </xf>
    <xf numFmtId="173" fontId="15" fillId="0" borderId="21" xfId="58" applyNumberFormat="1" applyFont="1" applyFill="1" applyBorder="1" applyAlignment="1" applyProtection="1">
      <alignment vertical="center"/>
      <protection locked="0"/>
    </xf>
    <xf numFmtId="0" fontId="15" fillId="0" borderId="22" xfId="58" applyFont="1" applyFill="1" applyBorder="1" applyAlignment="1" applyProtection="1">
      <alignment horizontal="center" vertical="center"/>
      <protection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3" xfId="58" applyFont="1" applyFill="1" applyBorder="1" applyAlignment="1" applyProtection="1">
      <alignment vertical="center" wrapText="1"/>
      <protection locked="0"/>
    </xf>
    <xf numFmtId="173" fontId="15" fillId="0" borderId="23" xfId="58" applyNumberFormat="1" applyFont="1" applyFill="1" applyBorder="1" applyAlignment="1" applyProtection="1">
      <alignment vertical="center"/>
      <protection locked="0"/>
    </xf>
    <xf numFmtId="173" fontId="15" fillId="0" borderId="24" xfId="58" applyNumberFormat="1" applyFont="1" applyFill="1" applyBorder="1" applyAlignment="1" applyProtection="1">
      <alignment vertical="center"/>
      <protection locked="0"/>
    </xf>
    <xf numFmtId="173" fontId="14" fillId="0" borderId="13" xfId="58" applyNumberFormat="1" applyFont="1" applyFill="1" applyBorder="1" applyAlignment="1" applyProtection="1">
      <alignment vertical="center"/>
      <protection/>
    </xf>
    <xf numFmtId="173" fontId="14" fillId="0" borderId="14" xfId="58" applyNumberFormat="1" applyFont="1" applyFill="1" applyBorder="1" applyAlignment="1" applyProtection="1">
      <alignment vertical="center"/>
      <protection/>
    </xf>
    <xf numFmtId="173" fontId="14" fillId="0" borderId="16" xfId="58" applyNumberFormat="1" applyFont="1" applyFill="1" applyBorder="1" applyAlignment="1" applyProtection="1">
      <alignment vertical="center"/>
      <protection/>
    </xf>
    <xf numFmtId="0" fontId="13" fillId="0" borderId="0" xfId="58" applyFont="1" applyFill="1">
      <alignment/>
      <protection/>
    </xf>
    <xf numFmtId="0" fontId="10" fillId="0" borderId="0" xfId="58" applyFill="1" applyProtection="1">
      <alignment/>
      <protection locked="0"/>
    </xf>
    <xf numFmtId="173" fontId="14" fillId="0" borderId="25" xfId="58" applyNumberFormat="1" applyFont="1" applyFill="1" applyBorder="1" applyAlignment="1" applyProtection="1">
      <alignment vertical="center"/>
      <protection/>
    </xf>
    <xf numFmtId="173" fontId="12" fillId="0" borderId="13" xfId="58" applyNumberFormat="1" applyFont="1" applyFill="1" applyBorder="1" applyAlignment="1" applyProtection="1">
      <alignment vertical="center"/>
      <protection/>
    </xf>
    <xf numFmtId="0" fontId="20" fillId="0" borderId="0" xfId="55" applyFont="1" applyFill="1" applyAlignment="1">
      <alignment vertical="center"/>
      <protection/>
    </xf>
    <xf numFmtId="3" fontId="22" fillId="29" borderId="10" xfId="55" applyNumberFormat="1" applyFont="1" applyFill="1" applyBorder="1" applyAlignment="1">
      <alignment vertical="center"/>
      <protection/>
    </xf>
    <xf numFmtId="3" fontId="20" fillId="29" borderId="10" xfId="55" applyNumberFormat="1" applyFont="1" applyFill="1" applyBorder="1">
      <alignment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0" fillId="0" borderId="10" xfId="55" applyNumberFormat="1" applyFont="1" applyFill="1" applyBorder="1" applyAlignment="1">
      <alignment vertical="center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3" fontId="20" fillId="29" borderId="10" xfId="55" applyNumberFormat="1" applyFont="1" applyFill="1" applyBorder="1" applyAlignment="1">
      <alignment vertical="center"/>
      <protection/>
    </xf>
    <xf numFmtId="3" fontId="22" fillId="29" borderId="10" xfId="55" applyNumberFormat="1" applyFont="1" applyFill="1" applyBorder="1">
      <alignment/>
      <protection/>
    </xf>
    <xf numFmtId="0" fontId="22" fillId="0" borderId="0" xfId="55" applyFont="1" applyFill="1" applyBorder="1">
      <alignment/>
      <protection/>
    </xf>
    <xf numFmtId="0" fontId="20" fillId="0" borderId="10" xfId="55" applyFont="1" applyFill="1" applyBorder="1" applyAlignment="1">
      <alignment vertical="center"/>
      <protection/>
    </xf>
    <xf numFmtId="3" fontId="20" fillId="0" borderId="10" xfId="55" applyNumberFormat="1" applyFont="1" applyFill="1" applyBorder="1">
      <alignment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175" fontId="21" fillId="0" borderId="0" xfId="55" applyNumberFormat="1" applyFont="1" applyFill="1" applyAlignment="1">
      <alignment/>
      <protection/>
    </xf>
    <xf numFmtId="0" fontId="20" fillId="0" borderId="0" xfId="55" applyFont="1" applyFill="1" applyAlignment="1">
      <alignment horizontal="left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>
      <alignment horizontal="right" vertical="center"/>
      <protection/>
    </xf>
    <xf numFmtId="0" fontId="20" fillId="0" borderId="10" xfId="55" applyFont="1" applyFill="1" applyBorder="1" applyAlignment="1">
      <alignment horizontal="right" vertical="center"/>
      <protection/>
    </xf>
    <xf numFmtId="0" fontId="22" fillId="0" borderId="10" xfId="55" applyFont="1" applyFill="1" applyBorder="1" applyAlignment="1">
      <alignment horizontal="right" vertical="center"/>
      <protection/>
    </xf>
    <xf numFmtId="0" fontId="22" fillId="0" borderId="10" xfId="55" applyFont="1" applyFill="1" applyBorder="1">
      <alignment/>
      <protection/>
    </xf>
    <xf numFmtId="0" fontId="20" fillId="0" borderId="10" xfId="55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center" vertical="center"/>
      <protection/>
    </xf>
    <xf numFmtId="0" fontId="20" fillId="0" borderId="0" xfId="55" applyFont="1" applyFill="1" applyAlignment="1">
      <alignment horizontal="right" vertical="center"/>
      <protection/>
    </xf>
    <xf numFmtId="0" fontId="30" fillId="0" borderId="10" xfId="55" applyFont="1" applyFill="1" applyBorder="1" applyAlignment="1">
      <alignment horizontal="right" vertical="center"/>
      <protection/>
    </xf>
    <xf numFmtId="0" fontId="20" fillId="0" borderId="26" xfId="55" applyFont="1" applyFill="1" applyBorder="1" applyAlignment="1">
      <alignment horizontal="right" vertical="center"/>
      <protection/>
    </xf>
    <xf numFmtId="0" fontId="22" fillId="0" borderId="10" xfId="55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175" fontId="29" fillId="0" borderId="0" xfId="55" applyNumberFormat="1" applyFont="1" applyFill="1" applyBorder="1" applyAlignment="1">
      <alignment horizontal="center" vertical="center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>
      <alignment horizontal="center" vertical="center" wrapText="1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 applyAlignment="1">
      <alignment/>
      <protection/>
    </xf>
    <xf numFmtId="0" fontId="8" fillId="0" borderId="10" xfId="56" applyFont="1" applyFill="1" applyBorder="1" applyAlignment="1">
      <alignment/>
      <protection/>
    </xf>
    <xf numFmtId="175" fontId="21" fillId="0" borderId="27" xfId="55" applyNumberFormat="1" applyFont="1" applyFill="1" applyBorder="1" applyAlignment="1">
      <alignment horizontal="center"/>
      <protection/>
    </xf>
    <xf numFmtId="175" fontId="21" fillId="0" borderId="0" xfId="55" applyNumberFormat="1" applyFont="1" applyFill="1" applyBorder="1" applyAlignment="1">
      <alignment horizontal="center"/>
      <protection/>
    </xf>
    <xf numFmtId="175" fontId="31" fillId="0" borderId="0" xfId="55" applyNumberFormat="1" applyFont="1" applyFill="1" applyBorder="1" applyAlignment="1">
      <alignment horizontal="center"/>
      <protection/>
    </xf>
    <xf numFmtId="0" fontId="10" fillId="0" borderId="0" xfId="59" applyFont="1" applyFill="1" applyAlignment="1">
      <alignment horizontal="center" vertical="center" wrapText="1"/>
      <protection/>
    </xf>
    <xf numFmtId="0" fontId="54" fillId="0" borderId="0" xfId="57" applyAlignment="1">
      <alignment vertical="center" wrapText="1"/>
      <protection/>
    </xf>
    <xf numFmtId="175" fontId="34" fillId="0" borderId="0" xfId="55" applyNumberFormat="1" applyFont="1" applyFill="1" applyAlignment="1">
      <alignment/>
      <protection/>
    </xf>
    <xf numFmtId="0" fontId="35" fillId="0" borderId="0" xfId="56" applyFont="1">
      <alignment/>
      <protection/>
    </xf>
    <xf numFmtId="0" fontId="54" fillId="0" borderId="0" xfId="57">
      <alignment/>
      <protection/>
    </xf>
    <xf numFmtId="0" fontId="36" fillId="0" borderId="0" xfId="57" applyFont="1" applyBorder="1" applyAlignment="1">
      <alignment horizontal="center" wrapText="1"/>
      <protection/>
    </xf>
    <xf numFmtId="0" fontId="17" fillId="0" borderId="0" xfId="57" applyFont="1">
      <alignment/>
      <protection/>
    </xf>
    <xf numFmtId="0" fontId="17" fillId="0" borderId="0" xfId="57" applyFont="1">
      <alignment/>
      <protection/>
    </xf>
    <xf numFmtId="0" fontId="36" fillId="0" borderId="0" xfId="57" applyFont="1" applyBorder="1" applyAlignment="1">
      <alignment horizontal="center"/>
      <protection/>
    </xf>
    <xf numFmtId="0" fontId="17" fillId="0" borderId="10" xfId="57" applyFont="1" applyBorder="1" applyAlignment="1">
      <alignment horizontal="center" vertical="center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67" fillId="0" borderId="10" xfId="57" applyFont="1" applyBorder="1" applyAlignment="1">
      <alignment horizontal="center" vertical="center"/>
      <protection/>
    </xf>
    <xf numFmtId="0" fontId="17" fillId="0" borderId="10" xfId="57" applyFont="1" applyBorder="1">
      <alignment/>
      <protection/>
    </xf>
    <xf numFmtId="0" fontId="17" fillId="0" borderId="10" xfId="57" applyFont="1" applyBorder="1">
      <alignment/>
      <protection/>
    </xf>
    <xf numFmtId="0" fontId="67" fillId="0" borderId="10" xfId="57" applyFont="1" applyBorder="1">
      <alignment/>
      <protection/>
    </xf>
    <xf numFmtId="3" fontId="36" fillId="0" borderId="10" xfId="57" applyNumberFormat="1" applyFont="1" applyBorder="1">
      <alignment/>
      <protection/>
    </xf>
    <xf numFmtId="0" fontId="17" fillId="0" borderId="10" xfId="57" applyFont="1" applyFill="1" applyBorder="1">
      <alignment/>
      <protection/>
    </xf>
    <xf numFmtId="0" fontId="36" fillId="0" borderId="10" xfId="57" applyFont="1" applyBorder="1">
      <alignment/>
      <protection/>
    </xf>
    <xf numFmtId="3" fontId="36" fillId="0" borderId="10" xfId="57" applyNumberFormat="1" applyFont="1" applyBorder="1" applyAlignment="1">
      <alignment horizontal="right"/>
      <protection/>
    </xf>
    <xf numFmtId="0" fontId="36" fillId="0" borderId="10" xfId="57" applyFont="1" applyBorder="1">
      <alignment/>
      <protection/>
    </xf>
    <xf numFmtId="0" fontId="9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3" fontId="17" fillId="0" borderId="0" xfId="57" applyNumberFormat="1" applyFont="1" applyBorder="1">
      <alignment/>
      <protection/>
    </xf>
    <xf numFmtId="0" fontId="17" fillId="0" borderId="0" xfId="57" applyFont="1" applyBorder="1">
      <alignment/>
      <protection/>
    </xf>
    <xf numFmtId="0" fontId="9" fillId="0" borderId="0" xfId="57" applyFont="1">
      <alignment/>
      <protection/>
    </xf>
    <xf numFmtId="0" fontId="36" fillId="0" borderId="0" xfId="57" applyFont="1">
      <alignment/>
      <protection/>
    </xf>
    <xf numFmtId="0" fontId="9" fillId="0" borderId="0" xfId="57" applyFont="1" applyBorder="1" applyAlignment="1">
      <alignment horizontal="center" vertical="center"/>
      <protection/>
    </xf>
    <xf numFmtId="0" fontId="6" fillId="0" borderId="0" xfId="57" applyFont="1" applyBorder="1">
      <alignment/>
      <protection/>
    </xf>
    <xf numFmtId="0" fontId="37" fillId="0" borderId="0" xfId="57" applyFont="1" applyBorder="1">
      <alignment/>
      <protection/>
    </xf>
    <xf numFmtId="0" fontId="67" fillId="0" borderId="0" xfId="57" applyFont="1">
      <alignment/>
      <protection/>
    </xf>
    <xf numFmtId="0" fontId="17" fillId="0" borderId="0" xfId="57" applyFont="1" applyBorder="1" applyAlignment="1">
      <alignment horizontal="right"/>
      <protection/>
    </xf>
    <xf numFmtId="3" fontId="20" fillId="0" borderId="10" xfId="55" applyNumberFormat="1" applyFont="1" applyFill="1" applyBorder="1" applyAlignment="1">
      <alignment horizontal="center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0" fontId="20" fillId="29" borderId="10" xfId="55" applyFont="1" applyFill="1" applyBorder="1" applyAlignment="1">
      <alignment horizontal="center" vertical="center"/>
      <protection/>
    </xf>
    <xf numFmtId="3" fontId="17" fillId="0" borderId="10" xfId="57" applyNumberFormat="1" applyFont="1" applyBorder="1">
      <alignment/>
      <protection/>
    </xf>
    <xf numFmtId="3" fontId="67" fillId="0" borderId="10" xfId="57" applyNumberFormat="1" applyFont="1" applyBorder="1">
      <alignment/>
      <protection/>
    </xf>
    <xf numFmtId="0" fontId="22" fillId="0" borderId="0" xfId="55" applyFont="1" applyFill="1" applyAlignment="1">
      <alignment horizontal="center" vertical="center"/>
      <protection/>
    </xf>
    <xf numFmtId="0" fontId="20" fillId="0" borderId="0" xfId="55" applyFont="1" applyFill="1" applyAlignment="1">
      <alignment horizontal="right"/>
      <protection/>
    </xf>
    <xf numFmtId="175" fontId="21" fillId="0" borderId="0" xfId="55" applyNumberFormat="1" applyFont="1" applyFill="1" applyAlignment="1">
      <alignment horizontal="center"/>
      <protection/>
    </xf>
    <xf numFmtId="175" fontId="20" fillId="0" borderId="28" xfId="55" applyNumberFormat="1" applyFont="1" applyFill="1" applyBorder="1" applyAlignment="1">
      <alignment horizontal="center"/>
      <protection/>
    </xf>
    <xf numFmtId="0" fontId="22" fillId="0" borderId="12" xfId="55" applyFont="1" applyFill="1" applyBorder="1" applyAlignment="1">
      <alignment horizontal="right"/>
      <protection/>
    </xf>
    <xf numFmtId="0" fontId="4" fillId="0" borderId="12" xfId="55" applyFont="1" applyBorder="1" applyAlignment="1">
      <alignment/>
      <protection/>
    </xf>
    <xf numFmtId="175" fontId="23" fillId="0" borderId="10" xfId="55" applyNumberFormat="1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3" fontId="23" fillId="0" borderId="10" xfId="55" applyNumberFormat="1" applyFont="1" applyFill="1" applyBorder="1" applyAlignment="1">
      <alignment horizontal="center" vertical="center" wrapText="1"/>
      <protection/>
    </xf>
    <xf numFmtId="3" fontId="24" fillId="0" borderId="10" xfId="55" applyNumberFormat="1" applyFont="1" applyBorder="1" applyAlignment="1">
      <alignment horizontal="center" vertical="center"/>
      <protection/>
    </xf>
    <xf numFmtId="1" fontId="23" fillId="0" borderId="11" xfId="55" applyNumberFormat="1" applyFont="1" applyFill="1" applyBorder="1" applyAlignment="1" quotePrefix="1">
      <alignment horizontal="center" vertical="center"/>
      <protection/>
    </xf>
    <xf numFmtId="1" fontId="23" fillId="0" borderId="26" xfId="55" applyNumberFormat="1" applyFont="1" applyFill="1" applyBorder="1" applyAlignment="1" quotePrefix="1">
      <alignment horizontal="center" vertical="center"/>
      <protection/>
    </xf>
    <xf numFmtId="0" fontId="23" fillId="0" borderId="11" xfId="55" applyFont="1" applyFill="1" applyBorder="1" applyAlignment="1">
      <alignment vertical="center" wrapText="1"/>
      <protection/>
    </xf>
    <xf numFmtId="0" fontId="23" fillId="0" borderId="12" xfId="55" applyFont="1" applyFill="1" applyBorder="1" applyAlignment="1">
      <alignment vertical="center" wrapText="1"/>
      <protection/>
    </xf>
    <xf numFmtId="3" fontId="23" fillId="0" borderId="10" xfId="55" applyNumberFormat="1" applyFont="1" applyFill="1" applyBorder="1" applyAlignment="1">
      <alignment vertical="center"/>
      <protection/>
    </xf>
    <xf numFmtId="3" fontId="23" fillId="0" borderId="11" xfId="55" applyNumberFormat="1" applyFont="1" applyFill="1" applyBorder="1" applyAlignment="1">
      <alignment horizontal="right" vertical="center"/>
      <protection/>
    </xf>
    <xf numFmtId="3" fontId="23" fillId="0" borderId="12" xfId="55" applyNumberFormat="1" applyFont="1" applyFill="1" applyBorder="1" applyAlignment="1">
      <alignment horizontal="right" vertical="center"/>
      <protection/>
    </xf>
    <xf numFmtId="3" fontId="23" fillId="0" borderId="26" xfId="55" applyNumberFormat="1" applyFont="1" applyFill="1" applyBorder="1" applyAlignment="1">
      <alignment horizontal="right" vertical="center"/>
      <protection/>
    </xf>
    <xf numFmtId="0" fontId="23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left" vertical="center" wrapText="1"/>
      <protection/>
    </xf>
    <xf numFmtId="0" fontId="24" fillId="0" borderId="11" xfId="55" applyFont="1" applyFill="1" applyBorder="1" applyAlignment="1">
      <alignment horizontal="left" vertical="center" wrapText="1"/>
      <protection/>
    </xf>
    <xf numFmtId="0" fontId="24" fillId="0" borderId="12" xfId="55" applyFont="1" applyFill="1" applyBorder="1" applyAlignment="1">
      <alignment horizontal="left" vertical="center" wrapText="1"/>
      <protection/>
    </xf>
    <xf numFmtId="0" fontId="23" fillId="0" borderId="11" xfId="55" applyFont="1" applyFill="1" applyBorder="1" applyAlignment="1">
      <alignment horizontal="left" vertical="center"/>
      <protection/>
    </xf>
    <xf numFmtId="0" fontId="23" fillId="0" borderId="12" xfId="55" applyFont="1" applyFill="1" applyBorder="1" applyAlignment="1">
      <alignment horizontal="left" vertical="center"/>
      <protection/>
    </xf>
    <xf numFmtId="3" fontId="23" fillId="0" borderId="11" xfId="55" applyNumberFormat="1" applyFont="1" applyFill="1" applyBorder="1" applyAlignment="1">
      <alignment vertical="center"/>
      <protection/>
    </xf>
    <xf numFmtId="3" fontId="23" fillId="0" borderId="12" xfId="55" applyNumberFormat="1" applyFont="1" applyFill="1" applyBorder="1" applyAlignment="1">
      <alignment vertical="center"/>
      <protection/>
    </xf>
    <xf numFmtId="0" fontId="23" fillId="0" borderId="11" xfId="55" applyFont="1" applyFill="1" applyBorder="1" applyAlignment="1" quotePrefix="1">
      <alignment horizontal="center" vertical="center"/>
      <protection/>
    </xf>
    <xf numFmtId="0" fontId="23" fillId="0" borderId="26" xfId="55" applyFont="1" applyFill="1" applyBorder="1" applyAlignment="1" quotePrefix="1">
      <alignment horizontal="center" vertical="center"/>
      <protection/>
    </xf>
    <xf numFmtId="0" fontId="24" fillId="0" borderId="26" xfId="55" applyFont="1" applyFill="1" applyBorder="1" applyAlignment="1">
      <alignment horizontal="left" vertical="center" wrapText="1"/>
      <protection/>
    </xf>
    <xf numFmtId="3" fontId="23" fillId="0" borderId="11" xfId="55" applyNumberFormat="1" applyFont="1" applyFill="1" applyBorder="1" applyAlignment="1">
      <alignment horizontal="left" vertical="center" wrapText="1"/>
      <protection/>
    </xf>
    <xf numFmtId="3" fontId="23" fillId="0" borderId="12" xfId="55" applyNumberFormat="1" applyFont="1" applyFill="1" applyBorder="1" applyAlignment="1">
      <alignment horizontal="left" vertical="center" wrapText="1"/>
      <protection/>
    </xf>
    <xf numFmtId="3" fontId="23" fillId="0" borderId="10" xfId="55" applyNumberFormat="1" applyFont="1" applyFill="1" applyBorder="1" applyAlignment="1">
      <alignment horizontal="center" vertical="center"/>
      <protection/>
    </xf>
    <xf numFmtId="0" fontId="24" fillId="0" borderId="11" xfId="55" applyFont="1" applyFill="1" applyBorder="1" applyAlignment="1">
      <alignment horizontal="left" vertical="center"/>
      <protection/>
    </xf>
    <xf numFmtId="0" fontId="24" fillId="0" borderId="12" xfId="55" applyFont="1" applyFill="1" applyBorder="1" applyAlignment="1">
      <alignment horizontal="left" vertical="center"/>
      <protection/>
    </xf>
    <xf numFmtId="0" fontId="24" fillId="0" borderId="26" xfId="55" applyFont="1" applyFill="1" applyBorder="1" applyAlignment="1">
      <alignment horizontal="left" vertical="center"/>
      <protection/>
    </xf>
    <xf numFmtId="3" fontId="23" fillId="0" borderId="11" xfId="55" applyNumberFormat="1" applyFont="1" applyFill="1" applyBorder="1" applyAlignment="1">
      <alignment horizontal="right" vertical="center" wrapText="1"/>
      <protection/>
    </xf>
    <xf numFmtId="3" fontId="23" fillId="0" borderId="12" xfId="55" applyNumberFormat="1" applyFont="1" applyFill="1" applyBorder="1" applyAlignment="1">
      <alignment horizontal="right" vertical="center" wrapText="1"/>
      <protection/>
    </xf>
    <xf numFmtId="3" fontId="23" fillId="0" borderId="10" xfId="55" applyNumberFormat="1" applyFont="1" applyFill="1" applyBorder="1" applyAlignment="1">
      <alignment horizontal="right" vertical="center"/>
      <protection/>
    </xf>
    <xf numFmtId="3" fontId="24" fillId="0" borderId="10" xfId="55" applyNumberFormat="1" applyFont="1" applyFill="1" applyBorder="1" applyAlignment="1">
      <alignment horizontal="right" vertical="center"/>
      <protection/>
    </xf>
    <xf numFmtId="0" fontId="23" fillId="0" borderId="26" xfId="55" applyFont="1" applyFill="1" applyBorder="1" applyAlignment="1">
      <alignment horizontal="center" vertical="center"/>
      <protection/>
    </xf>
    <xf numFmtId="0" fontId="23" fillId="0" borderId="26" xfId="55" applyFont="1" applyFill="1" applyBorder="1" applyAlignment="1">
      <alignment horizontal="left" vertical="center" wrapText="1"/>
      <protection/>
    </xf>
    <xf numFmtId="3" fontId="23" fillId="0" borderId="26" xfId="55" applyNumberFormat="1" applyFont="1" applyFill="1" applyBorder="1" applyAlignment="1">
      <alignment horizontal="right" vertical="center" wrapText="1"/>
      <protection/>
    </xf>
    <xf numFmtId="175" fontId="29" fillId="0" borderId="27" xfId="55" applyNumberFormat="1" applyFont="1" applyFill="1" applyBorder="1" applyAlignment="1">
      <alignment horizontal="center" vertical="center"/>
      <protection/>
    </xf>
    <xf numFmtId="175" fontId="29" fillId="0" borderId="0" xfId="55" applyNumberFormat="1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right"/>
      <protection/>
    </xf>
    <xf numFmtId="0" fontId="54" fillId="0" borderId="10" xfId="57" applyBorder="1" applyAlignment="1">
      <alignment/>
      <protection/>
    </xf>
    <xf numFmtId="175" fontId="22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5" fillId="29" borderId="10" xfId="55" applyFont="1" applyFill="1" applyBorder="1" applyAlignment="1">
      <alignment horizontal="center" vertical="center"/>
      <protection/>
    </xf>
    <xf numFmtId="0" fontId="20" fillId="29" borderId="11" xfId="55" applyFont="1" applyFill="1" applyBorder="1" applyAlignment="1">
      <alignment horizontal="center" vertical="center"/>
      <protection/>
    </xf>
    <xf numFmtId="0" fontId="20" fillId="29" borderId="12" xfId="55" applyFont="1" applyFill="1" applyBorder="1" applyAlignment="1">
      <alignment horizontal="center" vertical="center"/>
      <protection/>
    </xf>
    <xf numFmtId="0" fontId="20" fillId="29" borderId="26" xfId="55" applyFont="1" applyFill="1" applyBorder="1" applyAlignment="1">
      <alignment horizontal="center" vertical="center"/>
      <protection/>
    </xf>
    <xf numFmtId="3" fontId="20" fillId="0" borderId="10" xfId="55" applyNumberFormat="1" applyFont="1" applyFill="1" applyBorder="1" applyAlignment="1">
      <alignment horizontal="center" vertical="center"/>
      <protection/>
    </xf>
    <xf numFmtId="0" fontId="4" fillId="29" borderId="11" xfId="55" applyFont="1" applyFill="1" applyBorder="1" applyAlignment="1">
      <alignment horizontal="center" vertical="center"/>
      <protection/>
    </xf>
    <xf numFmtId="0" fontId="4" fillId="29" borderId="12" xfId="55" applyFont="1" applyFill="1" applyBorder="1" applyAlignment="1">
      <alignment horizontal="center" vertical="center"/>
      <protection/>
    </xf>
    <xf numFmtId="0" fontId="4" fillId="29" borderId="26" xfId="55" applyFont="1" applyFill="1" applyBorder="1" applyAlignment="1">
      <alignment horizontal="center" vertical="center"/>
      <protection/>
    </xf>
    <xf numFmtId="1" fontId="20" fillId="0" borderId="10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20" fillId="29" borderId="10" xfId="55" applyFont="1" applyFill="1" applyBorder="1" applyAlignment="1">
      <alignment horizontal="center" vertical="center"/>
      <protection/>
    </xf>
    <xf numFmtId="175" fontId="20" fillId="0" borderId="10" xfId="55" applyNumberFormat="1" applyFont="1" applyFill="1" applyBorder="1" applyAlignment="1" quotePrefix="1">
      <alignment horizontal="center" vertical="center"/>
      <protection/>
    </xf>
    <xf numFmtId="0" fontId="20" fillId="0" borderId="10" xfId="55" applyFont="1" applyFill="1" applyBorder="1" applyAlignment="1">
      <alignment vertical="center"/>
      <protection/>
    </xf>
    <xf numFmtId="176" fontId="20" fillId="0" borderId="10" xfId="55" applyNumberFormat="1" applyFont="1" applyFill="1" applyBorder="1" applyAlignment="1">
      <alignment vertical="center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0" fontId="20" fillId="0" borderId="10" xfId="55" applyNumberFormat="1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>
      <alignment horizontal="left" vertical="center" wrapText="1"/>
      <protection/>
    </xf>
    <xf numFmtId="175" fontId="22" fillId="0" borderId="10" xfId="55" applyNumberFormat="1" applyFont="1" applyFill="1" applyBorder="1" applyAlignment="1" quotePrefix="1">
      <alignment horizontal="center" vertical="center"/>
      <protection/>
    </xf>
    <xf numFmtId="0" fontId="22" fillId="0" borderId="10" xfId="55" applyFont="1" applyFill="1" applyBorder="1" applyAlignment="1">
      <alignment vertical="center" wrapText="1"/>
      <protection/>
    </xf>
    <xf numFmtId="176" fontId="22" fillId="0" borderId="10" xfId="55" applyNumberFormat="1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horizontal="left" vertical="center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0" fillId="3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3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177" fontId="20" fillId="0" borderId="10" xfId="55" applyNumberFormat="1" applyFont="1" applyFill="1" applyBorder="1" applyAlignment="1">
      <alignment horizontal="left" vertical="center"/>
      <protection/>
    </xf>
    <xf numFmtId="0" fontId="22" fillId="0" borderId="10" xfId="55" applyFont="1" applyFill="1" applyBorder="1" applyAlignment="1">
      <alignment horizontal="left" vertical="center"/>
      <protection/>
    </xf>
    <xf numFmtId="3" fontId="20" fillId="0" borderId="0" xfId="55" applyNumberFormat="1" applyFont="1" applyFill="1" applyBorder="1" applyAlignment="1">
      <alignment horizontal="right"/>
      <protection/>
    </xf>
    <xf numFmtId="0" fontId="54" fillId="0" borderId="0" xfId="57" applyBorder="1" applyAlignment="1">
      <alignment horizontal="right"/>
      <protection/>
    </xf>
    <xf numFmtId="175" fontId="21" fillId="0" borderId="27" xfId="55" applyNumberFormat="1" applyFont="1" applyFill="1" applyBorder="1" applyAlignment="1">
      <alignment horizontal="center"/>
      <protection/>
    </xf>
    <xf numFmtId="175" fontId="21" fillId="0" borderId="0" xfId="55" applyNumberFormat="1" applyFont="1" applyFill="1" applyBorder="1" applyAlignment="1">
      <alignment horizontal="center"/>
      <protection/>
    </xf>
    <xf numFmtId="175" fontId="21" fillId="0" borderId="11" xfId="55" applyNumberFormat="1" applyFont="1" applyFill="1" applyBorder="1" applyAlignment="1">
      <alignment horizontal="center"/>
      <protection/>
    </xf>
    <xf numFmtId="175" fontId="21" fillId="0" borderId="12" xfId="55" applyNumberFormat="1" applyFont="1" applyFill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0" fontId="4" fillId="0" borderId="0" xfId="57" applyFont="1" applyAlignment="1">
      <alignment horizontal="right"/>
      <protection/>
    </xf>
    <xf numFmtId="0" fontId="36" fillId="0" borderId="0" xfId="57" applyFont="1" applyBorder="1" applyAlignment="1">
      <alignment horizontal="center" wrapText="1"/>
      <protection/>
    </xf>
    <xf numFmtId="0" fontId="4" fillId="0" borderId="27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54" fillId="0" borderId="0" xfId="57" applyAlignment="1">
      <alignment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20" fillId="0" borderId="11" xfId="55" applyFont="1" applyFill="1" applyBorder="1" applyAlignment="1">
      <alignment horizontal="center" vertical="center"/>
      <protection/>
    </xf>
    <xf numFmtId="0" fontId="20" fillId="0" borderId="12" xfId="55" applyFont="1" applyFill="1" applyBorder="1" applyAlignment="1">
      <alignment horizontal="center" vertical="center"/>
      <protection/>
    </xf>
    <xf numFmtId="0" fontId="20" fillId="0" borderId="26" xfId="55" applyFont="1" applyFill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20" fillId="0" borderId="10" xfId="55" applyFont="1" applyFill="1" applyBorder="1" applyAlignment="1" quotePrefix="1">
      <alignment horizontal="center" vertical="center"/>
      <protection/>
    </xf>
    <xf numFmtId="3" fontId="20" fillId="0" borderId="10" xfId="55" applyNumberFormat="1" applyFont="1" applyFill="1" applyBorder="1" applyAlignment="1">
      <alignment horizontal="right" vertical="center"/>
      <protection/>
    </xf>
    <xf numFmtId="0" fontId="20" fillId="0" borderId="11" xfId="55" applyFont="1" applyFill="1" applyBorder="1" applyAlignment="1">
      <alignment horizontal="left" vertical="center" wrapText="1"/>
      <protection/>
    </xf>
    <xf numFmtId="0" fontId="20" fillId="0" borderId="12" xfId="55" applyFont="1" applyFill="1" applyBorder="1" applyAlignment="1">
      <alignment horizontal="left" vertical="center" wrapText="1"/>
      <protection/>
    </xf>
    <xf numFmtId="0" fontId="20" fillId="0" borderId="26" xfId="55" applyFont="1" applyFill="1" applyBorder="1" applyAlignment="1">
      <alignment horizontal="left" vertical="center" wrapText="1"/>
      <protection/>
    </xf>
    <xf numFmtId="0" fontId="20" fillId="0" borderId="11" xfId="55" applyFont="1" applyFill="1" applyBorder="1" applyAlignment="1">
      <alignment horizontal="left" vertical="center"/>
      <protection/>
    </xf>
    <xf numFmtId="0" fontId="20" fillId="0" borderId="12" xfId="55" applyFont="1" applyFill="1" applyBorder="1" applyAlignment="1">
      <alignment horizontal="left" vertical="center"/>
      <protection/>
    </xf>
    <xf numFmtId="0" fontId="20" fillId="0" borderId="26" xfId="55" applyFont="1" applyFill="1" applyBorder="1" applyAlignment="1">
      <alignment horizontal="left" vertical="center"/>
      <protection/>
    </xf>
    <xf numFmtId="0" fontId="22" fillId="0" borderId="10" xfId="55" applyFont="1" applyFill="1" applyBorder="1" applyAlignment="1">
      <alignment horizontal="right" vertical="center"/>
      <protection/>
    </xf>
    <xf numFmtId="0" fontId="22" fillId="0" borderId="10" xfId="55" applyFont="1" applyFill="1" applyBorder="1" applyAlignment="1" quotePrefix="1">
      <alignment horizontal="center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0" fontId="22" fillId="0" borderId="11" xfId="55" applyFont="1" applyFill="1" applyBorder="1" applyAlignment="1">
      <alignment horizontal="right" vertical="center"/>
      <protection/>
    </xf>
    <xf numFmtId="0" fontId="22" fillId="0" borderId="12" xfId="55" applyFont="1" applyFill="1" applyBorder="1" applyAlignment="1">
      <alignment horizontal="right" vertical="center"/>
      <protection/>
    </xf>
    <xf numFmtId="0" fontId="22" fillId="0" borderId="26" xfId="55" applyFont="1" applyFill="1" applyBorder="1" applyAlignment="1">
      <alignment horizontal="right" vertical="center"/>
      <protection/>
    </xf>
    <xf numFmtId="0" fontId="20" fillId="0" borderId="10" xfId="55" applyFont="1" applyFill="1" applyBorder="1" applyAlignment="1">
      <alignment horizontal="right" vertical="center"/>
      <protection/>
    </xf>
    <xf numFmtId="0" fontId="20" fillId="0" borderId="28" xfId="55" applyFont="1" applyFill="1" applyBorder="1" applyAlignment="1">
      <alignment horizontal="right"/>
      <protection/>
    </xf>
    <xf numFmtId="175" fontId="21" fillId="0" borderId="10" xfId="55" applyNumberFormat="1" applyFont="1" applyFill="1" applyBorder="1" applyAlignment="1">
      <alignment horizontal="center"/>
      <protection/>
    </xf>
    <xf numFmtId="175" fontId="29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/>
      <protection/>
    </xf>
    <xf numFmtId="0" fontId="4" fillId="0" borderId="10" xfId="55" applyFont="1" applyBorder="1" applyAlignment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26" xfId="55" applyFont="1" applyBorder="1" applyAlignment="1">
      <alignment horizontal="center" vertical="center"/>
      <protection/>
    </xf>
    <xf numFmtId="0" fontId="20" fillId="0" borderId="11" xfId="55" applyFont="1" applyFill="1" applyBorder="1" applyAlignment="1">
      <alignment horizontal="right" vertical="center"/>
      <protection/>
    </xf>
    <xf numFmtId="0" fontId="20" fillId="0" borderId="12" xfId="55" applyFont="1" applyFill="1" applyBorder="1" applyAlignment="1">
      <alignment horizontal="right" vertical="center"/>
      <protection/>
    </xf>
    <xf numFmtId="0" fontId="20" fillId="0" borderId="26" xfId="55" applyFont="1" applyFill="1" applyBorder="1" applyAlignment="1">
      <alignment horizontal="right" vertical="center"/>
      <protection/>
    </xf>
    <xf numFmtId="0" fontId="20" fillId="0" borderId="0" xfId="55" applyFont="1" applyFill="1" applyAlignment="1">
      <alignment horizontal="right" vertical="center"/>
      <protection/>
    </xf>
    <xf numFmtId="0" fontId="54" fillId="0" borderId="0" xfId="57" applyAlignment="1">
      <alignment horizontal="right" vertical="center"/>
      <protection/>
    </xf>
    <xf numFmtId="0" fontId="20" fillId="0" borderId="28" xfId="55" applyFont="1" applyFill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175" fontId="31" fillId="0" borderId="0" xfId="55" applyNumberFormat="1" applyFont="1" applyFill="1" applyAlignment="1">
      <alignment horizontal="center"/>
      <protection/>
    </xf>
    <xf numFmtId="175" fontId="31" fillId="0" borderId="0" xfId="55" applyNumberFormat="1" applyFont="1" applyFill="1" applyBorder="1" applyAlignment="1">
      <alignment horizontal="center"/>
      <protection/>
    </xf>
    <xf numFmtId="0" fontId="22" fillId="0" borderId="28" xfId="55" applyFont="1" applyFill="1" applyBorder="1" applyAlignment="1">
      <alignment horizontal="right"/>
      <protection/>
    </xf>
    <xf numFmtId="0" fontId="4" fillId="0" borderId="28" xfId="55" applyFont="1" applyBorder="1" applyAlignment="1">
      <alignment/>
      <protection/>
    </xf>
    <xf numFmtId="3" fontId="20" fillId="0" borderId="11" xfId="55" applyNumberFormat="1" applyFont="1" applyFill="1" applyBorder="1" applyAlignment="1">
      <alignment horizontal="center" vertical="center" wrapText="1"/>
      <protection/>
    </xf>
    <xf numFmtId="3" fontId="20" fillId="0" borderId="12" xfId="55" applyNumberFormat="1" applyFont="1" applyFill="1" applyBorder="1" applyAlignment="1">
      <alignment horizontal="center" vertical="center" wrapText="1"/>
      <protection/>
    </xf>
    <xf numFmtId="3" fontId="20" fillId="0" borderId="26" xfId="55" applyNumberFormat="1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 quotePrefix="1">
      <alignment horizontal="center" vertical="center"/>
      <protection/>
    </xf>
    <xf numFmtId="175" fontId="34" fillId="0" borderId="0" xfId="55" applyNumberFormat="1" applyFont="1" applyFill="1" applyBorder="1" applyAlignment="1">
      <alignment horizontal="center"/>
      <protection/>
    </xf>
    <xf numFmtId="3" fontId="20" fillId="0" borderId="11" xfId="55" applyNumberFormat="1" applyFont="1" applyFill="1" applyBorder="1" applyAlignment="1" quotePrefix="1">
      <alignment horizontal="center" vertical="center" wrapText="1"/>
      <protection/>
    </xf>
    <xf numFmtId="3" fontId="20" fillId="0" borderId="12" xfId="55" applyNumberFormat="1" applyFont="1" applyFill="1" applyBorder="1" applyAlignment="1" quotePrefix="1">
      <alignment horizontal="center" vertical="center" wrapText="1"/>
      <protection/>
    </xf>
    <xf numFmtId="3" fontId="20" fillId="0" borderId="26" xfId="55" applyNumberFormat="1" applyFont="1" applyFill="1" applyBorder="1" applyAlignment="1" quotePrefix="1">
      <alignment horizontal="center" vertical="center" wrapText="1"/>
      <protection/>
    </xf>
    <xf numFmtId="3" fontId="20" fillId="0" borderId="10" xfId="55" applyNumberFormat="1" applyFont="1" applyFill="1" applyBorder="1" applyAlignment="1" quotePrefix="1">
      <alignment horizontal="center" vertical="center" wrapText="1"/>
      <protection/>
    </xf>
    <xf numFmtId="0" fontId="32" fillId="0" borderId="11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32" fillId="0" borderId="26" xfId="55" applyFont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vertical="center" wrapText="1"/>
      <protection/>
    </xf>
    <xf numFmtId="0" fontId="20" fillId="0" borderId="12" xfId="55" applyFont="1" applyFill="1" applyBorder="1" applyAlignment="1">
      <alignment vertical="center" wrapText="1"/>
      <protection/>
    </xf>
    <xf numFmtId="0" fontId="20" fillId="0" borderId="26" xfId="55" applyFont="1" applyFill="1" applyBorder="1" applyAlignment="1">
      <alignment vertical="center" wrapText="1"/>
      <protection/>
    </xf>
    <xf numFmtId="3" fontId="20" fillId="0" borderId="10" xfId="55" applyNumberFormat="1" applyFont="1" applyFill="1" applyBorder="1" applyAlignment="1">
      <alignment horizontal="center" vertical="center" wrapText="1"/>
      <protection/>
    </xf>
    <xf numFmtId="0" fontId="20" fillId="0" borderId="11" xfId="55" applyNumberFormat="1" applyFont="1" applyFill="1" applyBorder="1" applyAlignment="1">
      <alignment horizontal="center" vertical="center" wrapText="1"/>
      <protection/>
    </xf>
    <xf numFmtId="0" fontId="20" fillId="0" borderId="12" xfId="55" applyNumberFormat="1" applyFont="1" applyFill="1" applyBorder="1" applyAlignment="1">
      <alignment horizontal="center" vertical="center" wrapText="1"/>
      <protection/>
    </xf>
    <xf numFmtId="0" fontId="20" fillId="0" borderId="26" xfId="55" applyNumberFormat="1" applyFont="1" applyFill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>
      <alignment horizontal="center"/>
      <protection/>
    </xf>
    <xf numFmtId="0" fontId="20" fillId="0" borderId="10" xfId="55" applyFont="1" applyFill="1" applyBorder="1" applyAlignment="1">
      <alignment horizontal="center"/>
      <protection/>
    </xf>
    <xf numFmtId="0" fontId="20" fillId="0" borderId="26" xfId="55" applyFont="1" applyFill="1" applyBorder="1" applyAlignment="1" quotePrefix="1">
      <alignment horizontal="center" vertical="center"/>
      <protection/>
    </xf>
    <xf numFmtId="0" fontId="20" fillId="0" borderId="0" xfId="55" applyFont="1" applyFill="1" applyAlignment="1">
      <alignment horizontal="center"/>
      <protection/>
    </xf>
    <xf numFmtId="0" fontId="6" fillId="16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" fillId="16" borderId="11" xfId="0" applyFont="1" applyFill="1" applyBorder="1" applyAlignment="1">
      <alignment horizontal="center" vertical="top" wrapText="1"/>
    </xf>
    <xf numFmtId="0" fontId="6" fillId="16" borderId="26" xfId="0" applyFont="1" applyFill="1" applyBorder="1" applyAlignment="1">
      <alignment horizontal="center" vertical="top" wrapText="1"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26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6" fillId="0" borderId="12" xfId="56" applyFont="1" applyBorder="1" applyAlignment="1">
      <alignment horizontal="left"/>
      <protection/>
    </xf>
    <xf numFmtId="0" fontId="6" fillId="0" borderId="26" xfId="56" applyFont="1" applyBorder="1" applyAlignment="1">
      <alignment horizontal="left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0" fontId="8" fillId="26" borderId="10" xfId="56" applyFont="1" applyFill="1" applyBorder="1" applyAlignment="1">
      <alignment/>
      <protection/>
    </xf>
    <xf numFmtId="0" fontId="6" fillId="0" borderId="10" xfId="56" applyFont="1" applyBorder="1" applyAlignment="1">
      <alignment horizontal="left" vertical="top"/>
      <protection/>
    </xf>
    <xf numFmtId="0" fontId="8" fillId="26" borderId="11" xfId="56" applyFont="1" applyFill="1" applyBorder="1" applyAlignment="1">
      <alignment horizontal="right"/>
      <protection/>
    </xf>
    <xf numFmtId="0" fontId="8" fillId="26" borderId="26" xfId="56" applyFont="1" applyFill="1" applyBorder="1" applyAlignment="1">
      <alignment horizontal="right"/>
      <protection/>
    </xf>
    <xf numFmtId="0" fontId="10" fillId="0" borderId="0" xfId="59" applyFont="1" applyFill="1" applyAlignment="1">
      <alignment horizontal="right" vertical="center" wrapText="1"/>
      <protection/>
    </xf>
    <xf numFmtId="0" fontId="54" fillId="0" borderId="0" xfId="57" applyAlignment="1">
      <alignment horizontal="right" vertical="center" wrapText="1"/>
      <protection/>
    </xf>
    <xf numFmtId="0" fontId="15" fillId="0" borderId="0" xfId="59" applyFont="1" applyFill="1" applyBorder="1" applyAlignment="1">
      <alignment horizontal="justify" vertic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7" fillId="0" borderId="28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distributed"/>
      <protection/>
    </xf>
    <xf numFmtId="0" fontId="4" fillId="0" borderId="10" xfId="56" applyBorder="1" applyAlignment="1">
      <alignment/>
      <protection/>
    </xf>
    <xf numFmtId="0" fontId="18" fillId="0" borderId="20" xfId="56" applyFont="1" applyBorder="1" applyAlignment="1">
      <alignment horizontal="center" vertical="distributed" wrapText="1"/>
      <protection/>
    </xf>
    <xf numFmtId="0" fontId="4" fillId="0" borderId="29" xfId="56" applyBorder="1" applyAlignment="1">
      <alignment wrapText="1"/>
      <protection/>
    </xf>
    <xf numFmtId="0" fontId="18" fillId="0" borderId="20" xfId="56" applyFont="1" applyBorder="1" applyAlignment="1">
      <alignment horizontal="center" vertical="center" wrapText="1"/>
      <protection/>
    </xf>
    <xf numFmtId="0" fontId="4" fillId="0" borderId="29" xfId="56" applyBorder="1" applyAlignment="1">
      <alignment horizontal="center" vertical="center" wrapText="1"/>
      <protection/>
    </xf>
    <xf numFmtId="0" fontId="12" fillId="0" borderId="30" xfId="58" applyFont="1" applyFill="1" applyBorder="1" applyAlignment="1">
      <alignment horizontal="center" vertical="center" wrapText="1"/>
      <protection/>
    </xf>
    <xf numFmtId="0" fontId="12" fillId="0" borderId="31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/>
      <protection/>
    </xf>
    <xf numFmtId="0" fontId="12" fillId="0" borderId="32" xfId="58" applyFont="1" applyFill="1" applyBorder="1" applyAlignment="1">
      <alignment horizontal="center"/>
      <protection/>
    </xf>
    <xf numFmtId="0" fontId="12" fillId="0" borderId="33" xfId="58" applyFont="1" applyFill="1" applyBorder="1" applyAlignment="1">
      <alignment horizontal="center" vertical="center" wrapText="1"/>
      <protection/>
    </xf>
    <xf numFmtId="0" fontId="12" fillId="0" borderId="34" xfId="58" applyFont="1" applyFill="1" applyBorder="1" applyAlignment="1">
      <alignment horizontal="center" vertical="center" wrapText="1"/>
      <protection/>
    </xf>
    <xf numFmtId="0" fontId="12" fillId="0" borderId="35" xfId="58" applyFont="1" applyFill="1" applyBorder="1" applyAlignment="1">
      <alignment horizontal="left" vertical="center" wrapText="1"/>
      <protection/>
    </xf>
    <xf numFmtId="0" fontId="12" fillId="0" borderId="30" xfId="58" applyFont="1" applyFill="1" applyBorder="1" applyAlignment="1">
      <alignment horizontal="left" vertical="center" wrapText="1"/>
      <protection/>
    </xf>
    <xf numFmtId="0" fontId="12" fillId="0" borderId="36" xfId="58" applyFont="1" applyFill="1" applyBorder="1" applyAlignment="1">
      <alignment horizontal="left" vertical="center" wrapText="1"/>
      <protection/>
    </xf>
    <xf numFmtId="0" fontId="14" fillId="0" borderId="37" xfId="58" applyFont="1" applyFill="1" applyBorder="1" applyAlignment="1" applyProtection="1">
      <alignment horizontal="left" vertical="center"/>
      <protection/>
    </xf>
    <xf numFmtId="0" fontId="14" fillId="0" borderId="38" xfId="58" applyFont="1" applyFill="1" applyBorder="1" applyAlignment="1" applyProtection="1">
      <alignment horizontal="left" vertical="center"/>
      <protection/>
    </xf>
    <xf numFmtId="0" fontId="12" fillId="0" borderId="35" xfId="58" applyFont="1" applyFill="1" applyBorder="1" applyAlignment="1" applyProtection="1">
      <alignment horizontal="left" vertical="center" wrapText="1"/>
      <protection/>
    </xf>
    <xf numFmtId="0" fontId="12" fillId="0" borderId="30" xfId="58" applyFont="1" applyFill="1" applyBorder="1" applyAlignment="1" applyProtection="1">
      <alignment horizontal="left" vertical="center" wrapText="1"/>
      <protection/>
    </xf>
    <xf numFmtId="0" fontId="12" fillId="0" borderId="36" xfId="58" applyFont="1" applyFill="1" applyBorder="1" applyAlignment="1" applyProtection="1">
      <alignment horizontal="left" vertical="center" wrapText="1"/>
      <protection/>
    </xf>
    <xf numFmtId="0" fontId="13" fillId="0" borderId="37" xfId="58" applyFont="1" applyFill="1" applyBorder="1" applyAlignment="1" applyProtection="1">
      <alignment horizontal="left" vertical="center"/>
      <protection/>
    </xf>
    <xf numFmtId="0" fontId="13" fillId="0" borderId="38" xfId="58" applyFont="1" applyFill="1" applyBorder="1" applyAlignment="1" applyProtection="1">
      <alignment horizontal="left" vertical="center"/>
      <protection/>
    </xf>
    <xf numFmtId="0" fontId="7" fillId="0" borderId="2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7" fillId="0" borderId="0" xfId="58" applyFont="1" applyFill="1" applyAlignment="1">
      <alignment horizontal="center" wrapText="1"/>
      <protection/>
    </xf>
    <xf numFmtId="0" fontId="27" fillId="0" borderId="0" xfId="58" applyFont="1" applyFill="1" applyAlignment="1">
      <alignment horizontal="center"/>
      <protection/>
    </xf>
    <xf numFmtId="0" fontId="28" fillId="0" borderId="31" xfId="58" applyFont="1" applyFill="1" applyBorder="1" applyAlignment="1">
      <alignment horizontal="right"/>
      <protection/>
    </xf>
    <xf numFmtId="0" fontId="12" fillId="0" borderId="35" xfId="58" applyFont="1" applyFill="1" applyBorder="1" applyAlignment="1">
      <alignment horizontal="center" vertical="center" wrapText="1"/>
      <protection/>
    </xf>
    <xf numFmtId="0" fontId="12" fillId="0" borderId="39" xfId="58" applyFont="1" applyFill="1" applyBorder="1" applyAlignment="1">
      <alignment horizontal="center" vertical="center" wrapText="1"/>
      <protection/>
    </xf>
    <xf numFmtId="0" fontId="12" fillId="0" borderId="40" xfId="58" applyFont="1" applyFill="1" applyBorder="1" applyAlignment="1">
      <alignment horizontal="center" vertical="center" wrapText="1"/>
      <protection/>
    </xf>
    <xf numFmtId="0" fontId="12" fillId="0" borderId="41" xfId="58" applyFont="1" applyFill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ál 5" xfId="58"/>
    <cellStyle name="Normál_KVIREN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1">
      <selection activeCell="AC27" sqref="AC27:AF27"/>
    </sheetView>
  </sheetViews>
  <sheetFormatPr defaultColWidth="2.75390625" defaultRowHeight="12.75"/>
  <cols>
    <col min="1" max="2" width="2.75390625" style="40" customWidth="1"/>
    <col min="3" max="23" width="2.75390625" style="41" customWidth="1"/>
    <col min="24" max="24" width="0.875" style="41" customWidth="1"/>
    <col min="25" max="28" width="2.75390625" style="41" hidden="1" customWidth="1"/>
    <col min="29" max="32" width="2.75390625" style="42" customWidth="1"/>
    <col min="33" max="33" width="10.75390625" style="41" customWidth="1"/>
    <col min="34" max="36" width="2.75390625" style="41" customWidth="1"/>
    <col min="37" max="37" width="4.25390625" style="41" customWidth="1"/>
    <col min="38" max="185" width="9.125" style="41" customWidth="1"/>
    <col min="186" max="16384" width="2.75390625" style="41" customWidth="1"/>
  </cols>
  <sheetData>
    <row r="1" spans="33:37" ht="19.5" customHeight="1">
      <c r="AG1" s="167" t="s">
        <v>456</v>
      </c>
      <c r="AH1" s="167"/>
      <c r="AI1" s="167"/>
      <c r="AJ1" s="167"/>
      <c r="AK1" s="167"/>
    </row>
    <row r="2" spans="1:37" ht="35.25" customHeight="1">
      <c r="A2" s="168" t="s">
        <v>1038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1:37" ht="35.25" customHeight="1">
      <c r="A3" s="168" t="s">
        <v>1037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</row>
    <row r="4" spans="1:37" ht="33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ht="15.75" customHeight="1">
      <c r="A5" s="170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</row>
    <row r="6" spans="1:37" ht="49.5" customHeight="1">
      <c r="A6" s="172" t="s">
        <v>458</v>
      </c>
      <c r="B6" s="173"/>
      <c r="C6" s="174" t="s">
        <v>459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 t="s">
        <v>1039</v>
      </c>
      <c r="AD6" s="177"/>
      <c r="AE6" s="177"/>
      <c r="AF6" s="177"/>
      <c r="AG6" s="43" t="s">
        <v>1040</v>
      </c>
      <c r="AH6" s="173" t="s">
        <v>8</v>
      </c>
      <c r="AI6" s="175"/>
      <c r="AJ6" s="175"/>
      <c r="AK6" s="175"/>
    </row>
    <row r="7" spans="1:37" s="46" customFormat="1" ht="19.5" customHeight="1">
      <c r="A7" s="178">
        <v>1</v>
      </c>
      <c r="B7" s="179"/>
      <c r="C7" s="180" t="s">
        <v>460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2">
        <v>74056</v>
      </c>
      <c r="AD7" s="182"/>
      <c r="AE7" s="182"/>
      <c r="AF7" s="182"/>
      <c r="AG7" s="44">
        <v>95802</v>
      </c>
      <c r="AH7" s="183">
        <v>92531</v>
      </c>
      <c r="AI7" s="184"/>
      <c r="AJ7" s="184"/>
      <c r="AK7" s="185"/>
    </row>
    <row r="8" spans="1:37" ht="19.5" customHeight="1">
      <c r="A8" s="178">
        <v>2</v>
      </c>
      <c r="B8" s="179"/>
      <c r="C8" s="186" t="s">
        <v>461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2">
        <v>10613</v>
      </c>
      <c r="AD8" s="182"/>
      <c r="AE8" s="182"/>
      <c r="AF8" s="182"/>
      <c r="AG8" s="44">
        <v>13160</v>
      </c>
      <c r="AH8" s="183">
        <v>12545</v>
      </c>
      <c r="AI8" s="184"/>
      <c r="AJ8" s="184"/>
      <c r="AK8" s="185"/>
    </row>
    <row r="9" spans="1:37" ht="19.5" customHeight="1">
      <c r="A9" s="178">
        <v>3</v>
      </c>
      <c r="B9" s="179"/>
      <c r="C9" s="180" t="s">
        <v>462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2">
        <f>SUM(AC7:AF8)</f>
        <v>84669</v>
      </c>
      <c r="AD9" s="182"/>
      <c r="AE9" s="182"/>
      <c r="AF9" s="182"/>
      <c r="AG9" s="44">
        <f>SUM(AG7:AG8)</f>
        <v>108962</v>
      </c>
      <c r="AH9" s="183">
        <f>SUM(AH7:AK8)</f>
        <v>105076</v>
      </c>
      <c r="AI9" s="184"/>
      <c r="AJ9" s="184"/>
      <c r="AK9" s="185"/>
    </row>
    <row r="10" spans="1:37" s="47" customFormat="1" ht="33" customHeight="1">
      <c r="A10" s="178">
        <v>4</v>
      </c>
      <c r="B10" s="179"/>
      <c r="C10" s="186" t="s">
        <v>463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2">
        <v>17589</v>
      </c>
      <c r="AD10" s="182"/>
      <c r="AE10" s="182"/>
      <c r="AF10" s="182"/>
      <c r="AG10" s="44">
        <v>21357</v>
      </c>
      <c r="AH10" s="183">
        <v>21241</v>
      </c>
      <c r="AI10" s="184"/>
      <c r="AJ10" s="184"/>
      <c r="AK10" s="185"/>
    </row>
    <row r="11" spans="1:37" ht="27.75" customHeight="1">
      <c r="A11" s="178">
        <v>5</v>
      </c>
      <c r="B11" s="179"/>
      <c r="C11" s="186" t="s">
        <v>464</v>
      </c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2">
        <v>50403</v>
      </c>
      <c r="AD11" s="182"/>
      <c r="AE11" s="182"/>
      <c r="AF11" s="182"/>
      <c r="AG11" s="44">
        <v>72255</v>
      </c>
      <c r="AH11" s="183">
        <v>64145</v>
      </c>
      <c r="AI11" s="184"/>
      <c r="AJ11" s="184"/>
      <c r="AK11" s="185"/>
    </row>
    <row r="12" spans="1:37" ht="19.5" customHeight="1">
      <c r="A12" s="178">
        <v>6</v>
      </c>
      <c r="B12" s="179"/>
      <c r="C12" s="188" t="s">
        <v>465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2">
        <v>13485</v>
      </c>
      <c r="AD12" s="182"/>
      <c r="AE12" s="182"/>
      <c r="AF12" s="182"/>
      <c r="AG12" s="44">
        <v>13982</v>
      </c>
      <c r="AH12" s="183">
        <v>7189</v>
      </c>
      <c r="AI12" s="184"/>
      <c r="AJ12" s="184"/>
      <c r="AK12" s="185"/>
    </row>
    <row r="13" spans="1:37" ht="19.5" customHeight="1">
      <c r="A13" s="178">
        <v>7</v>
      </c>
      <c r="B13" s="179"/>
      <c r="C13" s="188" t="s">
        <v>466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2">
        <v>49809</v>
      </c>
      <c r="AD13" s="182"/>
      <c r="AE13" s="182"/>
      <c r="AF13" s="182"/>
      <c r="AG13" s="44">
        <v>87394</v>
      </c>
      <c r="AH13" s="183">
        <v>50907</v>
      </c>
      <c r="AI13" s="184"/>
      <c r="AJ13" s="184"/>
      <c r="AK13" s="185"/>
    </row>
    <row r="14" spans="1:37" s="47" customFormat="1" ht="19.5" customHeight="1">
      <c r="A14" s="178">
        <v>8</v>
      </c>
      <c r="B14" s="179"/>
      <c r="C14" s="190" t="s">
        <v>467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82">
        <v>12300</v>
      </c>
      <c r="AD14" s="182"/>
      <c r="AE14" s="182"/>
      <c r="AF14" s="182"/>
      <c r="AG14" s="44">
        <v>37843</v>
      </c>
      <c r="AH14" s="183">
        <v>37499</v>
      </c>
      <c r="AI14" s="184"/>
      <c r="AJ14" s="184"/>
      <c r="AK14" s="185"/>
    </row>
    <row r="15" spans="1:37" s="47" customFormat="1" ht="19.5" customHeight="1">
      <c r="A15" s="178">
        <v>9</v>
      </c>
      <c r="B15" s="179"/>
      <c r="C15" s="188" t="s">
        <v>468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2">
        <v>57769</v>
      </c>
      <c r="AD15" s="182"/>
      <c r="AE15" s="182"/>
      <c r="AF15" s="182"/>
      <c r="AG15" s="44">
        <v>107147</v>
      </c>
      <c r="AH15" s="183">
        <v>28650</v>
      </c>
      <c r="AI15" s="184"/>
      <c r="AJ15" s="184"/>
      <c r="AK15" s="185"/>
    </row>
    <row r="16" spans="1:37" ht="19.5" customHeight="1">
      <c r="A16" s="178">
        <v>10</v>
      </c>
      <c r="B16" s="179"/>
      <c r="C16" s="188" t="s">
        <v>469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2">
        <v>500</v>
      </c>
      <c r="AD16" s="182"/>
      <c r="AE16" s="182"/>
      <c r="AF16" s="182"/>
      <c r="AG16" s="44">
        <v>500</v>
      </c>
      <c r="AH16" s="183"/>
      <c r="AI16" s="184"/>
      <c r="AJ16" s="184"/>
      <c r="AK16" s="185"/>
    </row>
    <row r="17" spans="1:37" s="47" customFormat="1" ht="19.5" customHeight="1">
      <c r="A17" s="178">
        <v>11</v>
      </c>
      <c r="B17" s="179"/>
      <c r="C17" s="190" t="s">
        <v>470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2">
        <f>SUM(AC9+AC10+AC11+AC12+AC13+AC14+AC15+AC16)</f>
        <v>286524</v>
      </c>
      <c r="AD17" s="193"/>
      <c r="AE17" s="193"/>
      <c r="AF17" s="193"/>
      <c r="AG17" s="48">
        <f>SUM(AG9:AG16)</f>
        <v>449440</v>
      </c>
      <c r="AH17" s="183">
        <f>SUM(AH9:AK16)</f>
        <v>314707</v>
      </c>
      <c r="AI17" s="184"/>
      <c r="AJ17" s="184"/>
      <c r="AK17" s="185"/>
    </row>
    <row r="18" spans="1:37" s="50" customFormat="1" ht="19.5" customHeight="1">
      <c r="A18" s="194">
        <v>12</v>
      </c>
      <c r="B18" s="195"/>
      <c r="C18" s="188" t="s">
        <v>471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96"/>
      <c r="AC18" s="197"/>
      <c r="AD18" s="198"/>
      <c r="AE18" s="198"/>
      <c r="AF18" s="198"/>
      <c r="AG18" s="49"/>
      <c r="AH18" s="199"/>
      <c r="AI18" s="199"/>
      <c r="AJ18" s="199"/>
      <c r="AK18" s="199"/>
    </row>
    <row r="19" spans="1:37" s="50" customFormat="1" ht="19.5" customHeight="1">
      <c r="A19" s="194">
        <v>13</v>
      </c>
      <c r="B19" s="195"/>
      <c r="C19" s="200" t="s">
        <v>472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2"/>
      <c r="AC19" s="197"/>
      <c r="AD19" s="198"/>
      <c r="AE19" s="198"/>
      <c r="AF19" s="198"/>
      <c r="AG19" s="49"/>
      <c r="AH19" s="199"/>
      <c r="AI19" s="199"/>
      <c r="AJ19" s="199"/>
      <c r="AK19" s="199"/>
    </row>
    <row r="20" spans="1:37" s="50" customFormat="1" ht="19.5" customHeight="1">
      <c r="A20" s="194">
        <v>14</v>
      </c>
      <c r="B20" s="195"/>
      <c r="C20" s="200" t="s">
        <v>473</v>
      </c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2"/>
      <c r="AC20" s="203">
        <v>5178</v>
      </c>
      <c r="AD20" s="204"/>
      <c r="AE20" s="204"/>
      <c r="AF20" s="204"/>
      <c r="AG20" s="49">
        <v>13211</v>
      </c>
      <c r="AH20" s="205">
        <v>13211</v>
      </c>
      <c r="AI20" s="205"/>
      <c r="AJ20" s="205"/>
      <c r="AK20" s="205"/>
    </row>
    <row r="21" spans="1:37" s="50" customFormat="1" ht="19.5" customHeight="1">
      <c r="A21" s="194">
        <v>15</v>
      </c>
      <c r="B21" s="195"/>
      <c r="C21" s="200" t="s">
        <v>474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2"/>
      <c r="AC21" s="197"/>
      <c r="AD21" s="198"/>
      <c r="AE21" s="198"/>
      <c r="AF21" s="198"/>
      <c r="AG21" s="49"/>
      <c r="AH21" s="199"/>
      <c r="AI21" s="199"/>
      <c r="AJ21" s="199"/>
      <c r="AK21" s="199"/>
    </row>
    <row r="22" spans="1:37" s="50" customFormat="1" ht="19.5" customHeight="1">
      <c r="A22" s="194">
        <v>16</v>
      </c>
      <c r="B22" s="195"/>
      <c r="C22" s="200" t="s">
        <v>475</v>
      </c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2"/>
      <c r="AC22" s="203">
        <v>5178</v>
      </c>
      <c r="AD22" s="204"/>
      <c r="AE22" s="204"/>
      <c r="AF22" s="204"/>
      <c r="AG22" s="49">
        <v>13211</v>
      </c>
      <c r="AH22" s="205">
        <v>13211</v>
      </c>
      <c r="AI22" s="205"/>
      <c r="AJ22" s="205"/>
      <c r="AK22" s="205"/>
    </row>
    <row r="23" spans="1:37" s="50" customFormat="1" ht="19.5" customHeight="1">
      <c r="A23" s="194">
        <v>17</v>
      </c>
      <c r="B23" s="195"/>
      <c r="C23" s="200" t="s">
        <v>476</v>
      </c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2"/>
      <c r="AC23" s="203">
        <f>SUM(AC17+AC22)</f>
        <v>291702</v>
      </c>
      <c r="AD23" s="204"/>
      <c r="AE23" s="204"/>
      <c r="AF23" s="204"/>
      <c r="AG23" s="49">
        <f>SUM(AG17+AG22)</f>
        <v>462651</v>
      </c>
      <c r="AH23" s="206">
        <f>SUM(AH17+AH22)</f>
        <v>327918</v>
      </c>
      <c r="AI23" s="205"/>
      <c r="AJ23" s="205"/>
      <c r="AK23" s="205"/>
    </row>
    <row r="24" spans="1:37" ht="19.5" customHeight="1">
      <c r="A24" s="51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53"/>
      <c r="AE24" s="53"/>
      <c r="AF24" s="53"/>
      <c r="AG24" s="54"/>
      <c r="AH24" s="52"/>
      <c r="AI24" s="52"/>
      <c r="AJ24" s="52"/>
      <c r="AK24" s="52"/>
    </row>
    <row r="25" spans="1:37" ht="32.25" customHeight="1">
      <c r="A25" s="172" t="s">
        <v>458</v>
      </c>
      <c r="B25" s="173"/>
      <c r="C25" s="174" t="s">
        <v>459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6" t="s">
        <v>1039</v>
      </c>
      <c r="AD25" s="177"/>
      <c r="AE25" s="177"/>
      <c r="AF25" s="177"/>
      <c r="AG25" s="43" t="s">
        <v>1040</v>
      </c>
      <c r="AH25" s="173" t="s">
        <v>8</v>
      </c>
      <c r="AI25" s="175"/>
      <c r="AJ25" s="175"/>
      <c r="AK25" s="175"/>
    </row>
    <row r="26" spans="1:37" ht="24.75" customHeight="1">
      <c r="A26" s="194">
        <v>1</v>
      </c>
      <c r="B26" s="207"/>
      <c r="C26" s="186" t="s">
        <v>477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208"/>
      <c r="AC26" s="183">
        <v>157910</v>
      </c>
      <c r="AD26" s="184"/>
      <c r="AE26" s="184"/>
      <c r="AF26" s="185"/>
      <c r="AG26" s="45">
        <v>194816</v>
      </c>
      <c r="AH26" s="183">
        <v>194816</v>
      </c>
      <c r="AI26" s="184"/>
      <c r="AJ26" s="184"/>
      <c r="AK26" s="185"/>
    </row>
    <row r="27" spans="1:37" ht="24.75" customHeight="1">
      <c r="A27" s="194">
        <v>2</v>
      </c>
      <c r="B27" s="207"/>
      <c r="C27" s="186" t="s">
        <v>478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208"/>
      <c r="AC27" s="183">
        <v>9150</v>
      </c>
      <c r="AD27" s="184"/>
      <c r="AE27" s="184"/>
      <c r="AF27" s="185"/>
      <c r="AG27" s="45">
        <v>131787</v>
      </c>
      <c r="AH27" s="183">
        <v>128075</v>
      </c>
      <c r="AI27" s="184"/>
      <c r="AJ27" s="184"/>
      <c r="AK27" s="185"/>
    </row>
    <row r="28" spans="1:37" ht="24.75" customHeight="1">
      <c r="A28" s="194">
        <v>3</v>
      </c>
      <c r="B28" s="207"/>
      <c r="C28" s="186" t="s">
        <v>479</v>
      </c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208"/>
      <c r="AC28" s="183">
        <v>30850</v>
      </c>
      <c r="AD28" s="184"/>
      <c r="AE28" s="184"/>
      <c r="AF28" s="185"/>
      <c r="AG28" s="45">
        <v>30850</v>
      </c>
      <c r="AH28" s="183">
        <v>30608</v>
      </c>
      <c r="AI28" s="184"/>
      <c r="AJ28" s="184"/>
      <c r="AK28" s="185"/>
    </row>
    <row r="29" spans="1:37" ht="24.75" customHeight="1">
      <c r="A29" s="194">
        <v>4</v>
      </c>
      <c r="B29" s="207"/>
      <c r="C29" s="188" t="s">
        <v>480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96"/>
      <c r="AC29" s="183">
        <v>20914</v>
      </c>
      <c r="AD29" s="184"/>
      <c r="AE29" s="184"/>
      <c r="AF29" s="185"/>
      <c r="AG29" s="45">
        <v>22114</v>
      </c>
      <c r="AH29" s="183">
        <v>28486</v>
      </c>
      <c r="AI29" s="184"/>
      <c r="AJ29" s="184"/>
      <c r="AK29" s="185"/>
    </row>
    <row r="30" spans="1:37" ht="24.75" customHeight="1">
      <c r="A30" s="194">
        <v>5</v>
      </c>
      <c r="B30" s="207"/>
      <c r="C30" s="186" t="s">
        <v>481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208"/>
      <c r="AC30" s="183"/>
      <c r="AD30" s="184"/>
      <c r="AE30" s="184"/>
      <c r="AF30" s="185"/>
      <c r="AG30" s="45">
        <v>3200</v>
      </c>
      <c r="AH30" s="183">
        <v>3200</v>
      </c>
      <c r="AI30" s="184"/>
      <c r="AJ30" s="184"/>
      <c r="AK30" s="185"/>
    </row>
    <row r="31" spans="1:37" ht="24.75" customHeight="1">
      <c r="A31" s="194">
        <v>6</v>
      </c>
      <c r="B31" s="207"/>
      <c r="C31" s="186" t="s">
        <v>482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208"/>
      <c r="AC31" s="183">
        <v>830</v>
      </c>
      <c r="AD31" s="184"/>
      <c r="AE31" s="184"/>
      <c r="AF31" s="185"/>
      <c r="AG31" s="45">
        <v>830</v>
      </c>
      <c r="AH31" s="183">
        <v>559</v>
      </c>
      <c r="AI31" s="184"/>
      <c r="AJ31" s="184"/>
      <c r="AK31" s="185"/>
    </row>
    <row r="32" spans="1:37" ht="24.75" customHeight="1">
      <c r="A32" s="194">
        <v>7</v>
      </c>
      <c r="B32" s="207"/>
      <c r="C32" s="186" t="s">
        <v>483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208"/>
      <c r="AC32" s="183"/>
      <c r="AD32" s="184"/>
      <c r="AE32" s="184"/>
      <c r="AF32" s="185"/>
      <c r="AG32" s="45"/>
      <c r="AH32" s="183">
        <v>980</v>
      </c>
      <c r="AI32" s="184"/>
      <c r="AJ32" s="184"/>
      <c r="AK32" s="185"/>
    </row>
    <row r="33" spans="1:37" ht="24.75" customHeight="1">
      <c r="A33" s="194">
        <v>8</v>
      </c>
      <c r="B33" s="207"/>
      <c r="C33" s="188" t="s">
        <v>484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6"/>
      <c r="AC33" s="183">
        <f>SUM(AC26:AF32)</f>
        <v>219654</v>
      </c>
      <c r="AD33" s="184"/>
      <c r="AE33" s="184"/>
      <c r="AF33" s="185"/>
      <c r="AG33" s="48">
        <f>SUM(AG26:AG32)</f>
        <v>383597</v>
      </c>
      <c r="AH33" s="183">
        <f>SUM(AH26:AK32)</f>
        <v>386724</v>
      </c>
      <c r="AI33" s="184"/>
      <c r="AJ33" s="184"/>
      <c r="AK33" s="185"/>
    </row>
    <row r="34" spans="1:37" ht="24.75" customHeight="1">
      <c r="A34" s="194">
        <v>9</v>
      </c>
      <c r="B34" s="207"/>
      <c r="C34" s="188" t="s">
        <v>485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6"/>
      <c r="AC34" s="203"/>
      <c r="AD34" s="204"/>
      <c r="AE34" s="204"/>
      <c r="AF34" s="204"/>
      <c r="AG34" s="49"/>
      <c r="AH34" s="183"/>
      <c r="AI34" s="184"/>
      <c r="AJ34" s="184"/>
      <c r="AK34" s="185"/>
    </row>
    <row r="35" spans="1:37" ht="24.75" customHeight="1">
      <c r="A35" s="194">
        <v>10</v>
      </c>
      <c r="B35" s="207"/>
      <c r="C35" s="200" t="s">
        <v>486</v>
      </c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2"/>
      <c r="AC35" s="203"/>
      <c r="AD35" s="204"/>
      <c r="AE35" s="204"/>
      <c r="AF35" s="204"/>
      <c r="AG35" s="49"/>
      <c r="AH35" s="183"/>
      <c r="AI35" s="184"/>
      <c r="AJ35" s="184"/>
      <c r="AK35" s="185"/>
    </row>
    <row r="36" spans="1:37" ht="24.75" customHeight="1">
      <c r="A36" s="194">
        <v>11</v>
      </c>
      <c r="B36" s="207"/>
      <c r="C36" s="186" t="s">
        <v>487</v>
      </c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208"/>
      <c r="AC36" s="203">
        <v>72048</v>
      </c>
      <c r="AD36" s="204"/>
      <c r="AE36" s="204"/>
      <c r="AF36" s="204"/>
      <c r="AG36" s="49">
        <v>72048</v>
      </c>
      <c r="AH36" s="183">
        <v>71835</v>
      </c>
      <c r="AI36" s="184"/>
      <c r="AJ36" s="184"/>
      <c r="AK36" s="185"/>
    </row>
    <row r="37" spans="1:37" ht="24.75" customHeight="1">
      <c r="A37" s="194">
        <v>12</v>
      </c>
      <c r="B37" s="207"/>
      <c r="C37" s="188" t="s">
        <v>518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96"/>
      <c r="AC37" s="203"/>
      <c r="AD37" s="204"/>
      <c r="AE37" s="204"/>
      <c r="AF37" s="204"/>
      <c r="AG37" s="49">
        <v>7006</v>
      </c>
      <c r="AH37" s="183">
        <v>13142</v>
      </c>
      <c r="AI37" s="184"/>
      <c r="AJ37" s="184"/>
      <c r="AK37" s="185"/>
    </row>
    <row r="38" spans="1:37" ht="24.75" customHeight="1">
      <c r="A38" s="194">
        <v>13</v>
      </c>
      <c r="B38" s="207"/>
      <c r="C38" s="200" t="s">
        <v>488</v>
      </c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2"/>
      <c r="AC38" s="203"/>
      <c r="AD38" s="204"/>
      <c r="AE38" s="204"/>
      <c r="AF38" s="204"/>
      <c r="AG38" s="49"/>
      <c r="AH38" s="183"/>
      <c r="AI38" s="184"/>
      <c r="AJ38" s="184"/>
      <c r="AK38" s="185"/>
    </row>
    <row r="39" spans="1:37" ht="24.75" customHeight="1">
      <c r="A39" s="194">
        <v>14</v>
      </c>
      <c r="B39" s="207"/>
      <c r="C39" s="200" t="s">
        <v>489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2"/>
      <c r="AC39" s="203">
        <f>SUM(AC34:AF38)</f>
        <v>72048</v>
      </c>
      <c r="AD39" s="204"/>
      <c r="AE39" s="204"/>
      <c r="AF39" s="209"/>
      <c r="AG39" s="49">
        <f>SUM(AG34:AG38)</f>
        <v>79054</v>
      </c>
      <c r="AH39" s="183">
        <f>SUM(AH34:AK38)</f>
        <v>84977</v>
      </c>
      <c r="AI39" s="184"/>
      <c r="AJ39" s="184"/>
      <c r="AK39" s="185"/>
    </row>
    <row r="40" spans="1:37" ht="24.75" customHeight="1">
      <c r="A40" s="194">
        <v>15</v>
      </c>
      <c r="B40" s="207"/>
      <c r="C40" s="200" t="s">
        <v>490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2"/>
      <c r="AC40" s="203">
        <f>SUM(AC33+AC39)</f>
        <v>291702</v>
      </c>
      <c r="AD40" s="204"/>
      <c r="AE40" s="204"/>
      <c r="AF40" s="209"/>
      <c r="AG40" s="49">
        <f>SUM(AG39,AG33)</f>
        <v>462651</v>
      </c>
      <c r="AH40" s="203">
        <f>SUM(AH39,AH33)</f>
        <v>471701</v>
      </c>
      <c r="AI40" s="204"/>
      <c r="AJ40" s="204"/>
      <c r="AK40" s="209"/>
    </row>
  </sheetData>
  <sheetProtection/>
  <mergeCells count="141">
    <mergeCell ref="A40:B40"/>
    <mergeCell ref="C40:AB40"/>
    <mergeCell ref="AC40:AF40"/>
    <mergeCell ref="AH40:AK40"/>
    <mergeCell ref="A38:B38"/>
    <mergeCell ref="C38:AB38"/>
    <mergeCell ref="AC38:AF38"/>
    <mergeCell ref="AH38:AK38"/>
    <mergeCell ref="A39:B39"/>
    <mergeCell ref="C39:AB39"/>
    <mergeCell ref="AC39:AF39"/>
    <mergeCell ref="AH39:AK39"/>
    <mergeCell ref="A36:B36"/>
    <mergeCell ref="C36:AB36"/>
    <mergeCell ref="AC36:AF36"/>
    <mergeCell ref="AH36:AK36"/>
    <mergeCell ref="A37:B37"/>
    <mergeCell ref="C37:AB37"/>
    <mergeCell ref="AC37:AF37"/>
    <mergeCell ref="AH37:AK37"/>
    <mergeCell ref="A34:B34"/>
    <mergeCell ref="C34:AB34"/>
    <mergeCell ref="AC34:AF34"/>
    <mergeCell ref="AH34:AK34"/>
    <mergeCell ref="A35:B35"/>
    <mergeCell ref="C35:AB35"/>
    <mergeCell ref="AC35:AF35"/>
    <mergeCell ref="AH35:AK35"/>
    <mergeCell ref="A32:B32"/>
    <mergeCell ref="C32:AB32"/>
    <mergeCell ref="AC32:AF32"/>
    <mergeCell ref="AH32:AK32"/>
    <mergeCell ref="A33:B33"/>
    <mergeCell ref="C33:AB33"/>
    <mergeCell ref="AC33:AF33"/>
    <mergeCell ref="AH33:AK33"/>
    <mergeCell ref="A30:B30"/>
    <mergeCell ref="C30:AB30"/>
    <mergeCell ref="AC30:AF30"/>
    <mergeCell ref="AH30:AK30"/>
    <mergeCell ref="A31:B31"/>
    <mergeCell ref="C31:AB31"/>
    <mergeCell ref="AC31:AF31"/>
    <mergeCell ref="AH31:AK31"/>
    <mergeCell ref="A28:B28"/>
    <mergeCell ref="C28:AB28"/>
    <mergeCell ref="AC28:AF28"/>
    <mergeCell ref="AH28:AK28"/>
    <mergeCell ref="A29:B29"/>
    <mergeCell ref="C29:AB29"/>
    <mergeCell ref="AC29:AF29"/>
    <mergeCell ref="AH29:AK29"/>
    <mergeCell ref="A26:B26"/>
    <mergeCell ref="C26:AB26"/>
    <mergeCell ref="AC26:AF26"/>
    <mergeCell ref="AH26:AK26"/>
    <mergeCell ref="A27:B27"/>
    <mergeCell ref="C27:AB27"/>
    <mergeCell ref="AC27:AF27"/>
    <mergeCell ref="AH27:AK27"/>
    <mergeCell ref="A23:B23"/>
    <mergeCell ref="C23:AB23"/>
    <mergeCell ref="AC23:AF23"/>
    <mergeCell ref="AH23:AK23"/>
    <mergeCell ref="A25:B25"/>
    <mergeCell ref="C25:AB25"/>
    <mergeCell ref="AC25:AF25"/>
    <mergeCell ref="AH25:AK25"/>
    <mergeCell ref="A21:B21"/>
    <mergeCell ref="C21:AB21"/>
    <mergeCell ref="AC21:AF21"/>
    <mergeCell ref="AH21:AK21"/>
    <mergeCell ref="A22:B22"/>
    <mergeCell ref="C22:AB22"/>
    <mergeCell ref="AC22:AF22"/>
    <mergeCell ref="AH22:AK22"/>
    <mergeCell ref="A19:B19"/>
    <mergeCell ref="C19:AB19"/>
    <mergeCell ref="AC19:AF19"/>
    <mergeCell ref="AH19:AK19"/>
    <mergeCell ref="A20:B20"/>
    <mergeCell ref="C20:AB20"/>
    <mergeCell ref="AC20:AF20"/>
    <mergeCell ref="AH20:AK20"/>
    <mergeCell ref="A17:B17"/>
    <mergeCell ref="C17:AB17"/>
    <mergeCell ref="AC17:AF17"/>
    <mergeCell ref="AH17:AK17"/>
    <mergeCell ref="A18:B18"/>
    <mergeCell ref="C18:AB18"/>
    <mergeCell ref="AC18:AF18"/>
    <mergeCell ref="AH18:AK18"/>
    <mergeCell ref="A15:B15"/>
    <mergeCell ref="C15:AB15"/>
    <mergeCell ref="AC15:AF15"/>
    <mergeCell ref="AH15:AK15"/>
    <mergeCell ref="A16:B16"/>
    <mergeCell ref="C16:AB16"/>
    <mergeCell ref="AC16:AF16"/>
    <mergeCell ref="AH16:AK16"/>
    <mergeCell ref="A13:B13"/>
    <mergeCell ref="C13:AB13"/>
    <mergeCell ref="AC13:AF13"/>
    <mergeCell ref="AH13:AK13"/>
    <mergeCell ref="A14:B14"/>
    <mergeCell ref="C14:AB14"/>
    <mergeCell ref="AC14:AF14"/>
    <mergeCell ref="AH14:AK14"/>
    <mergeCell ref="A11:B11"/>
    <mergeCell ref="C11:AB11"/>
    <mergeCell ref="AC11:AF11"/>
    <mergeCell ref="AH11:AK11"/>
    <mergeCell ref="A12:B12"/>
    <mergeCell ref="C12:AB12"/>
    <mergeCell ref="AC12:AF12"/>
    <mergeCell ref="AH12:AK12"/>
    <mergeCell ref="A9:B9"/>
    <mergeCell ref="C9:AB9"/>
    <mergeCell ref="AC9:AF9"/>
    <mergeCell ref="AH9:AK9"/>
    <mergeCell ref="A10:B10"/>
    <mergeCell ref="C10:AB10"/>
    <mergeCell ref="AC10:AF10"/>
    <mergeCell ref="AH10:AK10"/>
    <mergeCell ref="A7:B7"/>
    <mergeCell ref="C7:AB7"/>
    <mergeCell ref="AC7:AF7"/>
    <mergeCell ref="AH7:AK7"/>
    <mergeCell ref="A8:B8"/>
    <mergeCell ref="C8:AB8"/>
    <mergeCell ref="AC8:AF8"/>
    <mergeCell ref="AH8:AK8"/>
    <mergeCell ref="AG1:AK1"/>
    <mergeCell ref="A2:AK2"/>
    <mergeCell ref="A3:AK3"/>
    <mergeCell ref="A4:AK4"/>
    <mergeCell ref="A5:AK5"/>
    <mergeCell ref="A6:B6"/>
    <mergeCell ref="C6:AB6"/>
    <mergeCell ref="AC6:AF6"/>
    <mergeCell ref="AH6:AK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9"/>
  <sheetViews>
    <sheetView view="pageBreakPreview" zoomScale="60" zoomScalePageLayoutView="0" workbookViewId="0" topLeftCell="A1">
      <pane ySplit="6" topLeftCell="A56" activePane="bottomLeft" state="frozen"/>
      <selection pane="topLeft" activeCell="A1" sqref="A1"/>
      <selection pane="bottomLeft" activeCell="J104" sqref="J10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10" width="12.75390625" style="0" customWidth="1"/>
  </cols>
  <sheetData>
    <row r="1" ht="12.75">
      <c r="J1" t="s">
        <v>998</v>
      </c>
    </row>
    <row r="2" spans="1:13" ht="18">
      <c r="A2" s="331" t="s">
        <v>1045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</row>
    <row r="3" spans="1:10" ht="20.25" customHeight="1">
      <c r="A3" s="330" t="s">
        <v>396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0" ht="32.25" customHeight="1">
      <c r="A4" s="1"/>
      <c r="B4" s="1"/>
      <c r="C4" s="330" t="s">
        <v>156</v>
      </c>
      <c r="D4" s="330"/>
      <c r="E4" s="330" t="s">
        <v>328</v>
      </c>
      <c r="F4" s="330"/>
      <c r="G4" s="332" t="s">
        <v>1048</v>
      </c>
      <c r="H4" s="333"/>
      <c r="I4" s="330" t="s">
        <v>327</v>
      </c>
      <c r="J4" s="330"/>
    </row>
    <row r="5" spans="1:10" ht="30">
      <c r="A5" s="1" t="s">
        <v>6</v>
      </c>
      <c r="B5" s="1" t="s">
        <v>7</v>
      </c>
      <c r="C5" s="1" t="s">
        <v>177</v>
      </c>
      <c r="D5" s="1" t="s">
        <v>178</v>
      </c>
      <c r="E5" s="1" t="s">
        <v>177</v>
      </c>
      <c r="F5" s="1" t="s">
        <v>178</v>
      </c>
      <c r="G5" s="1" t="s">
        <v>177</v>
      </c>
      <c r="H5" s="1" t="s">
        <v>178</v>
      </c>
      <c r="I5" s="1" t="s">
        <v>177</v>
      </c>
      <c r="J5" s="1" t="s">
        <v>178</v>
      </c>
    </row>
    <row r="6" spans="1:10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</row>
    <row r="7" spans="1:10" ht="12.75">
      <c r="A7" s="5" t="s">
        <v>176</v>
      </c>
      <c r="B7" s="6" t="s">
        <v>179</v>
      </c>
      <c r="C7" s="10"/>
      <c r="D7" s="10"/>
      <c r="E7" s="10"/>
      <c r="F7" s="10"/>
      <c r="G7" s="10"/>
      <c r="H7" s="10"/>
      <c r="I7" s="10"/>
      <c r="J7" s="10"/>
    </row>
    <row r="8" spans="1:10" ht="12.75">
      <c r="A8" s="2" t="s">
        <v>0</v>
      </c>
      <c r="B8" s="3" t="s">
        <v>180</v>
      </c>
      <c r="C8" s="4">
        <f>SUM(E8+G8+I8)</f>
        <v>0</v>
      </c>
      <c r="D8" s="4">
        <f>SUM(F8+H8+J8)</f>
        <v>0</v>
      </c>
      <c r="E8" s="8"/>
      <c r="F8" s="8"/>
      <c r="G8" s="8"/>
      <c r="H8" s="8"/>
      <c r="I8" s="8"/>
      <c r="J8" s="8"/>
    </row>
    <row r="9" spans="1:10" ht="12.75">
      <c r="A9" s="2" t="s">
        <v>1</v>
      </c>
      <c r="B9" s="3" t="s">
        <v>181</v>
      </c>
      <c r="C9" s="4">
        <f aca="true" t="shared" si="0" ref="C9:C72">SUM(E9+G9+I9)</f>
        <v>0</v>
      </c>
      <c r="D9" s="4">
        <f aca="true" t="shared" si="1" ref="D9:D72">SUM(F9+H9+J9)</f>
        <v>1537</v>
      </c>
      <c r="E9" s="8"/>
      <c r="F9" s="8">
        <v>1537</v>
      </c>
      <c r="G9" s="8"/>
      <c r="H9" s="8"/>
      <c r="I9" s="8"/>
      <c r="J9" s="8"/>
    </row>
    <row r="10" spans="1:10" ht="12.75">
      <c r="A10" s="2" t="s">
        <v>2</v>
      </c>
      <c r="B10" s="3" t="s">
        <v>182</v>
      </c>
      <c r="C10" s="4">
        <f t="shared" si="0"/>
        <v>0</v>
      </c>
      <c r="D10" s="4">
        <f t="shared" si="1"/>
        <v>0</v>
      </c>
      <c r="E10" s="8"/>
      <c r="F10" s="8"/>
      <c r="G10" s="8"/>
      <c r="H10" s="8"/>
      <c r="I10" s="8"/>
      <c r="J10" s="8"/>
    </row>
    <row r="11" spans="1:10" ht="12.75">
      <c r="A11" s="5" t="s">
        <v>3</v>
      </c>
      <c r="B11" s="6" t="s">
        <v>183</v>
      </c>
      <c r="C11" s="4">
        <f t="shared" si="0"/>
        <v>0</v>
      </c>
      <c r="D11" s="4">
        <f t="shared" si="1"/>
        <v>1537</v>
      </c>
      <c r="E11" s="8"/>
      <c r="F11" s="8">
        <v>1537</v>
      </c>
      <c r="G11" s="8"/>
      <c r="H11" s="8"/>
      <c r="I11" s="7">
        <f>SUM(I7:I10)</f>
        <v>0</v>
      </c>
      <c r="J11" s="7">
        <f>SUM(J7:J10)</f>
        <v>0</v>
      </c>
    </row>
    <row r="12" spans="1:10" ht="12.75">
      <c r="A12" s="2" t="s">
        <v>9</v>
      </c>
      <c r="B12" s="3" t="s">
        <v>184</v>
      </c>
      <c r="C12" s="4">
        <f t="shared" si="0"/>
        <v>839042</v>
      </c>
      <c r="D12" s="4">
        <f t="shared" si="1"/>
        <v>831547</v>
      </c>
      <c r="E12" s="8">
        <v>839042</v>
      </c>
      <c r="F12" s="8">
        <v>831547</v>
      </c>
      <c r="G12" s="8"/>
      <c r="H12" s="8"/>
      <c r="I12" s="8"/>
      <c r="J12" s="8"/>
    </row>
    <row r="13" spans="1:10" ht="12.75">
      <c r="A13" s="2" t="s">
        <v>10</v>
      </c>
      <c r="B13" s="3" t="s">
        <v>185</v>
      </c>
      <c r="C13" s="4">
        <f t="shared" si="0"/>
        <v>16020</v>
      </c>
      <c r="D13" s="4">
        <f t="shared" si="1"/>
        <v>25941</v>
      </c>
      <c r="E13" s="8">
        <v>16020</v>
      </c>
      <c r="F13" s="8">
        <v>25941</v>
      </c>
      <c r="G13" s="8"/>
      <c r="H13" s="8"/>
      <c r="I13" s="8"/>
      <c r="J13" s="8"/>
    </row>
    <row r="14" spans="1:10" ht="12.75">
      <c r="A14" s="2" t="s">
        <v>11</v>
      </c>
      <c r="B14" s="3" t="s">
        <v>186</v>
      </c>
      <c r="C14" s="4">
        <f t="shared" si="0"/>
        <v>0</v>
      </c>
      <c r="D14" s="4">
        <f t="shared" si="1"/>
        <v>0</v>
      </c>
      <c r="E14" s="8"/>
      <c r="F14" s="8"/>
      <c r="G14" s="8"/>
      <c r="H14" s="8"/>
      <c r="I14" s="8"/>
      <c r="J14" s="8"/>
    </row>
    <row r="15" spans="1:10" ht="12.75">
      <c r="A15" s="2" t="s">
        <v>4</v>
      </c>
      <c r="B15" s="3" t="s">
        <v>187</v>
      </c>
      <c r="C15" s="4">
        <f t="shared" si="0"/>
        <v>8160</v>
      </c>
      <c r="D15" s="4">
        <f t="shared" si="1"/>
        <v>7633</v>
      </c>
      <c r="E15" s="8">
        <v>8160</v>
      </c>
      <c r="F15" s="8">
        <v>7633</v>
      </c>
      <c r="G15" s="8"/>
      <c r="H15" s="8"/>
      <c r="I15" s="8"/>
      <c r="J15" s="8"/>
    </row>
    <row r="16" spans="1:10" ht="12.75">
      <c r="A16" s="2" t="s">
        <v>12</v>
      </c>
      <c r="B16" s="3" t="s">
        <v>188</v>
      </c>
      <c r="C16" s="4">
        <f t="shared" si="0"/>
        <v>0</v>
      </c>
      <c r="D16" s="4">
        <f t="shared" si="1"/>
        <v>0</v>
      </c>
      <c r="E16" s="8"/>
      <c r="F16" s="8"/>
      <c r="G16" s="8"/>
      <c r="H16" s="8"/>
      <c r="I16" s="8"/>
      <c r="J16" s="8"/>
    </row>
    <row r="17" spans="1:10" ht="12.75">
      <c r="A17" s="5" t="s">
        <v>5</v>
      </c>
      <c r="B17" s="6" t="s">
        <v>189</v>
      </c>
      <c r="C17" s="4">
        <f t="shared" si="0"/>
        <v>863222</v>
      </c>
      <c r="D17" s="4">
        <f t="shared" si="1"/>
        <v>865121</v>
      </c>
      <c r="E17" s="8">
        <f>SUM(E12:E15)</f>
        <v>863222</v>
      </c>
      <c r="F17" s="8">
        <f>SUM(F12:F15)</f>
        <v>865121</v>
      </c>
      <c r="G17" s="8"/>
      <c r="H17" s="8"/>
      <c r="I17" s="9"/>
      <c r="J17" s="9"/>
    </row>
    <row r="18" spans="1:10" ht="12.75">
      <c r="A18" s="2" t="s">
        <v>13</v>
      </c>
      <c r="B18" s="3" t="s">
        <v>190</v>
      </c>
      <c r="C18" s="4">
        <f t="shared" si="0"/>
        <v>8540</v>
      </c>
      <c r="D18" s="4">
        <f t="shared" si="1"/>
        <v>8540</v>
      </c>
      <c r="E18" s="8">
        <v>8540</v>
      </c>
      <c r="F18" s="8">
        <v>8540</v>
      </c>
      <c r="G18" s="8"/>
      <c r="H18" s="8"/>
      <c r="I18" s="8"/>
      <c r="J18" s="8"/>
    </row>
    <row r="19" spans="1:10" ht="12.75">
      <c r="A19" s="2" t="s">
        <v>14</v>
      </c>
      <c r="B19" s="3" t="s">
        <v>191</v>
      </c>
      <c r="C19" s="4">
        <f t="shared" si="0"/>
        <v>0</v>
      </c>
      <c r="D19" s="4">
        <f t="shared" si="1"/>
        <v>0</v>
      </c>
      <c r="E19" s="8"/>
      <c r="F19" s="8"/>
      <c r="G19" s="8"/>
      <c r="H19" s="8"/>
      <c r="I19" s="8"/>
      <c r="J19" s="8"/>
    </row>
    <row r="20" spans="1:10" ht="12.75">
      <c r="A20" s="2" t="s">
        <v>15</v>
      </c>
      <c r="B20" s="3" t="s">
        <v>192</v>
      </c>
      <c r="C20" s="4">
        <f t="shared" si="0"/>
        <v>0</v>
      </c>
      <c r="D20" s="4">
        <f t="shared" si="1"/>
        <v>0</v>
      </c>
      <c r="E20" s="8"/>
      <c r="F20" s="8"/>
      <c r="G20" s="8"/>
      <c r="H20" s="8"/>
      <c r="I20" s="8"/>
      <c r="J20" s="8"/>
    </row>
    <row r="21" spans="1:10" ht="12.75">
      <c r="A21" s="2" t="s">
        <v>16</v>
      </c>
      <c r="B21" s="3" t="s">
        <v>193</v>
      </c>
      <c r="C21" s="4">
        <f t="shared" si="0"/>
        <v>0</v>
      </c>
      <c r="D21" s="4">
        <f t="shared" si="1"/>
        <v>0</v>
      </c>
      <c r="E21" s="8"/>
      <c r="F21" s="8"/>
      <c r="G21" s="8"/>
      <c r="H21" s="8"/>
      <c r="I21" s="8"/>
      <c r="J21" s="8"/>
    </row>
    <row r="22" spans="1:10" ht="12.75">
      <c r="A22" s="2" t="s">
        <v>17</v>
      </c>
      <c r="B22" s="3" t="s">
        <v>194</v>
      </c>
      <c r="C22" s="4">
        <f t="shared" si="0"/>
        <v>0</v>
      </c>
      <c r="D22" s="4">
        <f t="shared" si="1"/>
        <v>0</v>
      </c>
      <c r="E22" s="8"/>
      <c r="F22" s="8"/>
      <c r="G22" s="8"/>
      <c r="H22" s="8"/>
      <c r="I22" s="8"/>
      <c r="J22" s="8"/>
    </row>
    <row r="23" spans="1:10" ht="12.75">
      <c r="A23" s="2" t="s">
        <v>18</v>
      </c>
      <c r="B23" s="3" t="s">
        <v>195</v>
      </c>
      <c r="C23" s="4">
        <f t="shared" si="0"/>
        <v>0</v>
      </c>
      <c r="D23" s="4">
        <f t="shared" si="1"/>
        <v>0</v>
      </c>
      <c r="E23" s="8"/>
      <c r="F23" s="8"/>
      <c r="G23" s="8"/>
      <c r="H23" s="8"/>
      <c r="I23" s="8"/>
      <c r="J23" s="8"/>
    </row>
    <row r="24" spans="1:10" ht="12.75">
      <c r="A24" s="2" t="s">
        <v>19</v>
      </c>
      <c r="B24" s="3" t="s">
        <v>196</v>
      </c>
      <c r="C24" s="4">
        <f t="shared" si="0"/>
        <v>0</v>
      </c>
      <c r="D24" s="4">
        <f t="shared" si="1"/>
        <v>0</v>
      </c>
      <c r="E24" s="8"/>
      <c r="F24" s="8"/>
      <c r="G24" s="8"/>
      <c r="H24" s="8"/>
      <c r="I24" s="8"/>
      <c r="J24" s="8"/>
    </row>
    <row r="25" spans="1:10" ht="12.75">
      <c r="A25" s="5" t="s">
        <v>20</v>
      </c>
      <c r="B25" s="6" t="s">
        <v>197</v>
      </c>
      <c r="C25" s="4">
        <f t="shared" si="0"/>
        <v>8540</v>
      </c>
      <c r="D25" s="4">
        <f t="shared" si="1"/>
        <v>8540</v>
      </c>
      <c r="E25" s="8">
        <v>8540</v>
      </c>
      <c r="F25" s="8">
        <v>8540</v>
      </c>
      <c r="G25" s="8"/>
      <c r="H25" s="8"/>
      <c r="I25" s="9"/>
      <c r="J25" s="9"/>
    </row>
    <row r="26" spans="1:10" ht="25.5">
      <c r="A26" s="5" t="s">
        <v>24</v>
      </c>
      <c r="B26" s="6" t="s">
        <v>198</v>
      </c>
      <c r="C26" s="4">
        <f t="shared" si="0"/>
        <v>871762</v>
      </c>
      <c r="D26" s="4">
        <f t="shared" si="1"/>
        <v>875198</v>
      </c>
      <c r="E26" s="8">
        <f>SUM(E17+E25)</f>
        <v>871762</v>
      </c>
      <c r="F26" s="8">
        <f>SUM(F11+F17+F25)</f>
        <v>875198</v>
      </c>
      <c r="G26" s="8"/>
      <c r="H26" s="8"/>
      <c r="I26" s="9">
        <f>SUM(I11+I17+I25)</f>
        <v>0</v>
      </c>
      <c r="J26" s="9">
        <f>SUM(J11+J17+J25)</f>
        <v>0</v>
      </c>
    </row>
    <row r="27" spans="1:10" ht="12.75">
      <c r="A27" s="2" t="s">
        <v>25</v>
      </c>
      <c r="B27" s="3" t="s">
        <v>199</v>
      </c>
      <c r="C27" s="4">
        <f t="shared" si="0"/>
        <v>760</v>
      </c>
      <c r="D27" s="4">
        <f t="shared" si="1"/>
        <v>377</v>
      </c>
      <c r="E27" s="8">
        <v>760</v>
      </c>
      <c r="F27" s="8"/>
      <c r="G27" s="8"/>
      <c r="H27" s="8">
        <v>377</v>
      </c>
      <c r="I27" s="8"/>
      <c r="J27" s="8"/>
    </row>
    <row r="28" spans="1:10" ht="12.75">
      <c r="A28" s="2" t="s">
        <v>26</v>
      </c>
      <c r="B28" s="3" t="s">
        <v>200</v>
      </c>
      <c r="C28" s="4">
        <f t="shared" si="0"/>
        <v>0</v>
      </c>
      <c r="D28" s="4">
        <f t="shared" si="1"/>
        <v>0</v>
      </c>
      <c r="E28" s="8"/>
      <c r="F28" s="8"/>
      <c r="G28" s="8"/>
      <c r="H28" s="8"/>
      <c r="I28" s="8"/>
      <c r="J28" s="8"/>
    </row>
    <row r="29" spans="1:10" ht="12.75">
      <c r="A29" s="2" t="s">
        <v>27</v>
      </c>
      <c r="B29" s="3" t="s">
        <v>201</v>
      </c>
      <c r="C29" s="4">
        <f t="shared" si="0"/>
        <v>0</v>
      </c>
      <c r="D29" s="4">
        <f t="shared" si="1"/>
        <v>0</v>
      </c>
      <c r="E29" s="8"/>
      <c r="F29" s="8"/>
      <c r="G29" s="8"/>
      <c r="H29" s="8"/>
      <c r="I29" s="8"/>
      <c r="J29" s="8"/>
    </row>
    <row r="30" spans="1:10" ht="12.75">
      <c r="A30" s="2" t="s">
        <v>28</v>
      </c>
      <c r="B30" s="3" t="s">
        <v>202</v>
      </c>
      <c r="C30" s="4">
        <f t="shared" si="0"/>
        <v>0</v>
      </c>
      <c r="D30" s="4">
        <f t="shared" si="1"/>
        <v>0</v>
      </c>
      <c r="E30" s="8"/>
      <c r="F30" s="8"/>
      <c r="G30" s="8"/>
      <c r="H30" s="8"/>
      <c r="I30" s="8"/>
      <c r="J30" s="8"/>
    </row>
    <row r="31" spans="1:10" ht="12.75">
      <c r="A31" s="2" t="s">
        <v>29</v>
      </c>
      <c r="B31" s="3" t="s">
        <v>203</v>
      </c>
      <c r="C31" s="4">
        <f t="shared" si="0"/>
        <v>0</v>
      </c>
      <c r="D31" s="4">
        <f t="shared" si="1"/>
        <v>0</v>
      </c>
      <c r="E31" s="8"/>
      <c r="F31" s="8"/>
      <c r="G31" s="8"/>
      <c r="H31" s="8"/>
      <c r="I31" s="8"/>
      <c r="J31" s="8"/>
    </row>
    <row r="32" spans="1:10" ht="12.75">
      <c r="A32" s="5" t="s">
        <v>30</v>
      </c>
      <c r="B32" s="6" t="s">
        <v>204</v>
      </c>
      <c r="C32" s="4">
        <f t="shared" si="0"/>
        <v>760</v>
      </c>
      <c r="D32" s="4">
        <f t="shared" si="1"/>
        <v>377</v>
      </c>
      <c r="E32" s="8">
        <v>760</v>
      </c>
      <c r="F32" s="8"/>
      <c r="G32" s="8"/>
      <c r="H32" s="8">
        <v>377</v>
      </c>
      <c r="I32" s="9"/>
      <c r="J32" s="9"/>
    </row>
    <row r="33" spans="1:10" ht="12.75">
      <c r="A33" s="2" t="s">
        <v>31</v>
      </c>
      <c r="B33" s="3" t="s">
        <v>205</v>
      </c>
      <c r="C33" s="4">
        <f t="shared" si="0"/>
        <v>0</v>
      </c>
      <c r="D33" s="4">
        <f t="shared" si="1"/>
        <v>0</v>
      </c>
      <c r="E33" s="8"/>
      <c r="F33" s="8"/>
      <c r="G33" s="8"/>
      <c r="H33" s="8"/>
      <c r="I33" s="8"/>
      <c r="J33" s="8"/>
    </row>
    <row r="34" spans="1:10" ht="12.75">
      <c r="A34" s="2" t="s">
        <v>32</v>
      </c>
      <c r="B34" s="3" t="s">
        <v>206</v>
      </c>
      <c r="C34" s="4">
        <f t="shared" si="0"/>
        <v>0</v>
      </c>
      <c r="D34" s="4">
        <f t="shared" si="1"/>
        <v>0</v>
      </c>
      <c r="E34" s="8"/>
      <c r="F34" s="8"/>
      <c r="G34" s="8"/>
      <c r="H34" s="8"/>
      <c r="I34" s="8"/>
      <c r="J34" s="8"/>
    </row>
    <row r="35" spans="1:10" ht="12.75">
      <c r="A35" s="2" t="s">
        <v>33</v>
      </c>
      <c r="B35" s="3" t="s">
        <v>207</v>
      </c>
      <c r="C35" s="4">
        <f t="shared" si="0"/>
        <v>0</v>
      </c>
      <c r="D35" s="4">
        <f t="shared" si="1"/>
        <v>0</v>
      </c>
      <c r="E35" s="8"/>
      <c r="F35" s="8"/>
      <c r="G35" s="8"/>
      <c r="H35" s="8"/>
      <c r="I35" s="8"/>
      <c r="J35" s="8"/>
    </row>
    <row r="36" spans="1:10" ht="12.75">
      <c r="A36" s="2" t="s">
        <v>34</v>
      </c>
      <c r="B36" s="3" t="s">
        <v>208</v>
      </c>
      <c r="C36" s="4">
        <f t="shared" si="0"/>
        <v>0</v>
      </c>
      <c r="D36" s="4">
        <f t="shared" si="1"/>
        <v>0</v>
      </c>
      <c r="E36" s="8"/>
      <c r="F36" s="8"/>
      <c r="G36" s="8"/>
      <c r="H36" s="8"/>
      <c r="I36" s="8"/>
      <c r="J36" s="8"/>
    </row>
    <row r="37" spans="1:10" ht="12.75">
      <c r="A37" s="2" t="s">
        <v>35</v>
      </c>
      <c r="B37" s="3" t="s">
        <v>209</v>
      </c>
      <c r="C37" s="4">
        <f t="shared" si="0"/>
        <v>0</v>
      </c>
      <c r="D37" s="4">
        <f t="shared" si="1"/>
        <v>0</v>
      </c>
      <c r="E37" s="8"/>
      <c r="F37" s="8"/>
      <c r="G37" s="8"/>
      <c r="H37" s="8"/>
      <c r="I37" s="8"/>
      <c r="J37" s="8"/>
    </row>
    <row r="38" spans="1:10" ht="12.75">
      <c r="A38" s="2" t="s">
        <v>36</v>
      </c>
      <c r="B38" s="3" t="s">
        <v>210</v>
      </c>
      <c r="C38" s="4">
        <f t="shared" si="0"/>
        <v>0</v>
      </c>
      <c r="D38" s="4">
        <f t="shared" si="1"/>
        <v>0</v>
      </c>
      <c r="E38" s="8"/>
      <c r="F38" s="8"/>
      <c r="G38" s="8"/>
      <c r="H38" s="8"/>
      <c r="I38" s="8"/>
      <c r="J38" s="8"/>
    </row>
    <row r="39" spans="1:10" ht="12.75">
      <c r="A39" s="2" t="s">
        <v>37</v>
      </c>
      <c r="B39" s="3" t="s">
        <v>211</v>
      </c>
      <c r="C39" s="4">
        <f t="shared" si="0"/>
        <v>0</v>
      </c>
      <c r="D39" s="4">
        <f t="shared" si="1"/>
        <v>0</v>
      </c>
      <c r="E39" s="8"/>
      <c r="F39" s="8"/>
      <c r="G39" s="8"/>
      <c r="H39" s="8"/>
      <c r="I39" s="8"/>
      <c r="J39" s="8"/>
    </row>
    <row r="40" spans="1:10" ht="12.75">
      <c r="A40" s="5" t="s">
        <v>38</v>
      </c>
      <c r="B40" s="6" t="s">
        <v>212</v>
      </c>
      <c r="C40" s="4">
        <f t="shared" si="0"/>
        <v>0</v>
      </c>
      <c r="D40" s="4">
        <f t="shared" si="1"/>
        <v>0</v>
      </c>
      <c r="E40" s="8"/>
      <c r="F40" s="8"/>
      <c r="G40" s="8"/>
      <c r="H40" s="8"/>
      <c r="I40" s="9"/>
      <c r="J40" s="9"/>
    </row>
    <row r="41" spans="1:10" ht="12.75">
      <c r="A41" s="5" t="s">
        <v>39</v>
      </c>
      <c r="B41" s="6" t="s">
        <v>213</v>
      </c>
      <c r="C41" s="4">
        <f t="shared" si="0"/>
        <v>760</v>
      </c>
      <c r="D41" s="4">
        <f t="shared" si="1"/>
        <v>377</v>
      </c>
      <c r="E41" s="8">
        <v>760</v>
      </c>
      <c r="F41" s="8"/>
      <c r="G41" s="8"/>
      <c r="H41" s="8">
        <v>377</v>
      </c>
      <c r="I41" s="9"/>
      <c r="J41" s="9"/>
    </row>
    <row r="42" spans="1:10" ht="12.75">
      <c r="A42" s="2" t="s">
        <v>40</v>
      </c>
      <c r="B42" s="3" t="s">
        <v>214</v>
      </c>
      <c r="C42" s="4">
        <f t="shared" si="0"/>
        <v>0</v>
      </c>
      <c r="D42" s="4">
        <f t="shared" si="1"/>
        <v>0</v>
      </c>
      <c r="E42" s="8"/>
      <c r="F42" s="8"/>
      <c r="G42" s="8"/>
      <c r="H42" s="8"/>
      <c r="I42" s="8"/>
      <c r="J42" s="8"/>
    </row>
    <row r="43" spans="1:10" ht="12.75">
      <c r="A43" s="2" t="s">
        <v>41</v>
      </c>
      <c r="B43" s="3" t="s">
        <v>215</v>
      </c>
      <c r="C43" s="4">
        <f t="shared" si="0"/>
        <v>0</v>
      </c>
      <c r="D43" s="4">
        <f t="shared" si="1"/>
        <v>0</v>
      </c>
      <c r="E43" s="8"/>
      <c r="F43" s="8"/>
      <c r="G43" s="8"/>
      <c r="H43" s="8"/>
      <c r="I43" s="8"/>
      <c r="J43" s="8"/>
    </row>
    <row r="44" spans="1:10" ht="12.75">
      <c r="A44" s="2" t="s">
        <v>42</v>
      </c>
      <c r="B44" s="3" t="s">
        <v>216</v>
      </c>
      <c r="C44" s="4">
        <f t="shared" si="0"/>
        <v>79267</v>
      </c>
      <c r="D44" s="4">
        <f t="shared" si="1"/>
        <v>150217</v>
      </c>
      <c r="E44" s="8">
        <v>75104</v>
      </c>
      <c r="F44" s="8">
        <v>134721</v>
      </c>
      <c r="G44" s="8"/>
      <c r="H44" s="8">
        <v>15196</v>
      </c>
      <c r="I44" s="8">
        <v>4163</v>
      </c>
      <c r="J44" s="8">
        <v>300</v>
      </c>
    </row>
    <row r="45" spans="1:10" ht="12.75">
      <c r="A45" s="2" t="s">
        <v>43</v>
      </c>
      <c r="B45" s="3" t="s">
        <v>217</v>
      </c>
      <c r="C45" s="4">
        <f t="shared" si="0"/>
        <v>0</v>
      </c>
      <c r="D45" s="4">
        <f t="shared" si="1"/>
        <v>0</v>
      </c>
      <c r="E45" s="8"/>
      <c r="F45" s="8"/>
      <c r="G45" s="8"/>
      <c r="H45" s="8"/>
      <c r="I45" s="8"/>
      <c r="J45" s="8"/>
    </row>
    <row r="46" spans="1:10" ht="12.75">
      <c r="A46" s="2" t="s">
        <v>44</v>
      </c>
      <c r="B46" s="3" t="s">
        <v>218</v>
      </c>
      <c r="C46" s="4">
        <f t="shared" si="0"/>
        <v>0</v>
      </c>
      <c r="D46" s="4">
        <f t="shared" si="1"/>
        <v>0</v>
      </c>
      <c r="E46" s="8"/>
      <c r="F46" s="8"/>
      <c r="G46" s="8"/>
      <c r="H46" s="8"/>
      <c r="I46" s="8"/>
      <c r="J46" s="8"/>
    </row>
    <row r="47" spans="1:10" ht="12.75">
      <c r="A47" s="5" t="s">
        <v>45</v>
      </c>
      <c r="B47" s="6" t="s">
        <v>219</v>
      </c>
      <c r="C47" s="4">
        <f t="shared" si="0"/>
        <v>79267</v>
      </c>
      <c r="D47" s="4">
        <f t="shared" si="1"/>
        <v>150217</v>
      </c>
      <c r="E47" s="8">
        <v>75104</v>
      </c>
      <c r="F47" s="8">
        <v>134721</v>
      </c>
      <c r="G47" s="8"/>
      <c r="H47" s="8">
        <f>SUM(H44:H46)</f>
        <v>15196</v>
      </c>
      <c r="I47" s="8">
        <f>SUM(I44:I46)</f>
        <v>4163</v>
      </c>
      <c r="J47" s="8">
        <f>SUM(J44:J46)</f>
        <v>300</v>
      </c>
    </row>
    <row r="48" spans="1:10" ht="25.5">
      <c r="A48" s="2" t="s">
        <v>46</v>
      </c>
      <c r="B48" s="3" t="s">
        <v>220</v>
      </c>
      <c r="C48" s="4">
        <f t="shared" si="0"/>
        <v>0</v>
      </c>
      <c r="D48" s="4">
        <f t="shared" si="1"/>
        <v>0</v>
      </c>
      <c r="E48" s="8"/>
      <c r="F48" s="8"/>
      <c r="G48" s="8"/>
      <c r="H48" s="8"/>
      <c r="I48" s="8"/>
      <c r="J48" s="8"/>
    </row>
    <row r="49" spans="1:10" ht="25.5">
      <c r="A49" s="2" t="s">
        <v>47</v>
      </c>
      <c r="B49" s="3" t="s">
        <v>221</v>
      </c>
      <c r="C49" s="4">
        <f t="shared" si="0"/>
        <v>0</v>
      </c>
      <c r="D49" s="4">
        <f t="shared" si="1"/>
        <v>0</v>
      </c>
      <c r="E49" s="8"/>
      <c r="F49" s="8"/>
      <c r="G49" s="8"/>
      <c r="H49" s="8"/>
      <c r="I49" s="8"/>
      <c r="J49" s="8"/>
    </row>
    <row r="50" spans="1:10" ht="25.5">
      <c r="A50" s="2" t="s">
        <v>48</v>
      </c>
      <c r="B50" s="3" t="s">
        <v>222</v>
      </c>
      <c r="C50" s="4">
        <f t="shared" si="0"/>
        <v>0</v>
      </c>
      <c r="D50" s="4">
        <f t="shared" si="1"/>
        <v>0</v>
      </c>
      <c r="E50" s="8"/>
      <c r="F50" s="8"/>
      <c r="G50" s="8"/>
      <c r="H50" s="8"/>
      <c r="I50" s="8"/>
      <c r="J50" s="8"/>
    </row>
    <row r="51" spans="1:10" ht="25.5">
      <c r="A51" s="2" t="s">
        <v>49</v>
      </c>
      <c r="B51" s="3" t="s">
        <v>223</v>
      </c>
      <c r="C51" s="4">
        <f t="shared" si="0"/>
        <v>0</v>
      </c>
      <c r="D51" s="4">
        <f t="shared" si="1"/>
        <v>0</v>
      </c>
      <c r="E51" s="8"/>
      <c r="F51" s="8"/>
      <c r="G51" s="8"/>
      <c r="H51" s="8"/>
      <c r="I51" s="8"/>
      <c r="J51" s="8"/>
    </row>
    <row r="52" spans="1:10" ht="12.75">
      <c r="A52" s="2" t="s">
        <v>50</v>
      </c>
      <c r="B52" s="3" t="s">
        <v>224</v>
      </c>
      <c r="C52" s="4">
        <f t="shared" si="0"/>
        <v>2470</v>
      </c>
      <c r="D52" s="4">
        <f t="shared" si="1"/>
        <v>3947</v>
      </c>
      <c r="E52" s="8">
        <v>2470</v>
      </c>
      <c r="F52" s="8">
        <v>3947</v>
      </c>
      <c r="G52" s="8"/>
      <c r="H52" s="8"/>
      <c r="I52" s="8"/>
      <c r="J52" s="8"/>
    </row>
    <row r="53" spans="1:10" ht="12.75">
      <c r="A53" s="2" t="s">
        <v>51</v>
      </c>
      <c r="B53" s="3" t="s">
        <v>225</v>
      </c>
      <c r="C53" s="4">
        <f t="shared" si="0"/>
        <v>3904</v>
      </c>
      <c r="D53" s="4">
        <f t="shared" si="1"/>
        <v>3601</v>
      </c>
      <c r="E53" s="8">
        <v>3904</v>
      </c>
      <c r="F53" s="8">
        <v>3568</v>
      </c>
      <c r="G53" s="8"/>
      <c r="H53" s="8">
        <v>33</v>
      </c>
      <c r="I53" s="8"/>
      <c r="J53" s="8"/>
    </row>
    <row r="54" spans="1:10" ht="12.75">
      <c r="A54" s="2" t="s">
        <v>52</v>
      </c>
      <c r="B54" s="3" t="s">
        <v>226</v>
      </c>
      <c r="C54" s="4">
        <f t="shared" si="0"/>
        <v>0</v>
      </c>
      <c r="D54" s="4">
        <f t="shared" si="1"/>
        <v>0</v>
      </c>
      <c r="E54" s="8"/>
      <c r="F54" s="8"/>
      <c r="G54" s="8"/>
      <c r="H54" s="8"/>
      <c r="I54" s="8"/>
      <c r="J54" s="8"/>
    </row>
    <row r="55" spans="1:10" ht="25.5">
      <c r="A55" s="2" t="s">
        <v>53</v>
      </c>
      <c r="B55" s="3" t="s">
        <v>227</v>
      </c>
      <c r="C55" s="4">
        <f t="shared" si="0"/>
        <v>565</v>
      </c>
      <c r="D55" s="4">
        <f t="shared" si="1"/>
        <v>695</v>
      </c>
      <c r="E55" s="8">
        <v>565</v>
      </c>
      <c r="F55" s="8">
        <v>695</v>
      </c>
      <c r="G55" s="8"/>
      <c r="H55" s="8"/>
      <c r="I55" s="8"/>
      <c r="J55" s="8"/>
    </row>
    <row r="56" spans="1:10" ht="25.5">
      <c r="A56" s="2" t="s">
        <v>54</v>
      </c>
      <c r="B56" s="3" t="s">
        <v>228</v>
      </c>
      <c r="C56" s="4">
        <f t="shared" si="0"/>
        <v>565</v>
      </c>
      <c r="D56" s="4">
        <f t="shared" si="1"/>
        <v>695</v>
      </c>
      <c r="E56" s="8">
        <v>565</v>
      </c>
      <c r="F56" s="8">
        <v>695</v>
      </c>
      <c r="G56" s="8"/>
      <c r="H56" s="8"/>
      <c r="I56" s="8"/>
      <c r="J56" s="8"/>
    </row>
    <row r="57" spans="1:10" ht="25.5">
      <c r="A57" s="2" t="s">
        <v>55</v>
      </c>
      <c r="B57" s="3" t="s">
        <v>229</v>
      </c>
      <c r="C57" s="4">
        <f t="shared" si="0"/>
        <v>7978</v>
      </c>
      <c r="D57" s="4">
        <f t="shared" si="1"/>
        <v>7462</v>
      </c>
      <c r="E57" s="8">
        <v>7978</v>
      </c>
      <c r="F57" s="8">
        <v>7462</v>
      </c>
      <c r="G57" s="8"/>
      <c r="H57" s="8"/>
      <c r="I57" s="8"/>
      <c r="J57" s="8"/>
    </row>
    <row r="58" spans="1:10" ht="25.5">
      <c r="A58" s="2" t="s">
        <v>56</v>
      </c>
      <c r="B58" s="3" t="s">
        <v>230</v>
      </c>
      <c r="C58" s="4">
        <f t="shared" si="0"/>
        <v>1448</v>
      </c>
      <c r="D58" s="4">
        <f t="shared" si="1"/>
        <v>932</v>
      </c>
      <c r="E58" s="8">
        <v>1448</v>
      </c>
      <c r="F58" s="8">
        <v>932</v>
      </c>
      <c r="G58" s="8"/>
      <c r="H58" s="8"/>
      <c r="I58" s="8"/>
      <c r="J58" s="8"/>
    </row>
    <row r="59" spans="1:10" ht="12.75">
      <c r="A59" s="2" t="s">
        <v>57</v>
      </c>
      <c r="B59" s="3" t="s">
        <v>231</v>
      </c>
      <c r="C59" s="4">
        <f t="shared" si="0"/>
        <v>0</v>
      </c>
      <c r="D59" s="4">
        <f t="shared" si="1"/>
        <v>0</v>
      </c>
      <c r="E59" s="8"/>
      <c r="F59" s="8"/>
      <c r="G59" s="8"/>
      <c r="H59" s="8"/>
      <c r="I59" s="8"/>
      <c r="J59" s="8"/>
    </row>
    <row r="60" spans="1:10" ht="25.5">
      <c r="A60" s="2" t="s">
        <v>58</v>
      </c>
      <c r="B60" s="3" t="s">
        <v>232</v>
      </c>
      <c r="C60" s="4">
        <f t="shared" si="0"/>
        <v>0</v>
      </c>
      <c r="D60" s="4">
        <f t="shared" si="1"/>
        <v>0</v>
      </c>
      <c r="E60" s="8"/>
      <c r="F60" s="8"/>
      <c r="G60" s="8"/>
      <c r="H60" s="8"/>
      <c r="I60" s="8"/>
      <c r="J60" s="8"/>
    </row>
    <row r="61" spans="1:10" ht="25.5">
      <c r="A61" s="5" t="s">
        <v>59</v>
      </c>
      <c r="B61" s="6" t="s">
        <v>233</v>
      </c>
      <c r="C61" s="4">
        <f t="shared" si="0"/>
        <v>14917</v>
      </c>
      <c r="D61" s="4">
        <f t="shared" si="1"/>
        <v>15705</v>
      </c>
      <c r="E61" s="8">
        <f>SUM(E52+E53+E55+E57+E59)</f>
        <v>14917</v>
      </c>
      <c r="F61" s="8">
        <f>SUM(F52+F53+F55+F57+F59)</f>
        <v>15672</v>
      </c>
      <c r="G61" s="8"/>
      <c r="H61" s="8">
        <v>33</v>
      </c>
      <c r="I61" s="9"/>
      <c r="J61" s="9"/>
    </row>
    <row r="62" spans="1:10" ht="25.5">
      <c r="A62" s="2" t="s">
        <v>60</v>
      </c>
      <c r="B62" s="3" t="s">
        <v>234</v>
      </c>
      <c r="C62" s="4">
        <f t="shared" si="0"/>
        <v>0</v>
      </c>
      <c r="D62" s="4">
        <f t="shared" si="1"/>
        <v>0</v>
      </c>
      <c r="E62" s="8"/>
      <c r="F62" s="8"/>
      <c r="G62" s="8"/>
      <c r="H62" s="8"/>
      <c r="I62" s="8"/>
      <c r="J62" s="8"/>
    </row>
    <row r="63" spans="1:10" ht="25.5">
      <c r="A63" s="2" t="s">
        <v>61</v>
      </c>
      <c r="B63" s="3" t="s">
        <v>235</v>
      </c>
      <c r="C63" s="4">
        <f t="shared" si="0"/>
        <v>0</v>
      </c>
      <c r="D63" s="4">
        <f t="shared" si="1"/>
        <v>0</v>
      </c>
      <c r="E63" s="8"/>
      <c r="F63" s="8"/>
      <c r="G63" s="8"/>
      <c r="H63" s="8"/>
      <c r="I63" s="8"/>
      <c r="J63" s="8"/>
    </row>
    <row r="64" spans="1:10" ht="25.5">
      <c r="A64" s="2" t="s">
        <v>62</v>
      </c>
      <c r="B64" s="3" t="s">
        <v>236</v>
      </c>
      <c r="C64" s="4">
        <f t="shared" si="0"/>
        <v>0</v>
      </c>
      <c r="D64" s="4">
        <f t="shared" si="1"/>
        <v>0</v>
      </c>
      <c r="E64" s="8"/>
      <c r="F64" s="8"/>
      <c r="G64" s="8"/>
      <c r="H64" s="8"/>
      <c r="I64" s="8"/>
      <c r="J64" s="8"/>
    </row>
    <row r="65" spans="1:10" ht="25.5">
      <c r="A65" s="2" t="s">
        <v>63</v>
      </c>
      <c r="B65" s="3" t="s">
        <v>237</v>
      </c>
      <c r="C65" s="4">
        <f t="shared" si="0"/>
        <v>0</v>
      </c>
      <c r="D65" s="4">
        <f t="shared" si="1"/>
        <v>0</v>
      </c>
      <c r="E65" s="8"/>
      <c r="F65" s="8"/>
      <c r="G65" s="8"/>
      <c r="H65" s="8"/>
      <c r="I65" s="8"/>
      <c r="J65" s="8"/>
    </row>
    <row r="66" spans="1:10" ht="12.75">
      <c r="A66" s="2" t="s">
        <v>64</v>
      </c>
      <c r="B66" s="3" t="s">
        <v>238</v>
      </c>
      <c r="C66" s="4">
        <f t="shared" si="0"/>
        <v>0</v>
      </c>
      <c r="D66" s="4">
        <f t="shared" si="1"/>
        <v>0</v>
      </c>
      <c r="E66" s="8"/>
      <c r="F66" s="8"/>
      <c r="G66" s="8"/>
      <c r="H66" s="8"/>
      <c r="I66" s="8"/>
      <c r="J66" s="8"/>
    </row>
    <row r="67" spans="1:10" ht="12.75">
      <c r="A67" s="2" t="s">
        <v>65</v>
      </c>
      <c r="B67" s="3" t="s">
        <v>239</v>
      </c>
      <c r="C67" s="4">
        <f t="shared" si="0"/>
        <v>0</v>
      </c>
      <c r="D67" s="4">
        <f t="shared" si="1"/>
        <v>0</v>
      </c>
      <c r="E67" s="8"/>
      <c r="F67" s="8"/>
      <c r="G67" s="8"/>
      <c r="H67" s="8"/>
      <c r="I67" s="8"/>
      <c r="J67" s="8"/>
    </row>
    <row r="68" spans="1:10" ht="12.75">
      <c r="A68" s="2" t="s">
        <v>66</v>
      </c>
      <c r="B68" s="3" t="s">
        <v>240</v>
      </c>
      <c r="C68" s="4">
        <f t="shared" si="0"/>
        <v>0</v>
      </c>
      <c r="D68" s="4">
        <f t="shared" si="1"/>
        <v>0</v>
      </c>
      <c r="E68" s="8"/>
      <c r="F68" s="8"/>
      <c r="G68" s="8"/>
      <c r="H68" s="8"/>
      <c r="I68" s="8"/>
      <c r="J68" s="8"/>
    </row>
    <row r="69" spans="1:10" ht="25.5">
      <c r="A69" s="2" t="s">
        <v>67</v>
      </c>
      <c r="B69" s="3" t="s">
        <v>241</v>
      </c>
      <c r="C69" s="4">
        <f t="shared" si="0"/>
        <v>0</v>
      </c>
      <c r="D69" s="4">
        <f t="shared" si="1"/>
        <v>0</v>
      </c>
      <c r="E69" s="8"/>
      <c r="F69" s="8"/>
      <c r="G69" s="8"/>
      <c r="H69" s="8"/>
      <c r="I69" s="8"/>
      <c r="J69" s="8"/>
    </row>
    <row r="70" spans="1:10" ht="25.5">
      <c r="A70" s="2" t="s">
        <v>68</v>
      </c>
      <c r="B70" s="3" t="s">
        <v>242</v>
      </c>
      <c r="C70" s="4">
        <f t="shared" si="0"/>
        <v>0</v>
      </c>
      <c r="D70" s="4">
        <f t="shared" si="1"/>
        <v>0</v>
      </c>
      <c r="E70" s="8"/>
      <c r="F70" s="8"/>
      <c r="G70" s="8"/>
      <c r="H70" s="8"/>
      <c r="I70" s="8"/>
      <c r="J70" s="8"/>
    </row>
    <row r="71" spans="1:10" ht="25.5">
      <c r="A71" s="2" t="s">
        <v>69</v>
      </c>
      <c r="B71" s="3" t="s">
        <v>243</v>
      </c>
      <c r="C71" s="4">
        <f t="shared" si="0"/>
        <v>0</v>
      </c>
      <c r="D71" s="4">
        <f t="shared" si="1"/>
        <v>0</v>
      </c>
      <c r="E71" s="8"/>
      <c r="F71" s="8"/>
      <c r="G71" s="8"/>
      <c r="H71" s="8"/>
      <c r="I71" s="8"/>
      <c r="J71" s="8"/>
    </row>
    <row r="72" spans="1:10" ht="25.5">
      <c r="A72" s="2" t="s">
        <v>70</v>
      </c>
      <c r="B72" s="3" t="s">
        <v>244</v>
      </c>
      <c r="C72" s="4">
        <f t="shared" si="0"/>
        <v>0</v>
      </c>
      <c r="D72" s="4">
        <f t="shared" si="1"/>
        <v>0</v>
      </c>
      <c r="E72" s="8"/>
      <c r="F72" s="8"/>
      <c r="G72" s="8"/>
      <c r="H72" s="8"/>
      <c r="I72" s="8"/>
      <c r="J72" s="8"/>
    </row>
    <row r="73" spans="1:10" ht="25.5">
      <c r="A73" s="2" t="s">
        <v>71</v>
      </c>
      <c r="B73" s="3" t="s">
        <v>245</v>
      </c>
      <c r="C73" s="4">
        <f aca="true" t="shared" si="2" ref="C73:C136">SUM(E73+G73+I73)</f>
        <v>0</v>
      </c>
      <c r="D73" s="4">
        <f aca="true" t="shared" si="3" ref="D73:D136">SUM(F73+H73+J73)</f>
        <v>0</v>
      </c>
      <c r="E73" s="8"/>
      <c r="F73" s="8"/>
      <c r="G73" s="8"/>
      <c r="H73" s="8"/>
      <c r="I73" s="8"/>
      <c r="J73" s="8"/>
    </row>
    <row r="74" spans="1:10" ht="25.5">
      <c r="A74" s="2" t="s">
        <v>72</v>
      </c>
      <c r="B74" s="3" t="s">
        <v>246</v>
      </c>
      <c r="C74" s="4">
        <f t="shared" si="2"/>
        <v>0</v>
      </c>
      <c r="D74" s="4">
        <f t="shared" si="3"/>
        <v>0</v>
      </c>
      <c r="E74" s="8"/>
      <c r="F74" s="8"/>
      <c r="G74" s="8"/>
      <c r="H74" s="8"/>
      <c r="I74" s="8"/>
      <c r="J74" s="8"/>
    </row>
    <row r="75" spans="1:10" ht="25.5">
      <c r="A75" s="5" t="s">
        <v>73</v>
      </c>
      <c r="B75" s="6" t="s">
        <v>247</v>
      </c>
      <c r="C75" s="4">
        <f t="shared" si="2"/>
        <v>0</v>
      </c>
      <c r="D75" s="4">
        <f t="shared" si="3"/>
        <v>0</v>
      </c>
      <c r="E75" s="8"/>
      <c r="F75" s="8"/>
      <c r="G75" s="8"/>
      <c r="H75" s="8"/>
      <c r="I75" s="9"/>
      <c r="J75" s="9"/>
    </row>
    <row r="76" spans="1:10" ht="12.75">
      <c r="A76" s="2" t="s">
        <v>74</v>
      </c>
      <c r="B76" s="3" t="s">
        <v>248</v>
      </c>
      <c r="C76" s="4">
        <f t="shared" si="2"/>
        <v>711</v>
      </c>
      <c r="D76" s="4">
        <f t="shared" si="3"/>
        <v>1749</v>
      </c>
      <c r="E76" s="8">
        <v>582</v>
      </c>
      <c r="F76" s="8">
        <v>655</v>
      </c>
      <c r="G76" s="8"/>
      <c r="H76" s="8">
        <v>466</v>
      </c>
      <c r="I76" s="8">
        <v>129</v>
      </c>
      <c r="J76" s="8">
        <v>628</v>
      </c>
    </row>
    <row r="77" spans="1:10" ht="12.75">
      <c r="A77" s="2" t="s">
        <v>75</v>
      </c>
      <c r="B77" s="3" t="s">
        <v>249</v>
      </c>
      <c r="C77" s="4">
        <f t="shared" si="2"/>
        <v>0</v>
      </c>
      <c r="D77" s="4">
        <f t="shared" si="3"/>
        <v>0</v>
      </c>
      <c r="E77" s="8"/>
      <c r="F77" s="8"/>
      <c r="G77" s="8"/>
      <c r="H77" s="8"/>
      <c r="I77" s="8"/>
      <c r="J77" s="8"/>
    </row>
    <row r="78" spans="1:10" ht="12.75">
      <c r="A78" s="2" t="s">
        <v>76</v>
      </c>
      <c r="B78" s="3" t="s">
        <v>250</v>
      </c>
      <c r="C78" s="4">
        <f t="shared" si="2"/>
        <v>0</v>
      </c>
      <c r="D78" s="4">
        <f t="shared" si="3"/>
        <v>0</v>
      </c>
      <c r="E78" s="8"/>
      <c r="F78" s="8"/>
      <c r="G78" s="8"/>
      <c r="H78" s="8"/>
      <c r="I78" s="8"/>
      <c r="J78" s="8"/>
    </row>
    <row r="79" spans="1:10" ht="12.75">
      <c r="A79" s="2" t="s">
        <v>77</v>
      </c>
      <c r="B79" s="3" t="s">
        <v>251</v>
      </c>
      <c r="C79" s="4">
        <f t="shared" si="2"/>
        <v>0</v>
      </c>
      <c r="D79" s="4">
        <f t="shared" si="3"/>
        <v>0</v>
      </c>
      <c r="E79" s="8"/>
      <c r="F79" s="8"/>
      <c r="G79" s="8"/>
      <c r="H79" s="8"/>
      <c r="I79" s="8"/>
      <c r="J79" s="8"/>
    </row>
    <row r="80" spans="1:10" ht="12.75">
      <c r="A80" s="2" t="s">
        <v>78</v>
      </c>
      <c r="B80" s="3" t="s">
        <v>1032</v>
      </c>
      <c r="C80" s="4">
        <f t="shared" si="2"/>
        <v>79</v>
      </c>
      <c r="D80" s="4">
        <f t="shared" si="3"/>
        <v>86</v>
      </c>
      <c r="E80" s="8">
        <v>79</v>
      </c>
      <c r="F80" s="8"/>
      <c r="G80" s="8"/>
      <c r="H80" s="8">
        <v>84</v>
      </c>
      <c r="I80" s="8"/>
      <c r="J80" s="8">
        <v>2</v>
      </c>
    </row>
    <row r="81" spans="1:10" ht="12.75">
      <c r="A81" s="2" t="s">
        <v>79</v>
      </c>
      <c r="B81" s="3" t="s">
        <v>1031</v>
      </c>
      <c r="C81" s="4">
        <f t="shared" si="2"/>
        <v>632</v>
      </c>
      <c r="D81" s="4">
        <f t="shared" si="3"/>
        <v>1663</v>
      </c>
      <c r="E81" s="8">
        <v>503</v>
      </c>
      <c r="F81" s="8">
        <v>655</v>
      </c>
      <c r="G81" s="8"/>
      <c r="H81" s="8">
        <v>382</v>
      </c>
      <c r="I81" s="8">
        <v>129</v>
      </c>
      <c r="J81" s="8">
        <v>626</v>
      </c>
    </row>
    <row r="82" spans="1:10" ht="12.75">
      <c r="A82" s="2" t="s">
        <v>80</v>
      </c>
      <c r="B82" s="3" t="s">
        <v>1035</v>
      </c>
      <c r="C82" s="4">
        <f t="shared" si="2"/>
        <v>0</v>
      </c>
      <c r="D82" s="4">
        <f t="shared" si="3"/>
        <v>0</v>
      </c>
      <c r="E82" s="8"/>
      <c r="F82" s="8"/>
      <c r="G82" s="8"/>
      <c r="H82" s="8"/>
      <c r="I82" s="8"/>
      <c r="J82" s="8"/>
    </row>
    <row r="83" spans="1:10" ht="12.75">
      <c r="A83" s="2" t="s">
        <v>81</v>
      </c>
      <c r="B83" s="3" t="s">
        <v>252</v>
      </c>
      <c r="C83" s="4">
        <f t="shared" si="2"/>
        <v>0</v>
      </c>
      <c r="D83" s="4">
        <f t="shared" si="3"/>
        <v>0</v>
      </c>
      <c r="E83" s="8"/>
      <c r="F83" s="8"/>
      <c r="G83" s="8"/>
      <c r="H83" s="8"/>
      <c r="I83" s="8"/>
      <c r="J83" s="8"/>
    </row>
    <row r="84" spans="1:10" ht="12.75">
      <c r="A84" s="2" t="s">
        <v>82</v>
      </c>
      <c r="B84" s="3" t="s">
        <v>253</v>
      </c>
      <c r="C84" s="4">
        <f t="shared" si="2"/>
        <v>0</v>
      </c>
      <c r="D84" s="4">
        <f t="shared" si="3"/>
        <v>0</v>
      </c>
      <c r="E84" s="8"/>
      <c r="F84" s="8"/>
      <c r="G84" s="8"/>
      <c r="H84" s="8"/>
      <c r="I84" s="8"/>
      <c r="J84" s="8"/>
    </row>
    <row r="85" spans="1:10" ht="12.75">
      <c r="A85" s="2" t="s">
        <v>83</v>
      </c>
      <c r="B85" s="3" t="s">
        <v>254</v>
      </c>
      <c r="C85" s="4">
        <f t="shared" si="2"/>
        <v>68</v>
      </c>
      <c r="D85" s="4">
        <f t="shared" si="3"/>
        <v>68</v>
      </c>
      <c r="E85" s="8">
        <v>68</v>
      </c>
      <c r="F85" s="8">
        <v>68</v>
      </c>
      <c r="G85" s="8"/>
      <c r="H85" s="8"/>
      <c r="I85" s="8"/>
      <c r="J85" s="8"/>
    </row>
    <row r="86" spans="1:10" ht="25.5">
      <c r="A86" s="2" t="s">
        <v>84</v>
      </c>
      <c r="B86" s="3" t="s">
        <v>255</v>
      </c>
      <c r="C86" s="4">
        <f t="shared" si="2"/>
        <v>0</v>
      </c>
      <c r="D86" s="4">
        <f t="shared" si="3"/>
        <v>0</v>
      </c>
      <c r="E86" s="8"/>
      <c r="F86" s="8"/>
      <c r="G86" s="8"/>
      <c r="H86" s="8"/>
      <c r="I86" s="8"/>
      <c r="J86" s="8"/>
    </row>
    <row r="87" spans="1:10" ht="25.5">
      <c r="A87" s="2" t="s">
        <v>85</v>
      </c>
      <c r="B87" s="3" t="s">
        <v>256</v>
      </c>
      <c r="C87" s="4">
        <f t="shared" si="2"/>
        <v>0</v>
      </c>
      <c r="D87" s="4">
        <f t="shared" si="3"/>
        <v>0</v>
      </c>
      <c r="E87" s="8"/>
      <c r="F87" s="8"/>
      <c r="G87" s="8"/>
      <c r="H87" s="8"/>
      <c r="I87" s="8"/>
      <c r="J87" s="8"/>
    </row>
    <row r="88" spans="1:10" ht="25.5">
      <c r="A88" s="2" t="s">
        <v>86</v>
      </c>
      <c r="B88" s="3" t="s">
        <v>257</v>
      </c>
      <c r="C88" s="4">
        <f t="shared" si="2"/>
        <v>0</v>
      </c>
      <c r="D88" s="4">
        <f t="shared" si="3"/>
        <v>0</v>
      </c>
      <c r="E88" s="8"/>
      <c r="F88" s="8"/>
      <c r="G88" s="8"/>
      <c r="H88" s="8"/>
      <c r="I88" s="8"/>
      <c r="J88" s="8"/>
    </row>
    <row r="89" spans="1:10" ht="12.75">
      <c r="A89" s="2" t="s">
        <v>87</v>
      </c>
      <c r="B89" s="6" t="s">
        <v>258</v>
      </c>
      <c r="C89" s="4">
        <f t="shared" si="2"/>
        <v>779</v>
      </c>
      <c r="D89" s="4">
        <f t="shared" si="3"/>
        <v>1817</v>
      </c>
      <c r="E89" s="8">
        <v>650</v>
      </c>
      <c r="F89" s="8">
        <v>723</v>
      </c>
      <c r="G89" s="8"/>
      <c r="H89" s="8">
        <v>466</v>
      </c>
      <c r="I89" s="9">
        <v>129</v>
      </c>
      <c r="J89" s="9">
        <v>628</v>
      </c>
    </row>
    <row r="90" spans="1:10" ht="12.75">
      <c r="A90" s="2" t="s">
        <v>88</v>
      </c>
      <c r="B90" s="6" t="s">
        <v>259</v>
      </c>
      <c r="C90" s="4">
        <f t="shared" si="2"/>
        <v>15696</v>
      </c>
      <c r="D90" s="4">
        <f t="shared" si="3"/>
        <v>17522</v>
      </c>
      <c r="E90" s="8">
        <f aca="true" t="shared" si="4" ref="E90:J90">SUM(E61+E89)</f>
        <v>15567</v>
      </c>
      <c r="F90" s="8">
        <f t="shared" si="4"/>
        <v>16395</v>
      </c>
      <c r="G90" s="8">
        <f t="shared" si="4"/>
        <v>0</v>
      </c>
      <c r="H90" s="8">
        <f t="shared" si="4"/>
        <v>499</v>
      </c>
      <c r="I90" s="8">
        <f t="shared" si="4"/>
        <v>129</v>
      </c>
      <c r="J90" s="8">
        <f t="shared" si="4"/>
        <v>628</v>
      </c>
    </row>
    <row r="91" spans="1:10" ht="12.75">
      <c r="A91" s="2" t="s">
        <v>89</v>
      </c>
      <c r="B91" s="6" t="s">
        <v>260</v>
      </c>
      <c r="C91" s="4">
        <f t="shared" si="2"/>
        <v>494</v>
      </c>
      <c r="D91" s="4">
        <f t="shared" si="3"/>
        <v>0</v>
      </c>
      <c r="E91" s="8">
        <v>494</v>
      </c>
      <c r="F91" s="8"/>
      <c r="G91" s="8"/>
      <c r="H91" s="8"/>
      <c r="I91" s="9"/>
      <c r="J91" s="9"/>
    </row>
    <row r="92" spans="1:10" ht="12.75">
      <c r="A92" s="2" t="s">
        <v>90</v>
      </c>
      <c r="B92" s="3" t="s">
        <v>261</v>
      </c>
      <c r="C92" s="4">
        <f t="shared" si="2"/>
        <v>0</v>
      </c>
      <c r="D92" s="4">
        <f t="shared" si="3"/>
        <v>0</v>
      </c>
      <c r="E92" s="8"/>
      <c r="F92" s="8"/>
      <c r="G92" s="8"/>
      <c r="H92" s="8"/>
      <c r="I92" s="8"/>
      <c r="J92" s="8"/>
    </row>
    <row r="93" spans="1:10" ht="12.75">
      <c r="A93" s="2" t="s">
        <v>91</v>
      </c>
      <c r="B93" s="3" t="s">
        <v>262</v>
      </c>
      <c r="C93" s="4">
        <f t="shared" si="2"/>
        <v>0</v>
      </c>
      <c r="D93" s="4">
        <f t="shared" si="3"/>
        <v>0</v>
      </c>
      <c r="E93" s="8"/>
      <c r="F93" s="8"/>
      <c r="G93" s="8"/>
      <c r="H93" s="8"/>
      <c r="I93" s="8"/>
      <c r="J93" s="8"/>
    </row>
    <row r="94" spans="1:10" ht="12.75">
      <c r="A94" s="2" t="s">
        <v>92</v>
      </c>
      <c r="B94" s="3" t="s">
        <v>263</v>
      </c>
      <c r="C94" s="4">
        <f t="shared" si="2"/>
        <v>0</v>
      </c>
      <c r="D94" s="4">
        <f t="shared" si="3"/>
        <v>0</v>
      </c>
      <c r="E94" s="8"/>
      <c r="F94" s="8"/>
      <c r="G94" s="8"/>
      <c r="H94" s="8"/>
      <c r="I94" s="8"/>
      <c r="J94" s="8"/>
    </row>
    <row r="95" spans="1:10" ht="12.75">
      <c r="A95" s="2" t="s">
        <v>93</v>
      </c>
      <c r="B95" s="6" t="s">
        <v>264</v>
      </c>
      <c r="C95" s="4">
        <f t="shared" si="2"/>
        <v>0</v>
      </c>
      <c r="D95" s="4">
        <f t="shared" si="3"/>
        <v>0</v>
      </c>
      <c r="E95" s="8"/>
      <c r="F95" s="8"/>
      <c r="G95" s="8"/>
      <c r="H95" s="8"/>
      <c r="I95" s="9"/>
      <c r="J95" s="9"/>
    </row>
    <row r="96" spans="1:10" ht="12.75">
      <c r="A96" s="2" t="s">
        <v>94</v>
      </c>
      <c r="B96" s="6" t="s">
        <v>265</v>
      </c>
      <c r="C96" s="4">
        <f t="shared" si="2"/>
        <v>967979</v>
      </c>
      <c r="D96" s="4">
        <f t="shared" si="3"/>
        <v>1043314</v>
      </c>
      <c r="E96" s="8">
        <f aca="true" t="shared" si="5" ref="E96:J96">SUM(E26+E47+E32+E90+E91)</f>
        <v>963687</v>
      </c>
      <c r="F96" s="8">
        <f t="shared" si="5"/>
        <v>1026314</v>
      </c>
      <c r="G96" s="8">
        <f t="shared" si="5"/>
        <v>0</v>
      </c>
      <c r="H96" s="8">
        <f t="shared" si="5"/>
        <v>16072</v>
      </c>
      <c r="I96" s="8">
        <f t="shared" si="5"/>
        <v>4292</v>
      </c>
      <c r="J96" s="8">
        <f t="shared" si="5"/>
        <v>928</v>
      </c>
    </row>
    <row r="97" spans="1:10" ht="12.75">
      <c r="A97" s="2" t="s">
        <v>95</v>
      </c>
      <c r="B97" s="6" t="s">
        <v>266</v>
      </c>
      <c r="C97" s="4">
        <f t="shared" si="2"/>
        <v>0</v>
      </c>
      <c r="D97" s="4">
        <f t="shared" si="3"/>
        <v>0</v>
      </c>
      <c r="E97" s="8"/>
      <c r="F97" s="8"/>
      <c r="G97" s="8"/>
      <c r="H97" s="8"/>
      <c r="I97" s="10"/>
      <c r="J97" s="10"/>
    </row>
    <row r="98" spans="1:10" ht="12.75">
      <c r="A98" s="2" t="s">
        <v>96</v>
      </c>
      <c r="B98" s="3" t="s">
        <v>267</v>
      </c>
      <c r="C98" s="4">
        <f t="shared" si="2"/>
        <v>765139</v>
      </c>
      <c r="D98" s="4">
        <f t="shared" si="3"/>
        <v>765139</v>
      </c>
      <c r="E98" s="8">
        <v>765139</v>
      </c>
      <c r="F98" s="8">
        <v>765139</v>
      </c>
      <c r="G98" s="8"/>
      <c r="H98" s="8"/>
      <c r="I98" s="8"/>
      <c r="J98" s="8"/>
    </row>
    <row r="99" spans="1:10" ht="12.75">
      <c r="A99" s="2" t="s">
        <v>97</v>
      </c>
      <c r="B99" s="3" t="s">
        <v>268</v>
      </c>
      <c r="C99" s="4">
        <f t="shared" si="2"/>
        <v>0</v>
      </c>
      <c r="D99" s="4">
        <f t="shared" si="3"/>
        <v>0</v>
      </c>
      <c r="E99" s="8"/>
      <c r="F99" s="8"/>
      <c r="G99" s="8"/>
      <c r="H99" s="8"/>
      <c r="I99" s="8"/>
      <c r="J99" s="8"/>
    </row>
    <row r="100" spans="1:10" ht="12.75">
      <c r="A100" s="2" t="s">
        <v>98</v>
      </c>
      <c r="B100" s="3" t="s">
        <v>269</v>
      </c>
      <c r="C100" s="4">
        <f t="shared" si="2"/>
        <v>35831</v>
      </c>
      <c r="D100" s="4">
        <f t="shared" si="3"/>
        <v>35831</v>
      </c>
      <c r="E100" s="8">
        <v>35435</v>
      </c>
      <c r="F100" s="8">
        <v>35435</v>
      </c>
      <c r="G100" s="8"/>
      <c r="H100" s="8"/>
      <c r="I100" s="8">
        <v>396</v>
      </c>
      <c r="J100" s="8">
        <v>396</v>
      </c>
    </row>
    <row r="101" spans="1:10" ht="12.75">
      <c r="A101" s="2" t="s">
        <v>99</v>
      </c>
      <c r="B101" s="3" t="s">
        <v>270</v>
      </c>
      <c r="C101" s="4">
        <f t="shared" si="2"/>
        <v>73550</v>
      </c>
      <c r="D101" s="4">
        <f t="shared" si="3"/>
        <v>88513</v>
      </c>
      <c r="E101" s="8">
        <v>75395</v>
      </c>
      <c r="F101" s="8">
        <v>87498</v>
      </c>
      <c r="G101" s="8"/>
      <c r="H101" s="8"/>
      <c r="I101" s="8">
        <v>-1845</v>
      </c>
      <c r="J101" s="8">
        <v>1015</v>
      </c>
    </row>
    <row r="102" spans="1:10" ht="12.75">
      <c r="A102" s="2" t="s">
        <v>100</v>
      </c>
      <c r="B102" s="3" t="s">
        <v>271</v>
      </c>
      <c r="C102" s="4">
        <f t="shared" si="2"/>
        <v>0</v>
      </c>
      <c r="D102" s="4">
        <f t="shared" si="3"/>
        <v>0</v>
      </c>
      <c r="E102" s="8"/>
      <c r="F102" s="8"/>
      <c r="G102" s="8"/>
      <c r="H102" s="8"/>
      <c r="I102" s="8"/>
      <c r="J102" s="8"/>
    </row>
    <row r="103" spans="1:10" ht="12.75">
      <c r="A103" s="2" t="s">
        <v>101</v>
      </c>
      <c r="B103" s="3" t="s">
        <v>272</v>
      </c>
      <c r="C103" s="4">
        <f t="shared" si="2"/>
        <v>14963</v>
      </c>
      <c r="D103" s="4">
        <f t="shared" si="3"/>
        <v>94266</v>
      </c>
      <c r="E103" s="8">
        <v>12103</v>
      </c>
      <c r="F103" s="8">
        <v>87618</v>
      </c>
      <c r="G103" s="8"/>
      <c r="H103" s="8">
        <v>10871</v>
      </c>
      <c r="I103" s="8">
        <v>2860</v>
      </c>
      <c r="J103" s="8">
        <v>-4223</v>
      </c>
    </row>
    <row r="104" spans="1:10" ht="12.75">
      <c r="A104" s="2" t="s">
        <v>102</v>
      </c>
      <c r="B104" s="6" t="s">
        <v>273</v>
      </c>
      <c r="C104" s="4">
        <f t="shared" si="2"/>
        <v>889483</v>
      </c>
      <c r="D104" s="4">
        <f t="shared" si="3"/>
        <v>983749</v>
      </c>
      <c r="E104" s="8">
        <f>SUM(E98:E103)</f>
        <v>888072</v>
      </c>
      <c r="F104" s="8">
        <f>SUM(F98:F103)</f>
        <v>975690</v>
      </c>
      <c r="G104" s="8"/>
      <c r="H104" s="8">
        <v>10871</v>
      </c>
      <c r="I104" s="9">
        <f>SUM(I100:I103)</f>
        <v>1411</v>
      </c>
      <c r="J104" s="9">
        <f>SUM(J100:J103)</f>
        <v>-2812</v>
      </c>
    </row>
    <row r="105" spans="1:10" ht="12.75">
      <c r="A105" s="2" t="s">
        <v>103</v>
      </c>
      <c r="B105" s="3" t="s">
        <v>274</v>
      </c>
      <c r="C105" s="4">
        <f t="shared" si="2"/>
        <v>0</v>
      </c>
      <c r="D105" s="4">
        <f t="shared" si="3"/>
        <v>0</v>
      </c>
      <c r="E105" s="8"/>
      <c r="F105" s="8"/>
      <c r="G105" s="8"/>
      <c r="H105" s="8"/>
      <c r="I105" s="8"/>
      <c r="J105" s="8"/>
    </row>
    <row r="106" spans="1:10" ht="25.5">
      <c r="A106" s="2" t="s">
        <v>104</v>
      </c>
      <c r="B106" s="3" t="s">
        <v>275</v>
      </c>
      <c r="C106" s="4">
        <f t="shared" si="2"/>
        <v>0</v>
      </c>
      <c r="D106" s="4">
        <f t="shared" si="3"/>
        <v>0</v>
      </c>
      <c r="E106" s="8"/>
      <c r="F106" s="8"/>
      <c r="G106" s="8"/>
      <c r="H106" s="8"/>
      <c r="I106" s="8"/>
      <c r="J106" s="8"/>
    </row>
    <row r="107" spans="1:10" ht="12.75">
      <c r="A107" s="2" t="s">
        <v>105</v>
      </c>
      <c r="B107" s="3" t="s">
        <v>276</v>
      </c>
      <c r="C107" s="4">
        <f t="shared" si="2"/>
        <v>51</v>
      </c>
      <c r="D107" s="4">
        <f t="shared" si="3"/>
        <v>0</v>
      </c>
      <c r="E107" s="8"/>
      <c r="F107" s="8"/>
      <c r="G107" s="8"/>
      <c r="H107" s="8"/>
      <c r="I107" s="8">
        <v>51</v>
      </c>
      <c r="J107" s="8"/>
    </row>
    <row r="108" spans="1:10" ht="12.75">
      <c r="A108" s="2" t="s">
        <v>106</v>
      </c>
      <c r="B108" s="3" t="s">
        <v>277</v>
      </c>
      <c r="C108" s="4">
        <f t="shared" si="2"/>
        <v>0</v>
      </c>
      <c r="D108" s="4">
        <f t="shared" si="3"/>
        <v>0</v>
      </c>
      <c r="E108" s="8"/>
      <c r="F108" s="8"/>
      <c r="G108" s="8"/>
      <c r="H108" s="8"/>
      <c r="I108" s="8"/>
      <c r="J108" s="8"/>
    </row>
    <row r="109" spans="1:10" ht="25.5">
      <c r="A109" s="2" t="s">
        <v>107</v>
      </c>
      <c r="B109" s="3" t="s">
        <v>278</v>
      </c>
      <c r="C109" s="4">
        <f t="shared" si="2"/>
        <v>0</v>
      </c>
      <c r="D109" s="4">
        <f t="shared" si="3"/>
        <v>0</v>
      </c>
      <c r="E109" s="8"/>
      <c r="F109" s="8"/>
      <c r="G109" s="8"/>
      <c r="H109" s="8"/>
      <c r="I109" s="8"/>
      <c r="J109" s="8"/>
    </row>
    <row r="110" spans="1:10" ht="25.5">
      <c r="A110" s="2" t="s">
        <v>108</v>
      </c>
      <c r="B110" s="3" t="s">
        <v>279</v>
      </c>
      <c r="C110" s="4">
        <f t="shared" si="2"/>
        <v>0</v>
      </c>
      <c r="D110" s="4">
        <f t="shared" si="3"/>
        <v>0</v>
      </c>
      <c r="E110" s="8"/>
      <c r="F110" s="8"/>
      <c r="G110" s="8"/>
      <c r="H110" s="8"/>
      <c r="I110" s="8"/>
      <c r="J110" s="8"/>
    </row>
    <row r="111" spans="1:10" ht="12.75">
      <c r="A111" s="2" t="s">
        <v>109</v>
      </c>
      <c r="B111" s="3" t="s">
        <v>280</v>
      </c>
      <c r="C111" s="4">
        <f t="shared" si="2"/>
        <v>4613</v>
      </c>
      <c r="D111" s="4">
        <f t="shared" si="3"/>
        <v>0</v>
      </c>
      <c r="E111" s="8">
        <v>4613</v>
      </c>
      <c r="F111" s="8"/>
      <c r="G111" s="8"/>
      <c r="H111" s="8"/>
      <c r="I111" s="8"/>
      <c r="J111" s="8"/>
    </row>
    <row r="112" spans="1:10" ht="12.75">
      <c r="A112" s="2" t="s">
        <v>110</v>
      </c>
      <c r="B112" s="3" t="s">
        <v>281</v>
      </c>
      <c r="C112" s="4">
        <f t="shared" si="2"/>
        <v>1563</v>
      </c>
      <c r="D112" s="4">
        <f t="shared" si="3"/>
        <v>1563</v>
      </c>
      <c r="E112" s="8">
        <v>1563</v>
      </c>
      <c r="F112" s="8">
        <v>1563</v>
      </c>
      <c r="G112" s="8"/>
      <c r="H112" s="8"/>
      <c r="I112" s="8"/>
      <c r="J112" s="8"/>
    </row>
    <row r="113" spans="1:10" ht="25.5">
      <c r="A113" s="2" t="s">
        <v>111</v>
      </c>
      <c r="B113" s="3" t="s">
        <v>282</v>
      </c>
      <c r="C113" s="4">
        <f t="shared" si="2"/>
        <v>0</v>
      </c>
      <c r="D113" s="4">
        <f t="shared" si="3"/>
        <v>0</v>
      </c>
      <c r="E113" s="8"/>
      <c r="F113" s="8"/>
      <c r="G113" s="8"/>
      <c r="H113" s="8"/>
      <c r="I113" s="8"/>
      <c r="J113" s="8"/>
    </row>
    <row r="114" spans="1:10" ht="25.5">
      <c r="A114" s="2" t="s">
        <v>112</v>
      </c>
      <c r="B114" s="3" t="s">
        <v>283</v>
      </c>
      <c r="C114" s="4">
        <f t="shared" si="2"/>
        <v>0</v>
      </c>
      <c r="D114" s="4">
        <f t="shared" si="3"/>
        <v>0</v>
      </c>
      <c r="E114" s="8"/>
      <c r="F114" s="8"/>
      <c r="G114" s="8"/>
      <c r="H114" s="8"/>
      <c r="I114" s="8"/>
      <c r="J114" s="8"/>
    </row>
    <row r="115" spans="1:10" ht="25.5">
      <c r="A115" s="2" t="s">
        <v>113</v>
      </c>
      <c r="B115" s="3" t="s">
        <v>284</v>
      </c>
      <c r="C115" s="4">
        <f t="shared" si="2"/>
        <v>0</v>
      </c>
      <c r="D115" s="4">
        <f t="shared" si="3"/>
        <v>0</v>
      </c>
      <c r="E115" s="8"/>
      <c r="F115" s="8"/>
      <c r="G115" s="8"/>
      <c r="H115" s="8"/>
      <c r="I115" s="8"/>
      <c r="J115" s="8"/>
    </row>
    <row r="116" spans="1:10" ht="25.5">
      <c r="A116" s="2" t="s">
        <v>114</v>
      </c>
      <c r="B116" s="3" t="s">
        <v>285</v>
      </c>
      <c r="C116" s="4">
        <f t="shared" si="2"/>
        <v>0</v>
      </c>
      <c r="D116" s="4">
        <f t="shared" si="3"/>
        <v>0</v>
      </c>
      <c r="E116" s="8"/>
      <c r="F116" s="8"/>
      <c r="G116" s="8"/>
      <c r="H116" s="8"/>
      <c r="I116" s="8"/>
      <c r="J116" s="8"/>
    </row>
    <row r="117" spans="1:10" ht="25.5">
      <c r="A117" s="2" t="s">
        <v>115</v>
      </c>
      <c r="B117" s="3" t="s">
        <v>286</v>
      </c>
      <c r="C117" s="4">
        <f t="shared" si="2"/>
        <v>0</v>
      </c>
      <c r="D117" s="4">
        <f t="shared" si="3"/>
        <v>0</v>
      </c>
      <c r="E117" s="8"/>
      <c r="F117" s="8"/>
      <c r="G117" s="8"/>
      <c r="H117" s="8"/>
      <c r="I117" s="8"/>
      <c r="J117" s="8"/>
    </row>
    <row r="118" spans="1:10" ht="25.5">
      <c r="A118" s="2" t="s">
        <v>116</v>
      </c>
      <c r="B118" s="3" t="s">
        <v>287</v>
      </c>
      <c r="C118" s="4">
        <f t="shared" si="2"/>
        <v>0</v>
      </c>
      <c r="D118" s="4">
        <f t="shared" si="3"/>
        <v>0</v>
      </c>
      <c r="E118" s="8"/>
      <c r="F118" s="8"/>
      <c r="G118" s="8"/>
      <c r="H118" s="8"/>
      <c r="I118" s="8"/>
      <c r="J118" s="8"/>
    </row>
    <row r="119" spans="1:10" ht="25.5">
      <c r="A119" s="2" t="s">
        <v>117</v>
      </c>
      <c r="B119" s="3" t="s">
        <v>288</v>
      </c>
      <c r="C119" s="4">
        <f t="shared" si="2"/>
        <v>0</v>
      </c>
      <c r="D119" s="4">
        <f t="shared" si="3"/>
        <v>0</v>
      </c>
      <c r="E119" s="8"/>
      <c r="F119" s="8"/>
      <c r="G119" s="8"/>
      <c r="H119" s="8"/>
      <c r="I119" s="8"/>
      <c r="J119" s="8"/>
    </row>
    <row r="120" spans="1:10" ht="25.5">
      <c r="A120" s="2" t="s">
        <v>118</v>
      </c>
      <c r="B120" s="3" t="s">
        <v>289</v>
      </c>
      <c r="C120" s="4">
        <f t="shared" si="2"/>
        <v>0</v>
      </c>
      <c r="D120" s="4">
        <f t="shared" si="3"/>
        <v>0</v>
      </c>
      <c r="E120" s="8"/>
      <c r="F120" s="8"/>
      <c r="G120" s="8"/>
      <c r="H120" s="8"/>
      <c r="I120" s="8"/>
      <c r="J120" s="8"/>
    </row>
    <row r="121" spans="1:10" ht="25.5">
      <c r="A121" s="2" t="s">
        <v>119</v>
      </c>
      <c r="B121" s="3" t="s">
        <v>290</v>
      </c>
      <c r="C121" s="4">
        <f t="shared" si="2"/>
        <v>0</v>
      </c>
      <c r="D121" s="4">
        <f t="shared" si="3"/>
        <v>0</v>
      </c>
      <c r="E121" s="8"/>
      <c r="F121" s="8"/>
      <c r="G121" s="8"/>
      <c r="H121" s="8"/>
      <c r="I121" s="8"/>
      <c r="J121" s="8"/>
    </row>
    <row r="122" spans="1:10" ht="25.5">
      <c r="A122" s="2" t="s">
        <v>120</v>
      </c>
      <c r="B122" s="3" t="s">
        <v>291</v>
      </c>
      <c r="C122" s="4">
        <f t="shared" si="2"/>
        <v>0</v>
      </c>
      <c r="D122" s="4">
        <f t="shared" si="3"/>
        <v>0</v>
      </c>
      <c r="E122" s="8"/>
      <c r="F122" s="8"/>
      <c r="G122" s="8"/>
      <c r="H122" s="8"/>
      <c r="I122" s="8"/>
      <c r="J122" s="8"/>
    </row>
    <row r="123" spans="1:10" ht="25.5">
      <c r="A123" s="2" t="s">
        <v>121</v>
      </c>
      <c r="B123" s="3" t="s">
        <v>292</v>
      </c>
      <c r="C123" s="4">
        <f t="shared" si="2"/>
        <v>0</v>
      </c>
      <c r="D123" s="4">
        <f t="shared" si="3"/>
        <v>0</v>
      </c>
      <c r="E123" s="8"/>
      <c r="F123" s="8"/>
      <c r="G123" s="8"/>
      <c r="H123" s="8"/>
      <c r="I123" s="8"/>
      <c r="J123" s="8"/>
    </row>
    <row r="124" spans="1:10" ht="25.5">
      <c r="A124" s="2" t="s">
        <v>122</v>
      </c>
      <c r="B124" s="6" t="s">
        <v>293</v>
      </c>
      <c r="C124" s="4">
        <f t="shared" si="2"/>
        <v>6227</v>
      </c>
      <c r="D124" s="4">
        <f t="shared" si="3"/>
        <v>1563</v>
      </c>
      <c r="E124" s="8">
        <f>SUM(E111:E112)</f>
        <v>6176</v>
      </c>
      <c r="F124" s="8">
        <f>SUM(F111:F112)</f>
        <v>1563</v>
      </c>
      <c r="G124" s="8"/>
      <c r="H124" s="8"/>
      <c r="I124" s="9">
        <v>51</v>
      </c>
      <c r="J124" s="9"/>
    </row>
    <row r="125" spans="1:10" ht="12.75">
      <c r="A125" s="2" t="s">
        <v>123</v>
      </c>
      <c r="B125" s="3" t="s">
        <v>294</v>
      </c>
      <c r="C125" s="4">
        <f t="shared" si="2"/>
        <v>0</v>
      </c>
      <c r="D125" s="4">
        <f t="shared" si="3"/>
        <v>0</v>
      </c>
      <c r="E125" s="8"/>
      <c r="F125" s="8"/>
      <c r="G125" s="8"/>
      <c r="H125" s="8"/>
      <c r="I125" s="8"/>
      <c r="J125" s="8"/>
    </row>
    <row r="126" spans="1:10" ht="25.5">
      <c r="A126" s="2" t="s">
        <v>124</v>
      </c>
      <c r="B126" s="3" t="s">
        <v>295</v>
      </c>
      <c r="C126" s="4">
        <f t="shared" si="2"/>
        <v>0</v>
      </c>
      <c r="D126" s="4">
        <f t="shared" si="3"/>
        <v>0</v>
      </c>
      <c r="E126" s="8"/>
      <c r="F126" s="8"/>
      <c r="G126" s="8"/>
      <c r="H126" s="8"/>
      <c r="I126" s="8"/>
      <c r="J126" s="8"/>
    </row>
    <row r="127" spans="1:10" ht="12.75">
      <c r="A127" s="2" t="s">
        <v>125</v>
      </c>
      <c r="B127" s="3" t="s">
        <v>296</v>
      </c>
      <c r="C127" s="4">
        <f t="shared" si="2"/>
        <v>0</v>
      </c>
      <c r="D127" s="4">
        <f t="shared" si="3"/>
        <v>0</v>
      </c>
      <c r="E127" s="8"/>
      <c r="F127" s="8"/>
      <c r="G127" s="8"/>
      <c r="H127" s="8"/>
      <c r="I127" s="8"/>
      <c r="J127" s="8"/>
    </row>
    <row r="128" spans="1:10" ht="25.5">
      <c r="A128" s="2" t="s">
        <v>126</v>
      </c>
      <c r="B128" s="3" t="s">
        <v>297</v>
      </c>
      <c r="C128" s="4">
        <f t="shared" si="2"/>
        <v>0</v>
      </c>
      <c r="D128" s="4">
        <f t="shared" si="3"/>
        <v>0</v>
      </c>
      <c r="E128" s="8"/>
      <c r="F128" s="8"/>
      <c r="G128" s="8"/>
      <c r="H128" s="8"/>
      <c r="I128" s="8"/>
      <c r="J128" s="8"/>
    </row>
    <row r="129" spans="1:10" ht="25.5">
      <c r="A129" s="2" t="s">
        <v>127</v>
      </c>
      <c r="B129" s="3" t="s">
        <v>298</v>
      </c>
      <c r="C129" s="4">
        <f t="shared" si="2"/>
        <v>0</v>
      </c>
      <c r="D129" s="4">
        <f t="shared" si="3"/>
        <v>0</v>
      </c>
      <c r="E129" s="8"/>
      <c r="F129" s="8"/>
      <c r="G129" s="8"/>
      <c r="H129" s="8"/>
      <c r="I129" s="8"/>
      <c r="J129" s="8"/>
    </row>
    <row r="130" spans="1:10" ht="25.5">
      <c r="A130" s="2" t="s">
        <v>128</v>
      </c>
      <c r="B130" s="3" t="s">
        <v>299</v>
      </c>
      <c r="C130" s="4">
        <f t="shared" si="2"/>
        <v>0</v>
      </c>
      <c r="D130" s="4">
        <f t="shared" si="3"/>
        <v>0</v>
      </c>
      <c r="E130" s="8"/>
      <c r="F130" s="8"/>
      <c r="G130" s="8"/>
      <c r="H130" s="8"/>
      <c r="I130" s="8"/>
      <c r="J130" s="8"/>
    </row>
    <row r="131" spans="1:10" ht="12.75">
      <c r="A131" s="2" t="s">
        <v>129</v>
      </c>
      <c r="B131" s="3" t="s">
        <v>300</v>
      </c>
      <c r="C131" s="4">
        <f t="shared" si="2"/>
        <v>0</v>
      </c>
      <c r="D131" s="4">
        <f t="shared" si="3"/>
        <v>0</v>
      </c>
      <c r="E131" s="8"/>
      <c r="F131" s="8"/>
      <c r="G131" s="8"/>
      <c r="H131" s="8"/>
      <c r="I131" s="8"/>
      <c r="J131" s="8"/>
    </row>
    <row r="132" spans="1:10" ht="12.75">
      <c r="A132" s="2" t="s">
        <v>130</v>
      </c>
      <c r="B132" s="3" t="s">
        <v>301</v>
      </c>
      <c r="C132" s="4">
        <f t="shared" si="2"/>
        <v>0</v>
      </c>
      <c r="D132" s="4">
        <f t="shared" si="3"/>
        <v>0</v>
      </c>
      <c r="E132" s="8"/>
      <c r="F132" s="8"/>
      <c r="G132" s="8"/>
      <c r="H132" s="8"/>
      <c r="I132" s="8"/>
      <c r="J132" s="8"/>
    </row>
    <row r="133" spans="1:10" ht="25.5">
      <c r="A133" s="2" t="s">
        <v>131</v>
      </c>
      <c r="B133" s="3" t="s">
        <v>302</v>
      </c>
      <c r="C133" s="4">
        <f t="shared" si="2"/>
        <v>0</v>
      </c>
      <c r="D133" s="4">
        <f t="shared" si="3"/>
        <v>0</v>
      </c>
      <c r="E133" s="8"/>
      <c r="F133" s="8"/>
      <c r="G133" s="8"/>
      <c r="H133" s="8"/>
      <c r="I133" s="8"/>
      <c r="J133" s="8"/>
    </row>
    <row r="134" spans="1:10" ht="25.5">
      <c r="A134" s="2" t="s">
        <v>132</v>
      </c>
      <c r="B134" s="3" t="s">
        <v>303</v>
      </c>
      <c r="C134" s="4">
        <f t="shared" si="2"/>
        <v>0</v>
      </c>
      <c r="D134" s="4">
        <f t="shared" si="3"/>
        <v>0</v>
      </c>
      <c r="E134" s="8"/>
      <c r="F134" s="8"/>
      <c r="G134" s="8"/>
      <c r="H134" s="8"/>
      <c r="I134" s="8"/>
      <c r="J134" s="8"/>
    </row>
    <row r="135" spans="1:10" ht="25.5">
      <c r="A135" s="2" t="s">
        <v>133</v>
      </c>
      <c r="B135" s="3" t="s">
        <v>304</v>
      </c>
      <c r="C135" s="4">
        <f t="shared" si="2"/>
        <v>5178</v>
      </c>
      <c r="D135" s="4">
        <f t="shared" si="3"/>
        <v>5109</v>
      </c>
      <c r="E135" s="8">
        <v>5178</v>
      </c>
      <c r="F135" s="8">
        <v>5109</v>
      </c>
      <c r="G135" s="8"/>
      <c r="H135" s="8"/>
      <c r="I135" s="8"/>
      <c r="J135" s="8"/>
    </row>
    <row r="136" spans="1:10" ht="25.5">
      <c r="A136" s="2" t="s">
        <v>134</v>
      </c>
      <c r="B136" s="3" t="s">
        <v>305</v>
      </c>
      <c r="C136" s="4">
        <f t="shared" si="2"/>
        <v>0</v>
      </c>
      <c r="D136" s="4">
        <f t="shared" si="3"/>
        <v>0</v>
      </c>
      <c r="E136" s="8"/>
      <c r="F136" s="8"/>
      <c r="G136" s="8"/>
      <c r="H136" s="8"/>
      <c r="I136" s="8"/>
      <c r="J136" s="8"/>
    </row>
    <row r="137" spans="1:10" ht="25.5">
      <c r="A137" s="2" t="s">
        <v>135</v>
      </c>
      <c r="B137" s="3" t="s">
        <v>306</v>
      </c>
      <c r="C137" s="4">
        <f aca="true" t="shared" si="6" ref="C137:C159">SUM(E137+G137+I137)</f>
        <v>0</v>
      </c>
      <c r="D137" s="4">
        <f aca="true" t="shared" si="7" ref="D137:D159">SUM(F137+H137+J137)</f>
        <v>0</v>
      </c>
      <c r="E137" s="8"/>
      <c r="F137" s="8"/>
      <c r="G137" s="8"/>
      <c r="H137" s="8"/>
      <c r="I137" s="8"/>
      <c r="J137" s="8"/>
    </row>
    <row r="138" spans="1:10" ht="25.5">
      <c r="A138" s="2" t="s">
        <v>136</v>
      </c>
      <c r="B138" s="3" t="s">
        <v>307</v>
      </c>
      <c r="C138" s="4">
        <f t="shared" si="6"/>
        <v>0</v>
      </c>
      <c r="D138" s="4">
        <f t="shared" si="7"/>
        <v>0</v>
      </c>
      <c r="E138" s="8"/>
      <c r="F138" s="8"/>
      <c r="G138" s="8"/>
      <c r="H138" s="8"/>
      <c r="I138" s="8"/>
      <c r="J138" s="8"/>
    </row>
    <row r="139" spans="1:10" ht="25.5">
      <c r="A139" s="2" t="s">
        <v>137</v>
      </c>
      <c r="B139" s="3" t="s">
        <v>308</v>
      </c>
      <c r="C139" s="4">
        <f t="shared" si="6"/>
        <v>0</v>
      </c>
      <c r="D139" s="4">
        <f t="shared" si="7"/>
        <v>0</v>
      </c>
      <c r="E139" s="8"/>
      <c r="F139" s="8"/>
      <c r="G139" s="8"/>
      <c r="H139" s="8"/>
      <c r="I139" s="8"/>
      <c r="J139" s="8"/>
    </row>
    <row r="140" spans="1:10" ht="25.5">
      <c r="A140" s="2" t="s">
        <v>138</v>
      </c>
      <c r="B140" s="3" t="s">
        <v>309</v>
      </c>
      <c r="C140" s="4">
        <f t="shared" si="6"/>
        <v>0</v>
      </c>
      <c r="D140" s="4">
        <f t="shared" si="7"/>
        <v>0</v>
      </c>
      <c r="E140" s="8"/>
      <c r="F140" s="8"/>
      <c r="G140" s="8"/>
      <c r="H140" s="8"/>
      <c r="I140" s="8"/>
      <c r="J140" s="8"/>
    </row>
    <row r="141" spans="1:10" ht="25.5">
      <c r="A141" s="2" t="s">
        <v>139</v>
      </c>
      <c r="B141" s="3" t="s">
        <v>310</v>
      </c>
      <c r="C141" s="4">
        <f t="shared" si="6"/>
        <v>0</v>
      </c>
      <c r="D141" s="4">
        <f t="shared" si="7"/>
        <v>0</v>
      </c>
      <c r="E141" s="8"/>
      <c r="F141" s="8"/>
      <c r="G141" s="8"/>
      <c r="H141" s="8"/>
      <c r="I141" s="8"/>
      <c r="J141" s="8"/>
    </row>
    <row r="142" spans="1:10" ht="25.5">
      <c r="A142" s="2" t="s">
        <v>140</v>
      </c>
      <c r="B142" s="3" t="s">
        <v>311</v>
      </c>
      <c r="C142" s="4">
        <f t="shared" si="6"/>
        <v>0</v>
      </c>
      <c r="D142" s="4">
        <f t="shared" si="7"/>
        <v>0</v>
      </c>
      <c r="E142" s="8"/>
      <c r="F142" s="8"/>
      <c r="G142" s="8"/>
      <c r="H142" s="8"/>
      <c r="I142" s="8"/>
      <c r="J142" s="8"/>
    </row>
    <row r="143" spans="1:10" ht="25.5">
      <c r="A143" s="2" t="s">
        <v>141</v>
      </c>
      <c r="B143" s="3" t="s">
        <v>312</v>
      </c>
      <c r="C143" s="4">
        <f t="shared" si="6"/>
        <v>0</v>
      </c>
      <c r="D143" s="4">
        <f t="shared" si="7"/>
        <v>0</v>
      </c>
      <c r="E143" s="8"/>
      <c r="F143" s="8"/>
      <c r="G143" s="8"/>
      <c r="H143" s="8"/>
      <c r="I143" s="8"/>
      <c r="J143" s="8"/>
    </row>
    <row r="144" spans="1:10" ht="25.5">
      <c r="A144" s="2" t="s">
        <v>142</v>
      </c>
      <c r="B144" s="6" t="s">
        <v>313</v>
      </c>
      <c r="C144" s="4">
        <f t="shared" si="6"/>
        <v>5178</v>
      </c>
      <c r="D144" s="4">
        <f t="shared" si="7"/>
        <v>5109</v>
      </c>
      <c r="E144" s="8">
        <v>5178</v>
      </c>
      <c r="F144" s="8">
        <v>5109</v>
      </c>
      <c r="G144" s="8"/>
      <c r="H144" s="8"/>
      <c r="I144" s="9"/>
      <c r="J144" s="9"/>
    </row>
    <row r="145" spans="1:10" ht="12.75">
      <c r="A145" s="2" t="s">
        <v>143</v>
      </c>
      <c r="B145" s="3" t="s">
        <v>314</v>
      </c>
      <c r="C145" s="4">
        <f t="shared" si="6"/>
        <v>4865</v>
      </c>
      <c r="D145" s="4">
        <f t="shared" si="7"/>
        <v>4865</v>
      </c>
      <c r="E145" s="8">
        <v>4865</v>
      </c>
      <c r="F145" s="8">
        <v>4865</v>
      </c>
      <c r="G145" s="8"/>
      <c r="H145" s="8"/>
      <c r="I145" s="8"/>
      <c r="J145" s="8"/>
    </row>
    <row r="146" spans="1:10" ht="12.75">
      <c r="A146" s="2" t="s">
        <v>144</v>
      </c>
      <c r="B146" s="3" t="s">
        <v>315</v>
      </c>
      <c r="C146" s="4">
        <f t="shared" si="6"/>
        <v>0</v>
      </c>
      <c r="D146" s="4">
        <f t="shared" si="7"/>
        <v>0</v>
      </c>
      <c r="E146" s="8"/>
      <c r="F146" s="8"/>
      <c r="G146" s="8"/>
      <c r="H146" s="8"/>
      <c r="I146" s="8"/>
      <c r="J146" s="8"/>
    </row>
    <row r="147" spans="1:10" ht="12.75">
      <c r="A147" s="2" t="s">
        <v>145</v>
      </c>
      <c r="B147" s="3" t="s">
        <v>316</v>
      </c>
      <c r="C147" s="4">
        <f t="shared" si="6"/>
        <v>0</v>
      </c>
      <c r="D147" s="4">
        <f t="shared" si="7"/>
        <v>0</v>
      </c>
      <c r="E147" s="8"/>
      <c r="F147" s="8"/>
      <c r="G147" s="8"/>
      <c r="H147" s="8"/>
      <c r="I147" s="8"/>
      <c r="J147" s="8"/>
    </row>
    <row r="148" spans="1:10" ht="12.75">
      <c r="A148" s="2" t="s">
        <v>146</v>
      </c>
      <c r="B148" s="3" t="s">
        <v>317</v>
      </c>
      <c r="C148" s="4">
        <f t="shared" si="6"/>
        <v>0</v>
      </c>
      <c r="D148" s="4">
        <f t="shared" si="7"/>
        <v>0</v>
      </c>
      <c r="E148" s="8"/>
      <c r="F148" s="8"/>
      <c r="G148" s="8"/>
      <c r="H148" s="8"/>
      <c r="I148" s="8"/>
      <c r="J148" s="8"/>
    </row>
    <row r="149" spans="1:10" ht="25.5">
      <c r="A149" s="2" t="s">
        <v>147</v>
      </c>
      <c r="B149" s="3" t="s">
        <v>318</v>
      </c>
      <c r="C149" s="4">
        <f t="shared" si="6"/>
        <v>0</v>
      </c>
      <c r="D149" s="4">
        <f t="shared" si="7"/>
        <v>0</v>
      </c>
      <c r="E149" s="8"/>
      <c r="F149" s="8"/>
      <c r="G149" s="8"/>
      <c r="H149" s="8"/>
      <c r="I149" s="8"/>
      <c r="J149" s="8"/>
    </row>
    <row r="150" spans="1:10" ht="25.5">
      <c r="A150" s="2" t="s">
        <v>148</v>
      </c>
      <c r="B150" s="3" t="s">
        <v>319</v>
      </c>
      <c r="C150" s="4">
        <f t="shared" si="6"/>
        <v>0</v>
      </c>
      <c r="D150" s="4">
        <f t="shared" si="7"/>
        <v>0</v>
      </c>
      <c r="E150" s="8"/>
      <c r="F150" s="8"/>
      <c r="G150" s="8"/>
      <c r="H150" s="8"/>
      <c r="I150" s="8"/>
      <c r="J150" s="8"/>
    </row>
    <row r="151" spans="1:10" ht="12.75">
      <c r="A151" s="2" t="s">
        <v>149</v>
      </c>
      <c r="B151" s="3" t="s">
        <v>987</v>
      </c>
      <c r="C151" s="4">
        <f t="shared" si="6"/>
        <v>30</v>
      </c>
      <c r="D151" s="4">
        <f t="shared" si="7"/>
        <v>70</v>
      </c>
      <c r="E151" s="8">
        <v>30</v>
      </c>
      <c r="F151" s="8">
        <v>70</v>
      </c>
      <c r="G151" s="8"/>
      <c r="H151" s="8"/>
      <c r="I151" s="8"/>
      <c r="J151" s="8"/>
    </row>
    <row r="152" spans="1:10" ht="12.75">
      <c r="A152" s="2" t="s">
        <v>150</v>
      </c>
      <c r="B152" s="3" t="s">
        <v>320</v>
      </c>
      <c r="C152" s="4">
        <f t="shared" si="6"/>
        <v>4895</v>
      </c>
      <c r="D152" s="4">
        <f t="shared" si="7"/>
        <v>4935</v>
      </c>
      <c r="E152" s="8">
        <f>SUM(E145:E151)</f>
        <v>4895</v>
      </c>
      <c r="F152" s="8">
        <f>SUM(F145:F151)</f>
        <v>4935</v>
      </c>
      <c r="G152" s="8"/>
      <c r="H152" s="8"/>
      <c r="I152" s="8"/>
      <c r="J152" s="8"/>
    </row>
    <row r="153" spans="1:10" ht="12.75">
      <c r="A153" s="2" t="s">
        <v>1033</v>
      </c>
      <c r="B153" s="6" t="s">
        <v>321</v>
      </c>
      <c r="C153" s="4">
        <f t="shared" si="6"/>
        <v>16300</v>
      </c>
      <c r="D153" s="4">
        <f t="shared" si="7"/>
        <v>11607</v>
      </c>
      <c r="E153" s="8">
        <f>SUM(E124+E144+E152)</f>
        <v>16249</v>
      </c>
      <c r="F153" s="8">
        <f>SUM(F124+F144+F152)</f>
        <v>11607</v>
      </c>
      <c r="G153" s="8"/>
      <c r="H153" s="8"/>
      <c r="I153" s="9">
        <v>51</v>
      </c>
      <c r="J153" s="9"/>
    </row>
    <row r="154" spans="1:10" ht="12.75">
      <c r="A154" s="2" t="s">
        <v>151</v>
      </c>
      <c r="B154" s="6" t="s">
        <v>322</v>
      </c>
      <c r="C154" s="4">
        <f t="shared" si="6"/>
        <v>0</v>
      </c>
      <c r="D154" s="4">
        <f t="shared" si="7"/>
        <v>0</v>
      </c>
      <c r="E154" s="8"/>
      <c r="F154" s="8"/>
      <c r="G154" s="8"/>
      <c r="H154" s="8"/>
      <c r="I154" s="9"/>
      <c r="J154" s="9"/>
    </row>
    <row r="155" spans="1:10" ht="12.75">
      <c r="A155" s="2" t="s">
        <v>152</v>
      </c>
      <c r="B155" s="3" t="s">
        <v>988</v>
      </c>
      <c r="C155" s="4">
        <f t="shared" si="6"/>
        <v>0</v>
      </c>
      <c r="D155" s="4">
        <f t="shared" si="7"/>
        <v>0</v>
      </c>
      <c r="E155" s="8"/>
      <c r="F155" s="8"/>
      <c r="G155" s="8"/>
      <c r="H155" s="8"/>
      <c r="I155" s="8"/>
      <c r="J155" s="8"/>
    </row>
    <row r="156" spans="1:10" ht="12.75">
      <c r="A156" s="2" t="s">
        <v>153</v>
      </c>
      <c r="B156" s="3" t="s">
        <v>323</v>
      </c>
      <c r="C156" s="4">
        <f t="shared" si="6"/>
        <v>11549</v>
      </c>
      <c r="D156" s="4">
        <f t="shared" si="7"/>
        <v>11467</v>
      </c>
      <c r="E156" s="8">
        <v>8719</v>
      </c>
      <c r="F156" s="8">
        <v>2526</v>
      </c>
      <c r="G156" s="8"/>
      <c r="H156" s="8">
        <v>5201</v>
      </c>
      <c r="I156" s="8">
        <v>2830</v>
      </c>
      <c r="J156" s="8">
        <v>3740</v>
      </c>
    </row>
    <row r="157" spans="1:10" ht="12.75">
      <c r="A157" s="2" t="s">
        <v>154</v>
      </c>
      <c r="B157" s="3" t="s">
        <v>324</v>
      </c>
      <c r="C157" s="4">
        <f t="shared" si="6"/>
        <v>50647</v>
      </c>
      <c r="D157" s="4">
        <f t="shared" si="7"/>
        <v>36491</v>
      </c>
      <c r="E157" s="8">
        <v>50647</v>
      </c>
      <c r="F157" s="8">
        <v>36491</v>
      </c>
      <c r="G157" s="8"/>
      <c r="H157" s="8"/>
      <c r="I157" s="8"/>
      <c r="J157" s="8"/>
    </row>
    <row r="158" spans="1:10" ht="12.75">
      <c r="A158" s="2" t="s">
        <v>155</v>
      </c>
      <c r="B158" s="6" t="s">
        <v>325</v>
      </c>
      <c r="C158" s="4">
        <f t="shared" si="6"/>
        <v>62196</v>
      </c>
      <c r="D158" s="4">
        <f t="shared" si="7"/>
        <v>47958</v>
      </c>
      <c r="E158" s="8">
        <f>SUM(E156:E157)</f>
        <v>59366</v>
      </c>
      <c r="F158" s="8">
        <f>SUM(F156:F157)</f>
        <v>39017</v>
      </c>
      <c r="G158" s="8"/>
      <c r="H158" s="8">
        <v>5201</v>
      </c>
      <c r="I158" s="9">
        <v>2830</v>
      </c>
      <c r="J158" s="9">
        <v>3740</v>
      </c>
    </row>
    <row r="159" spans="1:10" ht="12.75">
      <c r="A159" s="2" t="s">
        <v>1034</v>
      </c>
      <c r="B159" s="6" t="s">
        <v>326</v>
      </c>
      <c r="C159" s="4">
        <f t="shared" si="6"/>
        <v>967979</v>
      </c>
      <c r="D159" s="4">
        <f t="shared" si="7"/>
        <v>1043314</v>
      </c>
      <c r="E159" s="8">
        <f aca="true" t="shared" si="8" ref="E159:J159">SUM(E104+E153+E158)</f>
        <v>963687</v>
      </c>
      <c r="F159" s="8">
        <f t="shared" si="8"/>
        <v>1026314</v>
      </c>
      <c r="G159" s="8">
        <f t="shared" si="8"/>
        <v>0</v>
      </c>
      <c r="H159" s="8">
        <f t="shared" si="8"/>
        <v>16072</v>
      </c>
      <c r="I159" s="8">
        <f t="shared" si="8"/>
        <v>4292</v>
      </c>
      <c r="J159" s="8">
        <f t="shared" si="8"/>
        <v>928</v>
      </c>
    </row>
  </sheetData>
  <sheetProtection/>
  <mergeCells count="6">
    <mergeCell ref="A3:J3"/>
    <mergeCell ref="C4:D4"/>
    <mergeCell ref="E4:F4"/>
    <mergeCell ref="I4:J4"/>
    <mergeCell ref="A2:M2"/>
    <mergeCell ref="G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14">
      <selection activeCell="G76" sqref="G76"/>
    </sheetView>
  </sheetViews>
  <sheetFormatPr defaultColWidth="13.75390625" defaultRowHeight="12.75"/>
  <cols>
    <col min="1" max="1" width="3.375" style="11" customWidth="1"/>
    <col min="2" max="4" width="13.75390625" style="11" customWidth="1"/>
    <col min="5" max="5" width="46.625" style="11" customWidth="1"/>
    <col min="6" max="6" width="16.125" style="11" customWidth="1"/>
    <col min="7" max="7" width="15.375" style="11" customWidth="1"/>
    <col min="8" max="16384" width="13.75390625" style="11" customWidth="1"/>
  </cols>
  <sheetData>
    <row r="1" ht="15">
      <c r="G1" s="133" t="s">
        <v>999</v>
      </c>
    </row>
    <row r="2" spans="1:11" ht="54" customHeight="1">
      <c r="A2" s="340" t="s">
        <v>1045</v>
      </c>
      <c r="B2" s="340"/>
      <c r="C2" s="340"/>
      <c r="D2" s="340"/>
      <c r="E2" s="340"/>
      <c r="F2" s="340"/>
      <c r="G2" s="340"/>
      <c r="H2" s="22"/>
      <c r="I2" s="22"/>
      <c r="J2" s="22"/>
      <c r="K2" s="22"/>
    </row>
    <row r="3" spans="1:7" ht="31.5" customHeight="1">
      <c r="A3" s="341" t="s">
        <v>340</v>
      </c>
      <c r="B3" s="341"/>
      <c r="C3" s="341"/>
      <c r="D3" s="341"/>
      <c r="E3" s="341"/>
      <c r="F3" s="341"/>
      <c r="G3" s="341"/>
    </row>
    <row r="4" spans="1:7" ht="15">
      <c r="A4" s="12"/>
      <c r="B4" s="342"/>
      <c r="C4" s="342"/>
      <c r="D4" s="342"/>
      <c r="E4" s="342"/>
      <c r="F4" s="344" t="s">
        <v>1036</v>
      </c>
      <c r="G4" s="345"/>
    </row>
    <row r="5" spans="1:7" ht="15">
      <c r="A5" s="12"/>
      <c r="B5" s="342" t="s">
        <v>7</v>
      </c>
      <c r="C5" s="342"/>
      <c r="D5" s="342"/>
      <c r="E5" s="342"/>
      <c r="F5" s="12" t="s">
        <v>341</v>
      </c>
      <c r="G5" s="12"/>
    </row>
    <row r="6" spans="1:7" ht="15">
      <c r="A6" s="12"/>
      <c r="B6" s="342"/>
      <c r="C6" s="342"/>
      <c r="D6" s="342"/>
      <c r="E6" s="342"/>
      <c r="F6" s="12" t="s">
        <v>342</v>
      </c>
      <c r="G6" s="12" t="s">
        <v>343</v>
      </c>
    </row>
    <row r="7" spans="1:7" s="124" customFormat="1" ht="15">
      <c r="A7" s="123"/>
      <c r="B7" s="125" t="s">
        <v>179</v>
      </c>
      <c r="C7" s="126"/>
      <c r="D7" s="126"/>
      <c r="E7" s="126"/>
      <c r="F7" s="123"/>
      <c r="G7" s="123"/>
    </row>
    <row r="8" spans="1:7" ht="15">
      <c r="A8" s="13" t="s">
        <v>344</v>
      </c>
      <c r="B8" s="343" t="s">
        <v>345</v>
      </c>
      <c r="C8" s="343"/>
      <c r="D8" s="343"/>
      <c r="E8" s="343"/>
      <c r="F8" s="14"/>
      <c r="G8" s="14"/>
    </row>
    <row r="9" spans="1:7" ht="15">
      <c r="A9" s="13"/>
      <c r="B9" s="13" t="s">
        <v>346</v>
      </c>
      <c r="C9" s="13"/>
      <c r="D9" s="13"/>
      <c r="E9" s="13"/>
      <c r="F9" s="14"/>
      <c r="G9" s="14"/>
    </row>
    <row r="10" spans="1:7" ht="15">
      <c r="A10" s="13"/>
      <c r="B10" s="13" t="s">
        <v>347</v>
      </c>
      <c r="C10" s="13"/>
      <c r="D10" s="13"/>
      <c r="E10" s="13"/>
      <c r="F10" s="14">
        <v>1582</v>
      </c>
      <c r="G10" s="14">
        <v>1537</v>
      </c>
    </row>
    <row r="11" spans="1:7" ht="15">
      <c r="A11" s="13"/>
      <c r="B11" s="13" t="s">
        <v>348</v>
      </c>
      <c r="C11" s="13"/>
      <c r="D11" s="13"/>
      <c r="E11" s="13"/>
      <c r="F11" s="14"/>
      <c r="G11" s="14"/>
    </row>
    <row r="12" spans="1:7" ht="15">
      <c r="A12" s="13"/>
      <c r="B12" s="13" t="s">
        <v>349</v>
      </c>
      <c r="C12" s="13"/>
      <c r="D12" s="13"/>
      <c r="E12" s="13"/>
      <c r="F12" s="14"/>
      <c r="G12" s="14"/>
    </row>
    <row r="13" spans="1:7" ht="15.75">
      <c r="A13" s="13"/>
      <c r="B13" s="13" t="s">
        <v>350</v>
      </c>
      <c r="C13" s="13"/>
      <c r="D13" s="13"/>
      <c r="E13" s="13"/>
      <c r="F13" s="15">
        <f>SUM(F14:F16)</f>
        <v>1195718</v>
      </c>
      <c r="G13" s="15">
        <f>SUM(G14:G16)</f>
        <v>831547</v>
      </c>
    </row>
    <row r="14" spans="1:7" ht="15">
      <c r="A14" s="13"/>
      <c r="B14" s="13" t="s">
        <v>351</v>
      </c>
      <c r="C14" s="13"/>
      <c r="D14" s="13"/>
      <c r="E14" s="13"/>
      <c r="F14" s="14">
        <v>487546</v>
      </c>
      <c r="G14" s="14">
        <v>333418</v>
      </c>
    </row>
    <row r="15" spans="1:7" ht="15">
      <c r="A15" s="13"/>
      <c r="B15" s="13" t="s">
        <v>352</v>
      </c>
      <c r="C15" s="13"/>
      <c r="D15" s="13"/>
      <c r="E15" s="13"/>
      <c r="F15" s="14">
        <v>499853</v>
      </c>
      <c r="G15" s="14">
        <v>311231</v>
      </c>
    </row>
    <row r="16" spans="1:7" ht="15">
      <c r="A16" s="13"/>
      <c r="B16" s="13" t="s">
        <v>353</v>
      </c>
      <c r="C16" s="13"/>
      <c r="D16" s="13"/>
      <c r="E16" s="13"/>
      <c r="F16" s="14">
        <v>208319</v>
      </c>
      <c r="G16" s="14">
        <v>186898</v>
      </c>
    </row>
    <row r="17" spans="1:7" ht="15.75">
      <c r="A17" s="13"/>
      <c r="B17" s="13" t="s">
        <v>354</v>
      </c>
      <c r="C17" s="13"/>
      <c r="D17" s="13"/>
      <c r="E17" s="13"/>
      <c r="F17" s="15">
        <v>96030</v>
      </c>
      <c r="G17" s="15">
        <v>25941</v>
      </c>
    </row>
    <row r="18" spans="1:7" ht="15">
      <c r="A18" s="13"/>
      <c r="B18" s="13" t="s">
        <v>355</v>
      </c>
      <c r="C18" s="13"/>
      <c r="D18" s="13"/>
      <c r="E18" s="13"/>
      <c r="F18" s="14"/>
      <c r="G18" s="14"/>
    </row>
    <row r="19" spans="1:7" ht="15">
      <c r="A19" s="13"/>
      <c r="B19" s="13" t="s">
        <v>356</v>
      </c>
      <c r="C19" s="13"/>
      <c r="D19" s="13"/>
      <c r="E19" s="13"/>
      <c r="F19" s="14">
        <v>96030</v>
      </c>
      <c r="G19" s="14">
        <v>25941</v>
      </c>
    </row>
    <row r="20" spans="1:7" ht="15">
      <c r="A20" s="13"/>
      <c r="B20" s="13" t="s">
        <v>357</v>
      </c>
      <c r="C20" s="13"/>
      <c r="D20" s="13"/>
      <c r="E20" s="13"/>
      <c r="F20" s="14"/>
      <c r="G20" s="14"/>
    </row>
    <row r="21" spans="1:7" ht="15.75">
      <c r="A21" s="13"/>
      <c r="B21" s="13"/>
      <c r="C21" s="13"/>
      <c r="D21" s="13"/>
      <c r="E21" s="13"/>
      <c r="F21" s="16"/>
      <c r="G21" s="16"/>
    </row>
    <row r="22" spans="1:7" ht="15.75">
      <c r="A22" s="13"/>
      <c r="B22" s="13" t="s">
        <v>397</v>
      </c>
      <c r="C22" s="13"/>
      <c r="D22" s="13"/>
      <c r="E22" s="13"/>
      <c r="F22" s="15"/>
      <c r="G22" s="15"/>
    </row>
    <row r="23" spans="1:7" ht="15.75">
      <c r="A23" s="13"/>
      <c r="B23" s="337" t="s">
        <v>398</v>
      </c>
      <c r="C23" s="338"/>
      <c r="D23" s="338"/>
      <c r="E23" s="339"/>
      <c r="F23" s="15"/>
      <c r="G23" s="15"/>
    </row>
    <row r="24" spans="1:7" ht="15.75">
      <c r="A24" s="13"/>
      <c r="B24" s="13" t="s">
        <v>399</v>
      </c>
      <c r="C24" s="13"/>
      <c r="D24" s="13"/>
      <c r="E24" s="13"/>
      <c r="F24" s="16">
        <v>7633</v>
      </c>
      <c r="G24" s="16">
        <v>7633</v>
      </c>
    </row>
    <row r="25" spans="1:7" ht="15.75">
      <c r="A25" s="13"/>
      <c r="B25" s="13" t="s">
        <v>358</v>
      </c>
      <c r="C25" s="13"/>
      <c r="D25" s="13"/>
      <c r="E25" s="13"/>
      <c r="F25" s="16"/>
      <c r="G25" s="16"/>
    </row>
    <row r="26" spans="1:7" ht="15.75">
      <c r="A26" s="13"/>
      <c r="B26" s="13" t="s">
        <v>400</v>
      </c>
      <c r="C26" s="13"/>
      <c r="D26" s="13"/>
      <c r="E26" s="13"/>
      <c r="F26" s="16"/>
      <c r="G26" s="16"/>
    </row>
    <row r="27" spans="1:7" ht="15.75">
      <c r="A27" s="13"/>
      <c r="B27" s="13" t="s">
        <v>401</v>
      </c>
      <c r="C27" s="13"/>
      <c r="D27" s="13"/>
      <c r="E27" s="13"/>
      <c r="F27" s="16"/>
      <c r="G27" s="16"/>
    </row>
    <row r="28" spans="1:7" ht="15.75">
      <c r="A28" s="13"/>
      <c r="B28" s="13" t="s">
        <v>402</v>
      </c>
      <c r="C28" s="13"/>
      <c r="D28" s="13"/>
      <c r="E28" s="13"/>
      <c r="F28" s="16"/>
      <c r="G28" s="16"/>
    </row>
    <row r="29" spans="1:7" ht="15">
      <c r="A29" s="13"/>
      <c r="B29" s="13" t="s">
        <v>359</v>
      </c>
      <c r="C29" s="13"/>
      <c r="D29" s="13"/>
      <c r="E29" s="13"/>
      <c r="F29" s="13"/>
      <c r="G29" s="13"/>
    </row>
    <row r="30" spans="1:7" ht="15">
      <c r="A30" s="13"/>
      <c r="B30" s="13" t="s">
        <v>403</v>
      </c>
      <c r="C30" s="13"/>
      <c r="D30" s="13"/>
      <c r="E30" s="13"/>
      <c r="F30" s="13"/>
      <c r="G30" s="13"/>
    </row>
    <row r="31" spans="1:7" ht="15">
      <c r="A31" s="13"/>
      <c r="B31" s="13" t="s">
        <v>360</v>
      </c>
      <c r="C31" s="13"/>
      <c r="D31" s="13"/>
      <c r="E31" s="13"/>
      <c r="F31" s="13"/>
      <c r="G31" s="13"/>
    </row>
    <row r="32" spans="1:7" ht="15">
      <c r="A32" s="13"/>
      <c r="B32" s="13" t="s">
        <v>404</v>
      </c>
      <c r="C32" s="13"/>
      <c r="D32" s="13"/>
      <c r="E32" s="13"/>
      <c r="F32" s="13"/>
      <c r="G32" s="13"/>
    </row>
    <row r="33" spans="1:7" ht="15.75">
      <c r="A33" s="13"/>
      <c r="B33" s="13" t="s">
        <v>405</v>
      </c>
      <c r="C33" s="13"/>
      <c r="D33" s="13"/>
      <c r="E33" s="13"/>
      <c r="F33" s="16"/>
      <c r="G33" s="16"/>
    </row>
    <row r="34" spans="1:7" ht="15.75">
      <c r="A34" s="13"/>
      <c r="B34" s="13" t="s">
        <v>361</v>
      </c>
      <c r="C34" s="13"/>
      <c r="D34" s="13"/>
      <c r="E34" s="13"/>
      <c r="F34" s="15"/>
      <c r="G34" s="15"/>
    </row>
    <row r="35" spans="1:7" ht="15">
      <c r="A35" s="13"/>
      <c r="B35" s="13" t="s">
        <v>362</v>
      </c>
      <c r="C35" s="13"/>
      <c r="D35" s="13"/>
      <c r="E35" s="13"/>
      <c r="F35" s="14">
        <v>8540</v>
      </c>
      <c r="G35" s="14">
        <v>8540</v>
      </c>
    </row>
    <row r="36" spans="1:7" ht="15">
      <c r="A36" s="13"/>
      <c r="B36" s="13" t="s">
        <v>363</v>
      </c>
      <c r="C36" s="13"/>
      <c r="D36" s="13"/>
      <c r="E36" s="13"/>
      <c r="F36" s="14">
        <v>8540</v>
      </c>
      <c r="G36" s="14">
        <v>8540</v>
      </c>
    </row>
    <row r="37" spans="1:7" ht="15">
      <c r="A37" s="13"/>
      <c r="B37" s="13" t="s">
        <v>364</v>
      </c>
      <c r="C37" s="13"/>
      <c r="D37" s="13"/>
      <c r="E37" s="13"/>
      <c r="F37" s="13"/>
      <c r="G37" s="13"/>
    </row>
    <row r="38" spans="1:7" ht="15">
      <c r="A38" s="13"/>
      <c r="B38" s="13" t="s">
        <v>365</v>
      </c>
      <c r="C38" s="13"/>
      <c r="D38" s="13"/>
      <c r="E38" s="13"/>
      <c r="F38" s="13"/>
      <c r="G38" s="13"/>
    </row>
    <row r="39" spans="1:7" ht="15.75">
      <c r="A39" s="13"/>
      <c r="B39" s="13" t="s">
        <v>366</v>
      </c>
      <c r="C39" s="13"/>
      <c r="D39" s="13"/>
      <c r="E39" s="13"/>
      <c r="F39" s="15"/>
      <c r="G39" s="15"/>
    </row>
    <row r="40" spans="1:7" ht="15.75">
      <c r="A40" s="13"/>
      <c r="B40" s="13" t="s">
        <v>367</v>
      </c>
      <c r="C40" s="13"/>
      <c r="D40" s="13"/>
      <c r="E40" s="13"/>
      <c r="F40" s="15"/>
      <c r="G40" s="15"/>
    </row>
    <row r="41" spans="1:7" ht="15">
      <c r="A41" s="13"/>
      <c r="B41" s="13" t="s">
        <v>368</v>
      </c>
      <c r="C41" s="13"/>
      <c r="D41" s="13"/>
      <c r="E41" s="13"/>
      <c r="F41" s="13"/>
      <c r="G41" s="13"/>
    </row>
    <row r="42" spans="1:7" ht="15.75">
      <c r="A42" s="13" t="s">
        <v>369</v>
      </c>
      <c r="B42" s="13" t="s">
        <v>370</v>
      </c>
      <c r="C42" s="13"/>
      <c r="D42" s="13"/>
      <c r="E42" s="13"/>
      <c r="F42" s="15"/>
      <c r="G42" s="15"/>
    </row>
    <row r="43" spans="1:7" ht="15">
      <c r="A43" s="13"/>
      <c r="B43" s="13" t="s">
        <v>371</v>
      </c>
      <c r="C43" s="13"/>
      <c r="D43" s="13"/>
      <c r="E43" s="13"/>
      <c r="F43" s="13">
        <v>377</v>
      </c>
      <c r="G43" s="13">
        <v>377</v>
      </c>
    </row>
    <row r="44" spans="1:7" ht="15">
      <c r="A44" s="13"/>
      <c r="B44" s="13" t="s">
        <v>372</v>
      </c>
      <c r="C44" s="13"/>
      <c r="D44" s="13"/>
      <c r="E44" s="13"/>
      <c r="F44" s="14"/>
      <c r="G44" s="14"/>
    </row>
    <row r="45" spans="1:7" ht="15">
      <c r="A45" s="13"/>
      <c r="B45" s="13" t="s">
        <v>373</v>
      </c>
      <c r="C45" s="13"/>
      <c r="D45" s="13"/>
      <c r="E45" s="13"/>
      <c r="F45" s="13"/>
      <c r="G45" s="13"/>
    </row>
    <row r="46" spans="1:7" ht="15">
      <c r="A46" s="13"/>
      <c r="B46" s="13" t="s">
        <v>374</v>
      </c>
      <c r="C46" s="13"/>
      <c r="D46" s="13"/>
      <c r="E46" s="13"/>
      <c r="F46" s="13"/>
      <c r="G46" s="13"/>
    </row>
    <row r="47" spans="1:7" ht="15">
      <c r="A47" s="13"/>
      <c r="B47" s="13" t="s">
        <v>375</v>
      </c>
      <c r="C47" s="13"/>
      <c r="D47" s="13"/>
      <c r="E47" s="13"/>
      <c r="F47" s="13"/>
      <c r="G47" s="13"/>
    </row>
    <row r="48" spans="1:7" ht="15.75">
      <c r="A48" s="13" t="s">
        <v>376</v>
      </c>
      <c r="B48" s="13" t="s">
        <v>377</v>
      </c>
      <c r="C48" s="13"/>
      <c r="D48" s="13"/>
      <c r="E48" s="13"/>
      <c r="F48" s="15">
        <v>150217</v>
      </c>
      <c r="G48" s="15">
        <v>150217</v>
      </c>
    </row>
    <row r="49" spans="1:7" ht="15.75">
      <c r="A49" s="13" t="s">
        <v>378</v>
      </c>
      <c r="B49" s="13" t="s">
        <v>379</v>
      </c>
      <c r="C49" s="13"/>
      <c r="D49" s="13"/>
      <c r="E49" s="13"/>
      <c r="F49" s="15"/>
      <c r="G49" s="15"/>
    </row>
    <row r="50" spans="1:7" ht="15">
      <c r="A50" s="13"/>
      <c r="B50" s="13" t="s">
        <v>406</v>
      </c>
      <c r="C50" s="13"/>
      <c r="D50" s="13"/>
      <c r="E50" s="13"/>
      <c r="F50" s="14">
        <v>17522</v>
      </c>
      <c r="G50" s="14">
        <v>17522</v>
      </c>
    </row>
    <row r="51" spans="1:7" ht="15">
      <c r="A51" s="13"/>
      <c r="B51" s="13" t="s">
        <v>407</v>
      </c>
      <c r="C51" s="13"/>
      <c r="D51" s="13"/>
      <c r="E51" s="13"/>
      <c r="F51" s="14"/>
      <c r="G51" s="14"/>
    </row>
    <row r="52" spans="1:7" ht="15">
      <c r="A52" s="13"/>
      <c r="B52" s="13" t="s">
        <v>408</v>
      </c>
      <c r="C52" s="13"/>
      <c r="D52" s="13"/>
      <c r="E52" s="13"/>
      <c r="F52" s="14"/>
      <c r="G52" s="14"/>
    </row>
    <row r="53" spans="1:7" ht="15.75">
      <c r="A53" s="13" t="s">
        <v>380</v>
      </c>
      <c r="B53" s="13" t="s">
        <v>381</v>
      </c>
      <c r="C53" s="13"/>
      <c r="D53" s="13"/>
      <c r="E53" s="13"/>
      <c r="F53" s="15"/>
      <c r="G53" s="15"/>
    </row>
    <row r="54" spans="1:7" ht="15">
      <c r="A54" s="13" t="s">
        <v>382</v>
      </c>
      <c r="B54" s="13" t="s">
        <v>383</v>
      </c>
      <c r="C54" s="13"/>
      <c r="D54" s="13"/>
      <c r="E54" s="13"/>
      <c r="F54" s="13"/>
      <c r="G54" s="13"/>
    </row>
    <row r="55" spans="1:7" ht="15">
      <c r="A55" s="13" t="s">
        <v>266</v>
      </c>
      <c r="B55" s="13"/>
      <c r="C55" s="13"/>
      <c r="D55" s="13"/>
      <c r="E55" s="13"/>
      <c r="F55" s="13"/>
      <c r="G55" s="13"/>
    </row>
    <row r="56" spans="1:7" ht="15">
      <c r="A56" s="13"/>
      <c r="B56" s="13"/>
      <c r="C56" s="13"/>
      <c r="D56" s="13"/>
      <c r="E56" s="13"/>
      <c r="F56" s="13"/>
      <c r="G56" s="13"/>
    </row>
    <row r="57" spans="1:7" ht="15.75">
      <c r="A57" s="13" t="s">
        <v>384</v>
      </c>
      <c r="B57" s="13" t="s">
        <v>385</v>
      </c>
      <c r="C57" s="13"/>
      <c r="D57" s="13"/>
      <c r="E57" s="13"/>
      <c r="F57" s="16"/>
      <c r="G57" s="16"/>
    </row>
    <row r="58" spans="1:7" ht="15">
      <c r="A58" s="13"/>
      <c r="B58" s="13" t="s">
        <v>409</v>
      </c>
      <c r="C58" s="13"/>
      <c r="D58" s="13"/>
      <c r="E58" s="13"/>
      <c r="F58" s="13">
        <v>765139</v>
      </c>
      <c r="G58" s="13">
        <v>765139</v>
      </c>
    </row>
    <row r="59" spans="1:7" ht="15">
      <c r="A59" s="13"/>
      <c r="B59" s="13" t="s">
        <v>410</v>
      </c>
      <c r="C59" s="13"/>
      <c r="D59" s="13"/>
      <c r="E59" s="13"/>
      <c r="G59" s="13"/>
    </row>
    <row r="60" spans="1:7" ht="15">
      <c r="A60" s="13"/>
      <c r="B60" s="13" t="s">
        <v>411</v>
      </c>
      <c r="C60" s="13"/>
      <c r="D60" s="13"/>
      <c r="E60" s="13"/>
      <c r="F60" s="13">
        <v>35831</v>
      </c>
      <c r="G60" s="13">
        <v>35831</v>
      </c>
    </row>
    <row r="61" spans="1:7" ht="15">
      <c r="A61" s="13"/>
      <c r="B61" s="13" t="s">
        <v>412</v>
      </c>
      <c r="C61" s="13"/>
      <c r="D61" s="13"/>
      <c r="E61" s="13"/>
      <c r="F61" s="13">
        <v>88513</v>
      </c>
      <c r="G61" s="13">
        <v>88513</v>
      </c>
    </row>
    <row r="62" spans="1:7" ht="15">
      <c r="A62" s="13"/>
      <c r="B62" s="13" t="s">
        <v>413</v>
      </c>
      <c r="C62" s="13"/>
      <c r="D62" s="13"/>
      <c r="E62" s="13"/>
      <c r="F62" s="13"/>
      <c r="G62" s="13"/>
    </row>
    <row r="63" spans="1:7" ht="15">
      <c r="A63" s="13"/>
      <c r="B63" s="13" t="s">
        <v>414</v>
      </c>
      <c r="C63" s="13"/>
      <c r="D63" s="13"/>
      <c r="E63" s="13"/>
      <c r="F63" s="13">
        <v>94266</v>
      </c>
      <c r="G63" s="13">
        <v>94266</v>
      </c>
    </row>
    <row r="64" spans="1:7" ht="15.75">
      <c r="A64" s="13" t="s">
        <v>386</v>
      </c>
      <c r="B64" s="13" t="s">
        <v>387</v>
      </c>
      <c r="C64" s="13"/>
      <c r="D64" s="13"/>
      <c r="E64" s="13"/>
      <c r="F64" s="16"/>
      <c r="G64" s="16"/>
    </row>
    <row r="65" spans="1:7" ht="15">
      <c r="A65" s="13"/>
      <c r="B65" s="13" t="s">
        <v>415</v>
      </c>
      <c r="C65" s="13"/>
      <c r="D65" s="13"/>
      <c r="E65" s="13"/>
      <c r="F65" s="13">
        <v>1563</v>
      </c>
      <c r="G65" s="13">
        <v>1563</v>
      </c>
    </row>
    <row r="66" spans="1:7" ht="15">
      <c r="A66" s="13"/>
      <c r="B66" s="13" t="s">
        <v>416</v>
      </c>
      <c r="C66" s="13"/>
      <c r="D66" s="13"/>
      <c r="E66" s="13"/>
      <c r="F66" s="13">
        <v>5109</v>
      </c>
      <c r="G66" s="13">
        <v>5109</v>
      </c>
    </row>
    <row r="67" spans="1:7" ht="15">
      <c r="A67" s="13"/>
      <c r="B67" s="13" t="s">
        <v>417</v>
      </c>
      <c r="C67" s="13"/>
      <c r="D67" s="13"/>
      <c r="E67" s="13"/>
      <c r="F67" s="13">
        <v>4935</v>
      </c>
      <c r="G67" s="13">
        <v>4935</v>
      </c>
    </row>
    <row r="68" spans="1:7" ht="15.75">
      <c r="A68" s="13" t="s">
        <v>388</v>
      </c>
      <c r="B68" s="13" t="s">
        <v>389</v>
      </c>
      <c r="C68" s="13"/>
      <c r="D68" s="13"/>
      <c r="E68" s="13"/>
      <c r="F68" s="15"/>
      <c r="G68" s="15"/>
    </row>
    <row r="69" spans="1:7" ht="15.75">
      <c r="A69" s="13" t="s">
        <v>390</v>
      </c>
      <c r="B69" s="13" t="s">
        <v>391</v>
      </c>
      <c r="C69" s="13"/>
      <c r="D69" s="13"/>
      <c r="E69" s="13"/>
      <c r="F69" s="15"/>
      <c r="G69" s="15"/>
    </row>
    <row r="70" spans="1:7" ht="15.75">
      <c r="A70" s="13" t="s">
        <v>392</v>
      </c>
      <c r="B70" s="13" t="s">
        <v>393</v>
      </c>
      <c r="C70" s="13"/>
      <c r="D70" s="13"/>
      <c r="E70" s="13"/>
      <c r="F70" s="16">
        <v>47958</v>
      </c>
      <c r="G70" s="16">
        <v>47958</v>
      </c>
    </row>
    <row r="71" spans="1:7" ht="15">
      <c r="A71" s="13" t="s">
        <v>990</v>
      </c>
      <c r="B71" s="13"/>
      <c r="C71" s="13"/>
      <c r="D71" s="13"/>
      <c r="E71" s="13"/>
      <c r="F71" s="13"/>
      <c r="G71" s="13"/>
    </row>
    <row r="72" spans="1:7" ht="15">
      <c r="A72" s="13"/>
      <c r="B72" s="334" t="s">
        <v>989</v>
      </c>
      <c r="C72" s="335"/>
      <c r="D72" s="335"/>
      <c r="E72" s="336"/>
      <c r="F72" s="13"/>
      <c r="G72" s="13"/>
    </row>
    <row r="73" spans="1:7" ht="15">
      <c r="A73" s="13" t="s">
        <v>394</v>
      </c>
      <c r="B73" s="13"/>
      <c r="C73" s="13"/>
      <c r="D73" s="13"/>
      <c r="E73" s="13"/>
      <c r="F73" s="13"/>
      <c r="G73" s="13"/>
    </row>
    <row r="74" spans="1:7" ht="1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 t="s">
        <v>395</v>
      </c>
      <c r="C75" s="13"/>
      <c r="D75" s="13"/>
      <c r="E75" s="13"/>
      <c r="F75" s="15"/>
      <c r="G75" s="15">
        <v>48742</v>
      </c>
    </row>
  </sheetData>
  <sheetProtection/>
  <mergeCells count="9">
    <mergeCell ref="B72:E72"/>
    <mergeCell ref="B23:E23"/>
    <mergeCell ref="A2:G2"/>
    <mergeCell ref="A3:G3"/>
    <mergeCell ref="B4:E4"/>
    <mergeCell ref="B5:E5"/>
    <mergeCell ref="B6:E6"/>
    <mergeCell ref="B8:E8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PageLayoutView="0" workbookViewId="0" topLeftCell="A1">
      <selection activeCell="D22" sqref="D22"/>
    </sheetView>
  </sheetViews>
  <sheetFormatPr defaultColWidth="8.00390625" defaultRowHeight="12.75"/>
  <cols>
    <col min="1" max="1" width="5.00390625" style="21" customWidth="1"/>
    <col min="2" max="2" width="47.00390625" style="17" customWidth="1"/>
    <col min="3" max="4" width="15.125" style="17" customWidth="1"/>
    <col min="5" max="16384" width="8.00390625" style="17" customWidth="1"/>
  </cols>
  <sheetData>
    <row r="1" spans="1:4" ht="21.75" customHeight="1">
      <c r="A1" s="346" t="s">
        <v>1000</v>
      </c>
      <c r="B1" s="347"/>
      <c r="C1" s="347"/>
      <c r="D1" s="347"/>
    </row>
    <row r="2" spans="1:4" ht="0.75" customHeight="1">
      <c r="A2" s="130"/>
      <c r="B2" s="131"/>
      <c r="C2" s="131"/>
      <c r="D2" s="131"/>
    </row>
    <row r="3" spans="1:8" s="18" customFormat="1" ht="51" customHeight="1">
      <c r="A3" s="349" t="s">
        <v>1045</v>
      </c>
      <c r="B3" s="349"/>
      <c r="C3" s="349"/>
      <c r="D3" s="349"/>
      <c r="E3" s="22"/>
      <c r="F3" s="22"/>
      <c r="G3" s="22"/>
      <c r="H3" s="22"/>
    </row>
    <row r="4" spans="1:8" s="18" customFormat="1" ht="26.25" customHeight="1">
      <c r="A4" s="350" t="s">
        <v>517</v>
      </c>
      <c r="B4" s="351"/>
      <c r="C4" s="351"/>
      <c r="D4" s="352"/>
      <c r="E4" s="22"/>
      <c r="F4" s="22"/>
      <c r="G4" s="22"/>
      <c r="H4" s="22"/>
    </row>
    <row r="5" spans="1:4" s="19" customFormat="1" ht="48" customHeight="1">
      <c r="A5" s="23" t="s">
        <v>418</v>
      </c>
      <c r="B5" s="23" t="s">
        <v>419</v>
      </c>
      <c r="C5" s="23" t="s">
        <v>420</v>
      </c>
      <c r="D5" s="23" t="s">
        <v>421</v>
      </c>
    </row>
    <row r="6" spans="1:4" s="19" customFormat="1" ht="13.5" customHeight="1">
      <c r="A6" s="24">
        <v>1</v>
      </c>
      <c r="B6" s="24">
        <v>2</v>
      </c>
      <c r="C6" s="24">
        <v>3</v>
      </c>
      <c r="D6" s="24">
        <v>4</v>
      </c>
    </row>
    <row r="7" spans="1:4" ht="18" customHeight="1">
      <c r="A7" s="25" t="s">
        <v>329</v>
      </c>
      <c r="B7" s="26" t="s">
        <v>422</v>
      </c>
      <c r="C7" s="27"/>
      <c r="D7" s="27"/>
    </row>
    <row r="8" spans="1:4" ht="18" customHeight="1">
      <c r="A8" s="25" t="s">
        <v>330</v>
      </c>
      <c r="B8" s="26" t="s">
        <v>423</v>
      </c>
      <c r="C8" s="27"/>
      <c r="D8" s="27"/>
    </row>
    <row r="9" spans="1:4" ht="18" customHeight="1">
      <c r="A9" s="25" t="s">
        <v>331</v>
      </c>
      <c r="B9" s="26" t="s">
        <v>424</v>
      </c>
      <c r="C9" s="27"/>
      <c r="D9" s="27"/>
    </row>
    <row r="10" spans="1:4" ht="18" customHeight="1">
      <c r="A10" s="25" t="s">
        <v>332</v>
      </c>
      <c r="B10" s="26" t="s">
        <v>425</v>
      </c>
      <c r="C10" s="27"/>
      <c r="D10" s="27"/>
    </row>
    <row r="11" spans="1:4" ht="18" customHeight="1">
      <c r="A11" s="25" t="s">
        <v>333</v>
      </c>
      <c r="B11" s="26" t="s">
        <v>426</v>
      </c>
      <c r="C11" s="27">
        <v>10445</v>
      </c>
      <c r="D11" s="27">
        <v>4845</v>
      </c>
    </row>
    <row r="12" spans="1:4" ht="18" customHeight="1">
      <c r="A12" s="25" t="s">
        <v>334</v>
      </c>
      <c r="B12" s="26" t="s">
        <v>427</v>
      </c>
      <c r="C12" s="27"/>
      <c r="D12" s="27"/>
    </row>
    <row r="13" spans="1:4" ht="18" customHeight="1">
      <c r="A13" s="25" t="s">
        <v>335</v>
      </c>
      <c r="B13" s="28" t="s">
        <v>428</v>
      </c>
      <c r="C13" s="27"/>
      <c r="D13" s="27"/>
    </row>
    <row r="14" spans="1:4" ht="18" customHeight="1">
      <c r="A14" s="25" t="s">
        <v>336</v>
      </c>
      <c r="B14" s="28" t="s">
        <v>429</v>
      </c>
      <c r="C14" s="27"/>
      <c r="D14" s="27"/>
    </row>
    <row r="15" spans="1:4" ht="18" customHeight="1">
      <c r="A15" s="25" t="s">
        <v>337</v>
      </c>
      <c r="B15" s="28" t="s">
        <v>430</v>
      </c>
      <c r="C15" s="27">
        <v>10445</v>
      </c>
      <c r="D15" s="27">
        <v>4845</v>
      </c>
    </row>
    <row r="16" spans="1:4" ht="18" customHeight="1">
      <c r="A16" s="25" t="s">
        <v>338</v>
      </c>
      <c r="B16" s="28" t="s">
        <v>431</v>
      </c>
      <c r="C16" s="27"/>
      <c r="D16" s="27"/>
    </row>
    <row r="17" spans="1:4" ht="18" customHeight="1">
      <c r="A17" s="25" t="s">
        <v>339</v>
      </c>
      <c r="B17" s="28" t="s">
        <v>432</v>
      </c>
      <c r="C17" s="27"/>
      <c r="D17" s="27"/>
    </row>
    <row r="18" spans="1:4" ht="22.5" customHeight="1">
      <c r="A18" s="25" t="s">
        <v>433</v>
      </c>
      <c r="B18" s="28" t="s">
        <v>434</v>
      </c>
      <c r="C18" s="27"/>
      <c r="D18" s="27"/>
    </row>
    <row r="19" spans="1:4" ht="18" customHeight="1">
      <c r="A19" s="25" t="s">
        <v>435</v>
      </c>
      <c r="B19" s="26" t="s">
        <v>436</v>
      </c>
      <c r="C19" s="27">
        <v>3972</v>
      </c>
      <c r="D19" s="27">
        <v>972</v>
      </c>
    </row>
    <row r="20" spans="1:4" ht="18" customHeight="1">
      <c r="A20" s="25" t="s">
        <v>437</v>
      </c>
      <c r="B20" s="26" t="s">
        <v>438</v>
      </c>
      <c r="C20" s="27"/>
      <c r="D20" s="27"/>
    </row>
    <row r="21" spans="1:4" ht="18" customHeight="1">
      <c r="A21" s="25" t="s">
        <v>439</v>
      </c>
      <c r="B21" s="26" t="s">
        <v>440</v>
      </c>
      <c r="C21" s="27"/>
      <c r="D21" s="27"/>
    </row>
    <row r="22" spans="1:4" ht="18" customHeight="1">
      <c r="A22" s="25" t="s">
        <v>441</v>
      </c>
      <c r="B22" s="26" t="s">
        <v>442</v>
      </c>
      <c r="C22" s="27"/>
      <c r="D22" s="27"/>
    </row>
    <row r="23" spans="1:4" ht="18" customHeight="1">
      <c r="A23" s="25" t="s">
        <v>443</v>
      </c>
      <c r="B23" s="26" t="s">
        <v>444</v>
      </c>
      <c r="C23" s="27"/>
      <c r="D23" s="27"/>
    </row>
    <row r="24" spans="1:4" ht="18" customHeight="1">
      <c r="A24" s="29" t="s">
        <v>445</v>
      </c>
      <c r="B24" s="30" t="s">
        <v>446</v>
      </c>
      <c r="C24" s="31">
        <f>SUM(C11+C19)</f>
        <v>14417</v>
      </c>
      <c r="D24" s="31">
        <f>SUM(D11+D19)</f>
        <v>5817</v>
      </c>
    </row>
    <row r="25" spans="1:4" ht="8.25" customHeight="1">
      <c r="A25" s="20"/>
      <c r="B25" s="348"/>
      <c r="C25" s="348"/>
      <c r="D25" s="348"/>
    </row>
  </sheetData>
  <sheetProtection/>
  <mergeCells count="4">
    <mergeCell ref="A1:D1"/>
    <mergeCell ref="B25:D25"/>
    <mergeCell ref="A3:D3"/>
    <mergeCell ref="A4:D4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="60" zoomScalePageLayoutView="0" workbookViewId="0" topLeftCell="A1">
      <selection activeCell="J43" sqref="J43"/>
    </sheetView>
  </sheetViews>
  <sheetFormatPr defaultColWidth="9.00390625" defaultRowHeight="12.75"/>
  <cols>
    <col min="1" max="1" width="9.125" style="32" customWidth="1"/>
    <col min="2" max="2" width="38.75390625" style="32" customWidth="1"/>
    <col min="3" max="3" width="17.375" style="32" customWidth="1"/>
    <col min="4" max="4" width="14.75390625" style="32" customWidth="1"/>
    <col min="5" max="5" width="13.625" style="32" customWidth="1"/>
    <col min="6" max="6" width="18.125" style="32" customWidth="1"/>
    <col min="7" max="7" width="20.00390625" style="32" customWidth="1"/>
    <col min="8" max="16384" width="9.125" style="32" customWidth="1"/>
  </cols>
  <sheetData>
    <row r="1" ht="12.75">
      <c r="G1" s="32" t="s">
        <v>1001</v>
      </c>
    </row>
    <row r="2" spans="1:7" ht="59.25" customHeight="1">
      <c r="A2" s="353" t="s">
        <v>1046</v>
      </c>
      <c r="B2" s="353"/>
      <c r="C2" s="353"/>
      <c r="D2" s="353"/>
      <c r="E2" s="353"/>
      <c r="F2" s="353"/>
      <c r="G2" s="353"/>
    </row>
    <row r="3" spans="1:7" ht="31.5" customHeight="1">
      <c r="A3" s="354" t="s">
        <v>447</v>
      </c>
      <c r="B3" s="354" t="s">
        <v>448</v>
      </c>
      <c r="C3" s="356" t="s">
        <v>449</v>
      </c>
      <c r="D3" s="354" t="s">
        <v>450</v>
      </c>
      <c r="E3" s="354"/>
      <c r="F3" s="358" t="s">
        <v>451</v>
      </c>
      <c r="G3" s="354" t="s">
        <v>452</v>
      </c>
    </row>
    <row r="4" spans="1:7" ht="16.5" customHeight="1">
      <c r="A4" s="355"/>
      <c r="B4" s="355"/>
      <c r="C4" s="357"/>
      <c r="D4" s="33" t="s">
        <v>453</v>
      </c>
      <c r="E4" s="33" t="s">
        <v>454</v>
      </c>
      <c r="F4" s="359"/>
      <c r="G4" s="355"/>
    </row>
    <row r="5" spans="1:7" ht="39.75" customHeight="1">
      <c r="A5" s="34" t="s">
        <v>329</v>
      </c>
      <c r="B5" s="34" t="s">
        <v>455</v>
      </c>
      <c r="C5" s="35">
        <v>695000</v>
      </c>
      <c r="D5" s="35">
        <v>8540</v>
      </c>
      <c r="E5" s="36">
        <v>1.229</v>
      </c>
      <c r="F5" s="35">
        <v>8540</v>
      </c>
      <c r="G5" s="35">
        <v>8540</v>
      </c>
    </row>
    <row r="6" spans="1:7" ht="42.75" customHeight="1">
      <c r="A6" s="34"/>
      <c r="B6" s="37" t="s">
        <v>156</v>
      </c>
      <c r="C6" s="38"/>
      <c r="D6" s="38">
        <f>SUM(D5:D5)</f>
        <v>8540</v>
      </c>
      <c r="E6" s="39"/>
      <c r="F6" s="38">
        <f>SUM(F5:F5)</f>
        <v>8540</v>
      </c>
      <c r="G6" s="38">
        <f>SUM(G5:G5)</f>
        <v>8540</v>
      </c>
    </row>
  </sheetData>
  <sheetProtection/>
  <mergeCells count="7">
    <mergeCell ref="A2:G2"/>
    <mergeCell ref="A3:A4"/>
    <mergeCell ref="B3:B4"/>
    <mergeCell ref="C3:C4"/>
    <mergeCell ref="D3:E3"/>
    <mergeCell ref="F3:F4"/>
    <mergeCell ref="G3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workbookViewId="0" topLeftCell="A1">
      <selection activeCell="D34" sqref="D34"/>
    </sheetView>
  </sheetViews>
  <sheetFormatPr defaultColWidth="9.00390625" defaultRowHeight="12.75"/>
  <cols>
    <col min="1" max="1" width="4.75390625" style="55" customWidth="1"/>
    <col min="2" max="2" width="33.75390625" style="55" customWidth="1"/>
    <col min="3" max="8" width="11.875" style="55" customWidth="1"/>
    <col min="9" max="9" width="13.00390625" style="55" customWidth="1"/>
    <col min="10" max="16384" width="9.125" style="55" customWidth="1"/>
  </cols>
  <sheetData>
    <row r="1" ht="12.75">
      <c r="I1" s="55" t="s">
        <v>1002</v>
      </c>
    </row>
    <row r="2" spans="1:9" ht="18" customHeight="1">
      <c r="A2" s="376" t="s">
        <v>1045</v>
      </c>
      <c r="B2" s="377"/>
      <c r="C2" s="377"/>
      <c r="D2" s="377"/>
      <c r="E2" s="377"/>
      <c r="F2" s="377"/>
      <c r="G2" s="377"/>
      <c r="H2" s="377"/>
      <c r="I2" s="377"/>
    </row>
    <row r="3" spans="1:9" ht="34.5" customHeight="1">
      <c r="A3" s="378" t="s">
        <v>1047</v>
      </c>
      <c r="B3" s="379"/>
      <c r="C3" s="379"/>
      <c r="D3" s="379"/>
      <c r="E3" s="379"/>
      <c r="F3" s="379"/>
      <c r="G3" s="379"/>
      <c r="H3" s="379"/>
      <c r="I3" s="379"/>
    </row>
    <row r="4" spans="8:9" ht="14.25" thickBot="1">
      <c r="H4" s="380" t="s">
        <v>491</v>
      </c>
      <c r="I4" s="380"/>
    </row>
    <row r="5" spans="1:9" ht="13.5" thickBot="1">
      <c r="A5" s="381" t="s">
        <v>418</v>
      </c>
      <c r="B5" s="383" t="s">
        <v>492</v>
      </c>
      <c r="C5" s="360" t="s">
        <v>493</v>
      </c>
      <c r="D5" s="362" t="s">
        <v>494</v>
      </c>
      <c r="E5" s="363"/>
      <c r="F5" s="363"/>
      <c r="G5" s="363"/>
      <c r="H5" s="363"/>
      <c r="I5" s="364" t="s">
        <v>495</v>
      </c>
    </row>
    <row r="6" spans="1:9" s="58" customFormat="1" ht="42" customHeight="1" thickBot="1">
      <c r="A6" s="382"/>
      <c r="B6" s="384"/>
      <c r="C6" s="361"/>
      <c r="D6" s="56" t="s">
        <v>496</v>
      </c>
      <c r="E6" s="56" t="s">
        <v>497</v>
      </c>
      <c r="F6" s="56" t="s">
        <v>498</v>
      </c>
      <c r="G6" s="57" t="s">
        <v>499</v>
      </c>
      <c r="H6" s="57" t="s">
        <v>500</v>
      </c>
      <c r="I6" s="365"/>
    </row>
    <row r="7" spans="1:9" s="58" customFormat="1" ht="12" customHeight="1" thickBot="1">
      <c r="A7" s="5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 t="s">
        <v>501</v>
      </c>
      <c r="I7" s="61" t="s">
        <v>502</v>
      </c>
    </row>
    <row r="8" spans="1:9" s="58" customFormat="1" ht="18" customHeight="1">
      <c r="A8" s="366" t="s">
        <v>503</v>
      </c>
      <c r="B8" s="367"/>
      <c r="C8" s="367"/>
      <c r="D8" s="367"/>
      <c r="E8" s="367"/>
      <c r="F8" s="367"/>
      <c r="G8" s="367"/>
      <c r="H8" s="367"/>
      <c r="I8" s="368"/>
    </row>
    <row r="9" spans="1:9" ht="15.75" customHeight="1">
      <c r="A9" s="62" t="s">
        <v>329</v>
      </c>
      <c r="B9" s="63" t="s">
        <v>504</v>
      </c>
      <c r="C9" s="64"/>
      <c r="D9" s="65"/>
      <c r="E9" s="65"/>
      <c r="F9" s="65"/>
      <c r="G9" s="66"/>
      <c r="H9" s="67">
        <f aca="true" t="shared" si="0" ref="H9:H15">SUM(D9:G9)</f>
        <v>0</v>
      </c>
      <c r="I9" s="68">
        <f aca="true" t="shared" si="1" ref="I9:I15">C9+H9</f>
        <v>0</v>
      </c>
    </row>
    <row r="10" spans="1:9" ht="22.5">
      <c r="A10" s="62" t="s">
        <v>330</v>
      </c>
      <c r="B10" s="63" t="s">
        <v>505</v>
      </c>
      <c r="C10" s="64">
        <v>5109</v>
      </c>
      <c r="D10" s="65"/>
      <c r="E10" s="65"/>
      <c r="F10" s="65"/>
      <c r="G10" s="66"/>
      <c r="H10" s="67">
        <f t="shared" si="0"/>
        <v>0</v>
      </c>
      <c r="I10" s="68">
        <f t="shared" si="1"/>
        <v>5109</v>
      </c>
    </row>
    <row r="11" spans="1:9" ht="22.5">
      <c r="A11" s="62" t="s">
        <v>331</v>
      </c>
      <c r="B11" s="63" t="s">
        <v>506</v>
      </c>
      <c r="C11" s="64"/>
      <c r="D11" s="65"/>
      <c r="E11" s="65"/>
      <c r="F11" s="65"/>
      <c r="G11" s="66"/>
      <c r="H11" s="67">
        <f t="shared" si="0"/>
        <v>0</v>
      </c>
      <c r="I11" s="68">
        <f t="shared" si="1"/>
        <v>0</v>
      </c>
    </row>
    <row r="12" spans="1:9" ht="15.75" customHeight="1">
      <c r="A12" s="62" t="s">
        <v>332</v>
      </c>
      <c r="B12" s="63" t="s">
        <v>507</v>
      </c>
      <c r="C12" s="64"/>
      <c r="D12" s="65"/>
      <c r="E12" s="65"/>
      <c r="F12" s="65"/>
      <c r="G12" s="66"/>
      <c r="H12" s="67">
        <f t="shared" si="0"/>
        <v>0</v>
      </c>
      <c r="I12" s="68">
        <f t="shared" si="1"/>
        <v>0</v>
      </c>
    </row>
    <row r="13" spans="1:9" ht="22.5">
      <c r="A13" s="62" t="s">
        <v>333</v>
      </c>
      <c r="B13" s="63" t="s">
        <v>508</v>
      </c>
      <c r="C13" s="64"/>
      <c r="D13" s="65"/>
      <c r="E13" s="65"/>
      <c r="F13" s="65"/>
      <c r="G13" s="66"/>
      <c r="H13" s="67">
        <f t="shared" si="0"/>
        <v>0</v>
      </c>
      <c r="I13" s="68">
        <f t="shared" si="1"/>
        <v>0</v>
      </c>
    </row>
    <row r="14" spans="1:9" ht="15.75" customHeight="1">
      <c r="A14" s="69" t="s">
        <v>334</v>
      </c>
      <c r="B14" s="70" t="s">
        <v>509</v>
      </c>
      <c r="C14" s="71"/>
      <c r="D14" s="72"/>
      <c r="E14" s="72"/>
      <c r="F14" s="72"/>
      <c r="G14" s="73">
        <v>1563</v>
      </c>
      <c r="H14" s="67">
        <f t="shared" si="0"/>
        <v>1563</v>
      </c>
      <c r="I14" s="68">
        <f t="shared" si="1"/>
        <v>1563</v>
      </c>
    </row>
    <row r="15" spans="1:9" ht="15.75" customHeight="1" thickBot="1">
      <c r="A15" s="74" t="s">
        <v>335</v>
      </c>
      <c r="B15" s="75" t="s">
        <v>510</v>
      </c>
      <c r="C15" s="76"/>
      <c r="D15" s="77"/>
      <c r="E15" s="77"/>
      <c r="F15" s="77"/>
      <c r="G15" s="78"/>
      <c r="H15" s="67">
        <f t="shared" si="0"/>
        <v>0</v>
      </c>
      <c r="I15" s="68">
        <f t="shared" si="1"/>
        <v>0</v>
      </c>
    </row>
    <row r="16" spans="1:9" s="82" customFormat="1" ht="18" customHeight="1" thickBot="1">
      <c r="A16" s="369" t="s">
        <v>511</v>
      </c>
      <c r="B16" s="370"/>
      <c r="C16" s="79">
        <f aca="true" t="shared" si="2" ref="C16:I16">SUM(C9:C15)</f>
        <v>5109</v>
      </c>
      <c r="D16" s="79">
        <f>SUM(D9:D15)</f>
        <v>0</v>
      </c>
      <c r="E16" s="79">
        <f t="shared" si="2"/>
        <v>0</v>
      </c>
      <c r="F16" s="79">
        <f t="shared" si="2"/>
        <v>0</v>
      </c>
      <c r="G16" s="80">
        <f t="shared" si="2"/>
        <v>1563</v>
      </c>
      <c r="H16" s="80">
        <f t="shared" si="2"/>
        <v>1563</v>
      </c>
      <c r="I16" s="81">
        <f t="shared" si="2"/>
        <v>6672</v>
      </c>
    </row>
    <row r="17" spans="1:9" s="83" customFormat="1" ht="18" customHeight="1">
      <c r="A17" s="371" t="s">
        <v>512</v>
      </c>
      <c r="B17" s="372"/>
      <c r="C17" s="372"/>
      <c r="D17" s="372"/>
      <c r="E17" s="372"/>
      <c r="F17" s="372"/>
      <c r="G17" s="372"/>
      <c r="H17" s="372"/>
      <c r="I17" s="373"/>
    </row>
    <row r="18" spans="1:9" s="83" customFormat="1" ht="12.75">
      <c r="A18" s="62" t="s">
        <v>329</v>
      </c>
      <c r="B18" s="63" t="s">
        <v>513</v>
      </c>
      <c r="C18" s="64"/>
      <c r="D18" s="65"/>
      <c r="E18" s="65"/>
      <c r="F18" s="65"/>
      <c r="G18" s="66"/>
      <c r="H18" s="67">
        <f>SUM(D18:G18)</f>
        <v>0</v>
      </c>
      <c r="I18" s="68">
        <f>C18+H18</f>
        <v>0</v>
      </c>
    </row>
    <row r="19" spans="1:9" ht="13.5" thickBot="1">
      <c r="A19" s="74" t="s">
        <v>330</v>
      </c>
      <c r="B19" s="75" t="s">
        <v>514</v>
      </c>
      <c r="C19" s="76"/>
      <c r="D19" s="77"/>
      <c r="E19" s="77"/>
      <c r="F19" s="77"/>
      <c r="G19" s="78"/>
      <c r="H19" s="67">
        <f>SUM(D19:G19)</f>
        <v>0</v>
      </c>
      <c r="I19" s="84">
        <f>C19+H19</f>
        <v>0</v>
      </c>
    </row>
    <row r="20" spans="1:9" ht="15.75" customHeight="1" thickBot="1">
      <c r="A20" s="369" t="s">
        <v>515</v>
      </c>
      <c r="B20" s="370"/>
      <c r="C20" s="79">
        <f aca="true" t="shared" si="3" ref="C20:I20">SUM(C18:C19)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80">
        <f t="shared" si="3"/>
        <v>0</v>
      </c>
      <c r="H20" s="80">
        <f t="shared" si="3"/>
        <v>0</v>
      </c>
      <c r="I20" s="81">
        <f t="shared" si="3"/>
        <v>0</v>
      </c>
    </row>
    <row r="21" spans="1:9" ht="18" customHeight="1" thickBot="1">
      <c r="A21" s="374" t="s">
        <v>516</v>
      </c>
      <c r="B21" s="375"/>
      <c r="C21" s="85">
        <f aca="true" t="shared" si="4" ref="C21:I21">C16+C20</f>
        <v>5109</v>
      </c>
      <c r="D21" s="85">
        <f t="shared" si="4"/>
        <v>0</v>
      </c>
      <c r="E21" s="85">
        <f t="shared" si="4"/>
        <v>0</v>
      </c>
      <c r="F21" s="85">
        <f t="shared" si="4"/>
        <v>0</v>
      </c>
      <c r="G21" s="85">
        <f t="shared" si="4"/>
        <v>1563</v>
      </c>
      <c r="H21" s="85">
        <f t="shared" si="4"/>
        <v>1563</v>
      </c>
      <c r="I21" s="81">
        <f t="shared" si="4"/>
        <v>6672</v>
      </c>
    </row>
  </sheetData>
  <sheetProtection/>
  <mergeCells count="13">
    <mergeCell ref="A20:B20"/>
    <mergeCell ref="A21:B21"/>
    <mergeCell ref="A2:I2"/>
    <mergeCell ref="A3:I3"/>
    <mergeCell ref="H4:I4"/>
    <mergeCell ref="A5:A6"/>
    <mergeCell ref="B5:B6"/>
    <mergeCell ref="C5:C6"/>
    <mergeCell ref="D5:H5"/>
    <mergeCell ref="I5:I6"/>
    <mergeCell ref="A8:I8"/>
    <mergeCell ref="A16:B16"/>
    <mergeCell ref="A17:I17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12.melléklet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view="pageBreakPreview" zoomScaleSheetLayoutView="100" zoomScalePageLayoutView="0" workbookViewId="0" topLeftCell="A4">
      <pane xSplit="32" ySplit="6" topLeftCell="AG82" activePane="bottomRight" state="frozen"/>
      <selection pane="topLeft" activeCell="A4" sqref="A4"/>
      <selection pane="topRight" activeCell="AG4" sqref="AG4"/>
      <selection pane="bottomLeft" activeCell="A8" sqref="A8"/>
      <selection pane="bottomRight" activeCell="AM25" sqref="AM25"/>
    </sheetView>
  </sheetViews>
  <sheetFormatPr defaultColWidth="9.00390625" defaultRowHeight="12.75"/>
  <cols>
    <col min="1" max="2" width="2.75390625" style="40" customWidth="1"/>
    <col min="3" max="36" width="2.75390625" style="41" customWidth="1"/>
    <col min="37" max="38" width="13.25390625" style="41" customWidth="1"/>
    <col min="39" max="44" width="11.125" style="42" customWidth="1"/>
    <col min="45" max="45" width="12.125" style="86" customWidth="1"/>
    <col min="46" max="47" width="11.625" style="41" customWidth="1"/>
    <col min="48" max="50" width="2.75390625" style="41" customWidth="1"/>
    <col min="51" max="16384" width="9.125" style="41" customWidth="1"/>
  </cols>
  <sheetData>
    <row r="1" spans="39:45" ht="23.25" customHeight="1">
      <c r="AM1" s="251"/>
      <c r="AN1" s="251"/>
      <c r="AO1" s="251"/>
      <c r="AP1" s="251"/>
      <c r="AQ1" s="251"/>
      <c r="AR1" s="251"/>
      <c r="AS1" s="252"/>
    </row>
    <row r="2" spans="1:77" ht="31.5" customHeight="1">
      <c r="A2" s="255" t="s">
        <v>457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</row>
    <row r="3" spans="1:77" ht="33" customHeight="1">
      <c r="A3" s="255" t="s">
        <v>705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</row>
    <row r="4" spans="1:77" ht="33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00"/>
      <c r="AU4" s="132" t="s">
        <v>991</v>
      </c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</row>
    <row r="5" spans="1:77" ht="33" customHeight="1">
      <c r="A5" s="253" t="s">
        <v>1041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</row>
    <row r="6" spans="1:47" ht="25.5" customHeight="1">
      <c r="A6" s="210" t="s">
        <v>704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117"/>
    </row>
    <row r="7" spans="1:47" ht="27.75" customHeight="1">
      <c r="A7" s="212" t="s">
        <v>703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25" t="s">
        <v>156</v>
      </c>
      <c r="AH7" s="226"/>
      <c r="AI7" s="226"/>
      <c r="AJ7" s="226"/>
      <c r="AK7" s="226"/>
      <c r="AL7" s="227"/>
      <c r="AM7" s="224" t="s">
        <v>702</v>
      </c>
      <c r="AN7" s="224"/>
      <c r="AO7" s="224"/>
      <c r="AP7" s="224" t="s">
        <v>1048</v>
      </c>
      <c r="AQ7" s="224"/>
      <c r="AR7" s="224"/>
      <c r="AS7" s="221" t="s">
        <v>701</v>
      </c>
      <c r="AT7" s="222"/>
      <c r="AU7" s="223"/>
    </row>
    <row r="8" spans="1:47" ht="39.75" customHeight="1">
      <c r="A8" s="214" t="s">
        <v>458</v>
      </c>
      <c r="B8" s="215"/>
      <c r="C8" s="216" t="s">
        <v>459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8" t="s">
        <v>700</v>
      </c>
      <c r="AD8" s="217"/>
      <c r="AE8" s="217"/>
      <c r="AF8" s="217"/>
      <c r="AG8" s="219" t="s">
        <v>699</v>
      </c>
      <c r="AH8" s="220"/>
      <c r="AI8" s="220"/>
      <c r="AJ8" s="220"/>
      <c r="AK8" s="97" t="s">
        <v>954</v>
      </c>
      <c r="AL8" s="118" t="s">
        <v>8</v>
      </c>
      <c r="AM8" s="99" t="s">
        <v>698</v>
      </c>
      <c r="AN8" s="98" t="s">
        <v>954</v>
      </c>
      <c r="AO8" s="98" t="s">
        <v>8</v>
      </c>
      <c r="AP8" s="99" t="s">
        <v>698</v>
      </c>
      <c r="AQ8" s="98" t="s">
        <v>954</v>
      </c>
      <c r="AR8" s="98" t="s">
        <v>8</v>
      </c>
      <c r="AS8" s="118" t="s">
        <v>698</v>
      </c>
      <c r="AT8" s="118" t="s">
        <v>954</v>
      </c>
      <c r="AU8" s="118" t="s">
        <v>8</v>
      </c>
    </row>
    <row r="9" spans="1:47" ht="12.75">
      <c r="A9" s="228" t="s">
        <v>329</v>
      </c>
      <c r="B9" s="228"/>
      <c r="C9" s="229" t="s">
        <v>330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 t="s">
        <v>331</v>
      </c>
      <c r="AD9" s="229"/>
      <c r="AE9" s="229"/>
      <c r="AF9" s="229"/>
      <c r="AG9" s="230" t="s">
        <v>332</v>
      </c>
      <c r="AH9" s="230"/>
      <c r="AI9" s="230"/>
      <c r="AJ9" s="230"/>
      <c r="AK9" s="163" t="s">
        <v>333</v>
      </c>
      <c r="AL9" s="163" t="s">
        <v>334</v>
      </c>
      <c r="AM9" s="163" t="s">
        <v>335</v>
      </c>
      <c r="AN9" s="163" t="s">
        <v>336</v>
      </c>
      <c r="AO9" s="163" t="s">
        <v>337</v>
      </c>
      <c r="AP9" s="163" t="s">
        <v>338</v>
      </c>
      <c r="AQ9" s="163" t="s">
        <v>339</v>
      </c>
      <c r="AR9" s="163" t="s">
        <v>433</v>
      </c>
      <c r="AS9" s="163" t="s">
        <v>435</v>
      </c>
      <c r="AT9" s="163" t="s">
        <v>437</v>
      </c>
      <c r="AU9" s="163" t="s">
        <v>439</v>
      </c>
    </row>
    <row r="10" spans="1:47" ht="19.5" customHeight="1">
      <c r="A10" s="231" t="s">
        <v>0</v>
      </c>
      <c r="B10" s="231"/>
      <c r="C10" s="232" t="s">
        <v>697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5" t="s">
        <v>696</v>
      </c>
      <c r="AD10" s="235"/>
      <c r="AE10" s="235"/>
      <c r="AF10" s="235"/>
      <c r="AG10" s="234">
        <f>SUM(AM10+AP10+AS10)</f>
        <v>65978</v>
      </c>
      <c r="AH10" s="234"/>
      <c r="AI10" s="234"/>
      <c r="AJ10" s="234"/>
      <c r="AK10" s="91">
        <f>SUM(AN10+AQ10+AT10)</f>
        <v>83334</v>
      </c>
      <c r="AL10" s="115">
        <f>SUM(AO10+AR10+AU10)</f>
        <v>80430</v>
      </c>
      <c r="AM10" s="90">
        <v>19175</v>
      </c>
      <c r="AN10" s="90">
        <v>20774</v>
      </c>
      <c r="AO10" s="90">
        <v>20772</v>
      </c>
      <c r="AP10" s="90">
        <v>19519</v>
      </c>
      <c r="AQ10" s="90">
        <v>36667</v>
      </c>
      <c r="AR10" s="90">
        <v>33802</v>
      </c>
      <c r="AS10" s="92">
        <v>27284</v>
      </c>
      <c r="AT10" s="92">
        <v>25893</v>
      </c>
      <c r="AU10" s="92">
        <v>25856</v>
      </c>
    </row>
    <row r="11" spans="1:47" ht="19.5" customHeight="1">
      <c r="A11" s="231" t="s">
        <v>1</v>
      </c>
      <c r="B11" s="231"/>
      <c r="C11" s="232" t="s">
        <v>695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3" t="s">
        <v>694</v>
      </c>
      <c r="AD11" s="233"/>
      <c r="AE11" s="233"/>
      <c r="AF11" s="233"/>
      <c r="AG11" s="234">
        <f aca="true" t="shared" si="0" ref="AG11:AG74">SUM(AM11+AP11+AS11)</f>
        <v>2175</v>
      </c>
      <c r="AH11" s="234"/>
      <c r="AI11" s="234"/>
      <c r="AJ11" s="234"/>
      <c r="AK11" s="162">
        <f aca="true" t="shared" si="1" ref="AK11:AK74">SUM(AN11+AQ11+AT11)</f>
        <v>2708</v>
      </c>
      <c r="AL11" s="162">
        <f aca="true" t="shared" si="2" ref="AL11:AL74">SUM(AO11+AR11+AU11)</f>
        <v>2558</v>
      </c>
      <c r="AM11" s="90">
        <v>448</v>
      </c>
      <c r="AN11" s="90">
        <v>448</v>
      </c>
      <c r="AO11" s="90">
        <v>298</v>
      </c>
      <c r="AP11" s="90">
        <v>1582</v>
      </c>
      <c r="AQ11" s="90">
        <v>1585</v>
      </c>
      <c r="AR11" s="90">
        <v>1585</v>
      </c>
      <c r="AS11" s="92">
        <v>145</v>
      </c>
      <c r="AT11" s="92">
        <v>675</v>
      </c>
      <c r="AU11" s="92">
        <v>675</v>
      </c>
    </row>
    <row r="12" spans="1:47" ht="19.5" customHeight="1">
      <c r="A12" s="231" t="s">
        <v>2</v>
      </c>
      <c r="B12" s="231"/>
      <c r="C12" s="232" t="s">
        <v>693</v>
      </c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3" t="s">
        <v>692</v>
      </c>
      <c r="AD12" s="233"/>
      <c r="AE12" s="233"/>
      <c r="AF12" s="233"/>
      <c r="AG12" s="234">
        <f t="shared" si="0"/>
        <v>0</v>
      </c>
      <c r="AH12" s="234"/>
      <c r="AI12" s="234"/>
      <c r="AJ12" s="234"/>
      <c r="AK12" s="162">
        <f t="shared" si="1"/>
        <v>1370</v>
      </c>
      <c r="AL12" s="162">
        <f t="shared" si="2"/>
        <v>1370</v>
      </c>
      <c r="AM12" s="90"/>
      <c r="AN12" s="90"/>
      <c r="AO12" s="90"/>
      <c r="AP12" s="90"/>
      <c r="AQ12" s="90">
        <v>1370</v>
      </c>
      <c r="AR12" s="90">
        <v>1370</v>
      </c>
      <c r="AS12" s="92"/>
      <c r="AT12" s="88"/>
      <c r="AU12" s="88"/>
    </row>
    <row r="13" spans="1:47" ht="19.5" customHeight="1">
      <c r="A13" s="231" t="s">
        <v>3</v>
      </c>
      <c r="B13" s="231"/>
      <c r="C13" s="236" t="s">
        <v>691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3" t="s">
        <v>690</v>
      </c>
      <c r="AD13" s="233"/>
      <c r="AE13" s="233"/>
      <c r="AF13" s="233"/>
      <c r="AG13" s="234">
        <f t="shared" si="0"/>
        <v>0</v>
      </c>
      <c r="AH13" s="234"/>
      <c r="AI13" s="234"/>
      <c r="AJ13" s="234"/>
      <c r="AK13" s="162">
        <f t="shared" si="1"/>
        <v>388</v>
      </c>
      <c r="AL13" s="162">
        <f t="shared" si="2"/>
        <v>383</v>
      </c>
      <c r="AM13" s="90"/>
      <c r="AN13" s="90">
        <v>39</v>
      </c>
      <c r="AO13" s="90">
        <v>39</v>
      </c>
      <c r="AP13" s="90"/>
      <c r="AQ13" s="90">
        <v>349</v>
      </c>
      <c r="AR13" s="90">
        <v>344</v>
      </c>
      <c r="AS13" s="92"/>
      <c r="AT13" s="88"/>
      <c r="AU13" s="88"/>
    </row>
    <row r="14" spans="1:47" ht="19.5" customHeight="1">
      <c r="A14" s="231" t="s">
        <v>9</v>
      </c>
      <c r="B14" s="231"/>
      <c r="C14" s="236" t="s">
        <v>689</v>
      </c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3" t="s">
        <v>688</v>
      </c>
      <c r="AD14" s="233"/>
      <c r="AE14" s="233"/>
      <c r="AF14" s="233"/>
      <c r="AG14" s="234">
        <f t="shared" si="0"/>
        <v>0</v>
      </c>
      <c r="AH14" s="234"/>
      <c r="AI14" s="234"/>
      <c r="AJ14" s="234"/>
      <c r="AK14" s="162">
        <f t="shared" si="1"/>
        <v>0</v>
      </c>
      <c r="AL14" s="162">
        <f t="shared" si="2"/>
        <v>0</v>
      </c>
      <c r="AM14" s="90"/>
      <c r="AN14" s="90"/>
      <c r="AO14" s="90"/>
      <c r="AP14" s="90"/>
      <c r="AQ14" s="90"/>
      <c r="AR14" s="90"/>
      <c r="AS14" s="92"/>
      <c r="AT14" s="88"/>
      <c r="AU14" s="88"/>
    </row>
    <row r="15" spans="1:47" ht="19.5" customHeight="1">
      <c r="A15" s="231" t="s">
        <v>10</v>
      </c>
      <c r="B15" s="231"/>
      <c r="C15" s="236" t="s">
        <v>687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3" t="s">
        <v>686</v>
      </c>
      <c r="AD15" s="233"/>
      <c r="AE15" s="233"/>
      <c r="AF15" s="233"/>
      <c r="AG15" s="234">
        <f t="shared" si="0"/>
        <v>1738</v>
      </c>
      <c r="AH15" s="234"/>
      <c r="AI15" s="234"/>
      <c r="AJ15" s="234"/>
      <c r="AK15" s="162">
        <f t="shared" si="1"/>
        <v>988</v>
      </c>
      <c r="AL15" s="162">
        <f t="shared" si="2"/>
        <v>985</v>
      </c>
      <c r="AM15" s="90"/>
      <c r="AN15" s="90"/>
      <c r="AO15" s="90"/>
      <c r="AP15" s="90"/>
      <c r="AQ15" s="90"/>
      <c r="AR15" s="90"/>
      <c r="AS15" s="92">
        <v>1738</v>
      </c>
      <c r="AT15" s="92">
        <v>988</v>
      </c>
      <c r="AU15" s="92">
        <v>985</v>
      </c>
    </row>
    <row r="16" spans="1:47" ht="19.5" customHeight="1">
      <c r="A16" s="231" t="s">
        <v>11</v>
      </c>
      <c r="B16" s="231"/>
      <c r="C16" s="236" t="s">
        <v>685</v>
      </c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3" t="s">
        <v>684</v>
      </c>
      <c r="AD16" s="233"/>
      <c r="AE16" s="233"/>
      <c r="AF16" s="233"/>
      <c r="AG16" s="234">
        <f t="shared" si="0"/>
        <v>3117</v>
      </c>
      <c r="AH16" s="234"/>
      <c r="AI16" s="234"/>
      <c r="AJ16" s="234"/>
      <c r="AK16" s="162">
        <f t="shared" si="1"/>
        <v>2915</v>
      </c>
      <c r="AL16" s="162">
        <f t="shared" si="2"/>
        <v>2897</v>
      </c>
      <c r="AM16" s="90">
        <v>298</v>
      </c>
      <c r="AN16" s="90">
        <v>393</v>
      </c>
      <c r="AO16" s="90">
        <v>389</v>
      </c>
      <c r="AP16" s="90">
        <v>1490</v>
      </c>
      <c r="AQ16" s="90">
        <v>1050</v>
      </c>
      <c r="AR16" s="90">
        <v>1036</v>
      </c>
      <c r="AS16" s="92">
        <v>1329</v>
      </c>
      <c r="AT16" s="92">
        <v>1472</v>
      </c>
      <c r="AU16" s="92">
        <v>1472</v>
      </c>
    </row>
    <row r="17" spans="1:47" ht="19.5" customHeight="1">
      <c r="A17" s="231" t="s">
        <v>4</v>
      </c>
      <c r="B17" s="231"/>
      <c r="C17" s="236" t="s">
        <v>683</v>
      </c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3" t="s">
        <v>682</v>
      </c>
      <c r="AD17" s="233"/>
      <c r="AE17" s="233"/>
      <c r="AF17" s="233"/>
      <c r="AG17" s="234">
        <f t="shared" si="0"/>
        <v>0</v>
      </c>
      <c r="AH17" s="234"/>
      <c r="AI17" s="234"/>
      <c r="AJ17" s="234"/>
      <c r="AK17" s="162">
        <f t="shared" si="1"/>
        <v>30</v>
      </c>
      <c r="AL17" s="162">
        <f t="shared" si="2"/>
        <v>30</v>
      </c>
      <c r="AM17" s="90"/>
      <c r="AN17" s="90">
        <v>30</v>
      </c>
      <c r="AO17" s="90">
        <v>30</v>
      </c>
      <c r="AP17" s="90"/>
      <c r="AQ17" s="90"/>
      <c r="AR17" s="90"/>
      <c r="AS17" s="92"/>
      <c r="AT17" s="92"/>
      <c r="AU17" s="92"/>
    </row>
    <row r="18" spans="1:47" ht="19.5" customHeight="1">
      <c r="A18" s="231" t="s">
        <v>12</v>
      </c>
      <c r="B18" s="231"/>
      <c r="C18" s="237" t="s">
        <v>681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3" t="s">
        <v>680</v>
      </c>
      <c r="AD18" s="233"/>
      <c r="AE18" s="233"/>
      <c r="AF18" s="233"/>
      <c r="AG18" s="234">
        <f t="shared" si="0"/>
        <v>591</v>
      </c>
      <c r="AH18" s="234"/>
      <c r="AI18" s="234"/>
      <c r="AJ18" s="234"/>
      <c r="AK18" s="162">
        <f t="shared" si="1"/>
        <v>658</v>
      </c>
      <c r="AL18" s="162">
        <f t="shared" si="2"/>
        <v>592</v>
      </c>
      <c r="AM18" s="90"/>
      <c r="AN18" s="90">
        <v>61</v>
      </c>
      <c r="AO18" s="90">
        <v>32</v>
      </c>
      <c r="AP18" s="90"/>
      <c r="AQ18" s="90">
        <v>130</v>
      </c>
      <c r="AR18" s="90">
        <v>125</v>
      </c>
      <c r="AS18" s="92">
        <v>591</v>
      </c>
      <c r="AT18" s="92">
        <v>467</v>
      </c>
      <c r="AU18" s="92">
        <v>435</v>
      </c>
    </row>
    <row r="19" spans="1:47" ht="19.5" customHeight="1">
      <c r="A19" s="231" t="s">
        <v>5</v>
      </c>
      <c r="B19" s="231"/>
      <c r="C19" s="237" t="s">
        <v>679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3" t="s">
        <v>678</v>
      </c>
      <c r="AD19" s="233"/>
      <c r="AE19" s="233"/>
      <c r="AF19" s="233"/>
      <c r="AG19" s="234">
        <f t="shared" si="0"/>
        <v>370</v>
      </c>
      <c r="AH19" s="234"/>
      <c r="AI19" s="234"/>
      <c r="AJ19" s="234"/>
      <c r="AK19" s="162">
        <f t="shared" si="1"/>
        <v>50</v>
      </c>
      <c r="AL19" s="162">
        <f t="shared" si="2"/>
        <v>50</v>
      </c>
      <c r="AM19" s="90"/>
      <c r="AN19" s="90"/>
      <c r="AO19" s="90"/>
      <c r="AP19" s="90">
        <v>120</v>
      </c>
      <c r="AQ19" s="90"/>
      <c r="AR19" s="90"/>
      <c r="AS19" s="92">
        <v>250</v>
      </c>
      <c r="AT19" s="92">
        <v>50</v>
      </c>
      <c r="AU19" s="92">
        <v>50</v>
      </c>
    </row>
    <row r="20" spans="1:47" ht="19.5" customHeight="1">
      <c r="A20" s="231" t="s">
        <v>13</v>
      </c>
      <c r="B20" s="231"/>
      <c r="C20" s="237" t="s">
        <v>677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3" t="s">
        <v>676</v>
      </c>
      <c r="AD20" s="233"/>
      <c r="AE20" s="233"/>
      <c r="AF20" s="233"/>
      <c r="AG20" s="234">
        <f t="shared" si="0"/>
        <v>0</v>
      </c>
      <c r="AH20" s="234"/>
      <c r="AI20" s="234"/>
      <c r="AJ20" s="234"/>
      <c r="AK20" s="162">
        <f t="shared" si="1"/>
        <v>0</v>
      </c>
      <c r="AL20" s="162">
        <f t="shared" si="2"/>
        <v>0</v>
      </c>
      <c r="AM20" s="90"/>
      <c r="AN20" s="90"/>
      <c r="AO20" s="90"/>
      <c r="AP20" s="90"/>
      <c r="AQ20" s="90"/>
      <c r="AR20" s="90"/>
      <c r="AS20" s="92"/>
      <c r="AT20" s="92"/>
      <c r="AU20" s="92"/>
    </row>
    <row r="21" spans="1:47" s="46" customFormat="1" ht="19.5" customHeight="1">
      <c r="A21" s="231" t="s">
        <v>14</v>
      </c>
      <c r="B21" s="231"/>
      <c r="C21" s="237" t="s">
        <v>675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3" t="s">
        <v>674</v>
      </c>
      <c r="AD21" s="233"/>
      <c r="AE21" s="233"/>
      <c r="AF21" s="233"/>
      <c r="AG21" s="234">
        <f t="shared" si="0"/>
        <v>0</v>
      </c>
      <c r="AH21" s="234"/>
      <c r="AI21" s="234"/>
      <c r="AJ21" s="234"/>
      <c r="AK21" s="162">
        <f t="shared" si="1"/>
        <v>0</v>
      </c>
      <c r="AL21" s="162">
        <f t="shared" si="2"/>
        <v>0</v>
      </c>
      <c r="AM21" s="90"/>
      <c r="AN21" s="90"/>
      <c r="AO21" s="90"/>
      <c r="AP21" s="90"/>
      <c r="AQ21" s="90"/>
      <c r="AR21" s="90"/>
      <c r="AS21" s="92"/>
      <c r="AT21" s="92"/>
      <c r="AU21" s="92"/>
    </row>
    <row r="22" spans="1:47" s="46" customFormat="1" ht="19.5" customHeight="1">
      <c r="A22" s="231" t="s">
        <v>15</v>
      </c>
      <c r="B22" s="231"/>
      <c r="C22" s="237" t="s">
        <v>673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3" t="s">
        <v>672</v>
      </c>
      <c r="AD22" s="233"/>
      <c r="AE22" s="233"/>
      <c r="AF22" s="233"/>
      <c r="AG22" s="234">
        <f t="shared" si="0"/>
        <v>87</v>
      </c>
      <c r="AH22" s="234"/>
      <c r="AI22" s="234"/>
      <c r="AJ22" s="234"/>
      <c r="AK22" s="162">
        <f t="shared" si="1"/>
        <v>3361</v>
      </c>
      <c r="AL22" s="162">
        <f t="shared" si="2"/>
        <v>3236</v>
      </c>
      <c r="AM22" s="90">
        <v>24</v>
      </c>
      <c r="AN22" s="90">
        <v>791</v>
      </c>
      <c r="AO22" s="90">
        <v>698</v>
      </c>
      <c r="AP22" s="90"/>
      <c r="AQ22" s="90">
        <v>1889</v>
      </c>
      <c r="AR22" s="90">
        <v>1857</v>
      </c>
      <c r="AS22" s="92">
        <v>63</v>
      </c>
      <c r="AT22" s="92">
        <v>681</v>
      </c>
      <c r="AU22" s="92">
        <v>681</v>
      </c>
    </row>
    <row r="23" spans="1:47" s="94" customFormat="1" ht="19.5" customHeight="1">
      <c r="A23" s="238" t="s">
        <v>16</v>
      </c>
      <c r="B23" s="238"/>
      <c r="C23" s="239" t="s">
        <v>671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40" t="s">
        <v>670</v>
      </c>
      <c r="AD23" s="240"/>
      <c r="AE23" s="240"/>
      <c r="AF23" s="240"/>
      <c r="AG23" s="234">
        <f t="shared" si="0"/>
        <v>74056</v>
      </c>
      <c r="AH23" s="234"/>
      <c r="AI23" s="234"/>
      <c r="AJ23" s="234"/>
      <c r="AK23" s="162">
        <f t="shared" si="1"/>
        <v>95802</v>
      </c>
      <c r="AL23" s="162">
        <f t="shared" si="2"/>
        <v>92531</v>
      </c>
      <c r="AM23" s="89">
        <f aca="true" t="shared" si="3" ref="AM23:AU23">SUM(AM10:AM22)</f>
        <v>19945</v>
      </c>
      <c r="AN23" s="89">
        <f t="shared" si="3"/>
        <v>22536</v>
      </c>
      <c r="AO23" s="89">
        <f t="shared" si="3"/>
        <v>22258</v>
      </c>
      <c r="AP23" s="89">
        <f t="shared" si="3"/>
        <v>22711</v>
      </c>
      <c r="AQ23" s="89">
        <f t="shared" si="3"/>
        <v>43040</v>
      </c>
      <c r="AR23" s="89">
        <f t="shared" si="3"/>
        <v>40119</v>
      </c>
      <c r="AS23" s="87">
        <f t="shared" si="3"/>
        <v>31400</v>
      </c>
      <c r="AT23" s="87">
        <f t="shared" si="3"/>
        <v>30226</v>
      </c>
      <c r="AU23" s="87">
        <f t="shared" si="3"/>
        <v>30154</v>
      </c>
    </row>
    <row r="24" spans="1:47" ht="19.5" customHeight="1">
      <c r="A24" s="231" t="s">
        <v>17</v>
      </c>
      <c r="B24" s="231"/>
      <c r="C24" s="237" t="s">
        <v>669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3" t="s">
        <v>668</v>
      </c>
      <c r="AD24" s="233"/>
      <c r="AE24" s="233"/>
      <c r="AF24" s="233"/>
      <c r="AG24" s="234">
        <f>SUM(AM24+AP24+AS24)</f>
        <v>8768</v>
      </c>
      <c r="AH24" s="234"/>
      <c r="AI24" s="234"/>
      <c r="AJ24" s="234"/>
      <c r="AK24" s="162">
        <f t="shared" si="1"/>
        <v>8824</v>
      </c>
      <c r="AL24" s="162">
        <f t="shared" si="2"/>
        <v>8824</v>
      </c>
      <c r="AM24" s="90">
        <v>8768</v>
      </c>
      <c r="AN24" s="90">
        <v>8824</v>
      </c>
      <c r="AO24" s="90">
        <v>8824</v>
      </c>
      <c r="AP24" s="90"/>
      <c r="AQ24" s="90"/>
      <c r="AR24" s="90"/>
      <c r="AS24" s="92"/>
      <c r="AT24" s="92"/>
      <c r="AU24" s="92"/>
    </row>
    <row r="25" spans="1:47" ht="29.25" customHeight="1">
      <c r="A25" s="231" t="s">
        <v>18</v>
      </c>
      <c r="B25" s="231"/>
      <c r="C25" s="237" t="s">
        <v>667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3" t="s">
        <v>666</v>
      </c>
      <c r="AD25" s="233"/>
      <c r="AE25" s="233"/>
      <c r="AF25" s="233"/>
      <c r="AG25" s="234">
        <f t="shared" si="0"/>
        <v>305</v>
      </c>
      <c r="AH25" s="234"/>
      <c r="AI25" s="234"/>
      <c r="AJ25" s="234"/>
      <c r="AK25" s="162">
        <f t="shared" si="1"/>
        <v>207</v>
      </c>
      <c r="AL25" s="162">
        <f t="shared" si="2"/>
        <v>203</v>
      </c>
      <c r="AM25" s="90"/>
      <c r="AN25" s="90"/>
      <c r="AO25" s="90"/>
      <c r="AP25" s="90"/>
      <c r="AQ25" s="90">
        <v>207</v>
      </c>
      <c r="AR25" s="90">
        <v>203</v>
      </c>
      <c r="AS25" s="92">
        <v>305</v>
      </c>
      <c r="AT25" s="92"/>
      <c r="AU25" s="92"/>
    </row>
    <row r="26" spans="1:47" ht="19.5" customHeight="1">
      <c r="A26" s="231" t="s">
        <v>19</v>
      </c>
      <c r="B26" s="231"/>
      <c r="C26" s="241" t="s">
        <v>665</v>
      </c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33" t="s">
        <v>664</v>
      </c>
      <c r="AD26" s="233"/>
      <c r="AE26" s="233"/>
      <c r="AF26" s="233"/>
      <c r="AG26" s="234">
        <f t="shared" si="0"/>
        <v>1540</v>
      </c>
      <c r="AH26" s="234"/>
      <c r="AI26" s="234"/>
      <c r="AJ26" s="234"/>
      <c r="AK26" s="162">
        <f t="shared" si="1"/>
        <v>4129</v>
      </c>
      <c r="AL26" s="162">
        <f t="shared" si="2"/>
        <v>3518</v>
      </c>
      <c r="AM26" s="90">
        <v>400</v>
      </c>
      <c r="AN26" s="90">
        <v>1912</v>
      </c>
      <c r="AO26" s="90">
        <v>1811</v>
      </c>
      <c r="AP26" s="90">
        <v>1140</v>
      </c>
      <c r="AQ26" s="90">
        <v>963</v>
      </c>
      <c r="AR26" s="90">
        <v>522</v>
      </c>
      <c r="AS26" s="92"/>
      <c r="AT26" s="92">
        <v>1254</v>
      </c>
      <c r="AU26" s="92">
        <v>1185</v>
      </c>
    </row>
    <row r="27" spans="1:47" s="47" customFormat="1" ht="19.5" customHeight="1">
      <c r="A27" s="238" t="s">
        <v>20</v>
      </c>
      <c r="B27" s="238"/>
      <c r="C27" s="242" t="s">
        <v>663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0" t="s">
        <v>662</v>
      </c>
      <c r="AD27" s="240"/>
      <c r="AE27" s="240"/>
      <c r="AF27" s="240"/>
      <c r="AG27" s="234">
        <f t="shared" si="0"/>
        <v>10613</v>
      </c>
      <c r="AH27" s="234"/>
      <c r="AI27" s="234"/>
      <c r="AJ27" s="234"/>
      <c r="AK27" s="162">
        <f t="shared" si="1"/>
        <v>13160</v>
      </c>
      <c r="AL27" s="162">
        <f t="shared" si="2"/>
        <v>12545</v>
      </c>
      <c r="AM27" s="89">
        <f aca="true" t="shared" si="4" ref="AM27:AU27">SUM(AM24:AM26)</f>
        <v>9168</v>
      </c>
      <c r="AN27" s="89">
        <f t="shared" si="4"/>
        <v>10736</v>
      </c>
      <c r="AO27" s="89">
        <f t="shared" si="4"/>
        <v>10635</v>
      </c>
      <c r="AP27" s="89">
        <f t="shared" si="4"/>
        <v>1140</v>
      </c>
      <c r="AQ27" s="89">
        <f t="shared" si="4"/>
        <v>1170</v>
      </c>
      <c r="AR27" s="89">
        <f t="shared" si="4"/>
        <v>725</v>
      </c>
      <c r="AS27" s="87">
        <f t="shared" si="4"/>
        <v>305</v>
      </c>
      <c r="AT27" s="87">
        <f t="shared" si="4"/>
        <v>1254</v>
      </c>
      <c r="AU27" s="87">
        <f t="shared" si="4"/>
        <v>1185</v>
      </c>
    </row>
    <row r="28" spans="1:47" s="47" customFormat="1" ht="19.5" customHeight="1">
      <c r="A28" s="238" t="s">
        <v>21</v>
      </c>
      <c r="B28" s="238"/>
      <c r="C28" s="239" t="s">
        <v>661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40" t="s">
        <v>660</v>
      </c>
      <c r="AD28" s="240"/>
      <c r="AE28" s="240"/>
      <c r="AF28" s="240"/>
      <c r="AG28" s="234">
        <f t="shared" si="0"/>
        <v>84669</v>
      </c>
      <c r="AH28" s="234"/>
      <c r="AI28" s="234"/>
      <c r="AJ28" s="234"/>
      <c r="AK28" s="162">
        <f t="shared" si="1"/>
        <v>108962</v>
      </c>
      <c r="AL28" s="162">
        <f t="shared" si="2"/>
        <v>105076</v>
      </c>
      <c r="AM28" s="89">
        <f>SUM(AM27,AM23)</f>
        <v>29113</v>
      </c>
      <c r="AN28" s="89">
        <f>AN27+AN23</f>
        <v>33272</v>
      </c>
      <c r="AO28" s="89">
        <f>AO27+AO23</f>
        <v>32893</v>
      </c>
      <c r="AP28" s="89">
        <f>AP27+AP23</f>
        <v>23851</v>
      </c>
      <c r="AQ28" s="89">
        <f>AQ27+AQ23</f>
        <v>44210</v>
      </c>
      <c r="AR28" s="89">
        <f>AR27+AR23</f>
        <v>40844</v>
      </c>
      <c r="AS28" s="87">
        <f>SUM(AS27,AS23)</f>
        <v>31705</v>
      </c>
      <c r="AT28" s="87">
        <f>AT27+AT23</f>
        <v>31480</v>
      </c>
      <c r="AU28" s="87">
        <f>AU27+AU23</f>
        <v>31339</v>
      </c>
    </row>
    <row r="29" spans="1:47" s="47" customFormat="1" ht="19.5" customHeight="1">
      <c r="A29" s="238" t="s">
        <v>22</v>
      </c>
      <c r="B29" s="238"/>
      <c r="C29" s="242" t="s">
        <v>463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0" t="s">
        <v>659</v>
      </c>
      <c r="AD29" s="240"/>
      <c r="AE29" s="240"/>
      <c r="AF29" s="240"/>
      <c r="AG29" s="234">
        <f t="shared" si="0"/>
        <v>17589</v>
      </c>
      <c r="AH29" s="234"/>
      <c r="AI29" s="234"/>
      <c r="AJ29" s="234"/>
      <c r="AK29" s="162">
        <f t="shared" si="1"/>
        <v>21357</v>
      </c>
      <c r="AL29" s="162">
        <f t="shared" si="2"/>
        <v>21241</v>
      </c>
      <c r="AM29" s="89">
        <v>5057</v>
      </c>
      <c r="AN29" s="89">
        <v>6254</v>
      </c>
      <c r="AO29" s="89">
        <v>6253</v>
      </c>
      <c r="AP29" s="89">
        <v>5437</v>
      </c>
      <c r="AQ29" s="89">
        <v>7888</v>
      </c>
      <c r="AR29" s="89">
        <v>7886</v>
      </c>
      <c r="AS29" s="87">
        <v>7095</v>
      </c>
      <c r="AT29" s="87">
        <v>7215</v>
      </c>
      <c r="AU29" s="87">
        <v>7102</v>
      </c>
    </row>
    <row r="30" spans="1:47" ht="19.5" customHeight="1">
      <c r="A30" s="231" t="s">
        <v>23</v>
      </c>
      <c r="B30" s="231"/>
      <c r="C30" s="237" t="s">
        <v>658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3" t="s">
        <v>657</v>
      </c>
      <c r="AD30" s="233"/>
      <c r="AE30" s="233"/>
      <c r="AF30" s="233"/>
      <c r="AG30" s="234">
        <f t="shared" si="0"/>
        <v>85</v>
      </c>
      <c r="AH30" s="234"/>
      <c r="AI30" s="234"/>
      <c r="AJ30" s="234"/>
      <c r="AK30" s="162">
        <f t="shared" si="1"/>
        <v>330</v>
      </c>
      <c r="AL30" s="162">
        <f t="shared" si="2"/>
        <v>279</v>
      </c>
      <c r="AM30" s="90">
        <v>30</v>
      </c>
      <c r="AN30" s="90">
        <v>230</v>
      </c>
      <c r="AO30" s="90">
        <v>185</v>
      </c>
      <c r="AP30" s="90"/>
      <c r="AQ30" s="90">
        <v>10</v>
      </c>
      <c r="AR30" s="90">
        <v>6</v>
      </c>
      <c r="AS30" s="92">
        <v>55</v>
      </c>
      <c r="AT30" s="92">
        <v>90</v>
      </c>
      <c r="AU30" s="92">
        <v>88</v>
      </c>
    </row>
    <row r="31" spans="1:47" ht="19.5" customHeight="1">
      <c r="A31" s="231" t="s">
        <v>24</v>
      </c>
      <c r="B31" s="231"/>
      <c r="C31" s="237" t="s">
        <v>656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3" t="s">
        <v>655</v>
      </c>
      <c r="AD31" s="233"/>
      <c r="AE31" s="233"/>
      <c r="AF31" s="233"/>
      <c r="AG31" s="234">
        <f t="shared" si="0"/>
        <v>24424</v>
      </c>
      <c r="AH31" s="234"/>
      <c r="AI31" s="234"/>
      <c r="AJ31" s="234"/>
      <c r="AK31" s="162">
        <f t="shared" si="1"/>
        <v>29652</v>
      </c>
      <c r="AL31" s="162">
        <f t="shared" si="2"/>
        <v>25614</v>
      </c>
      <c r="AM31" s="90">
        <v>575</v>
      </c>
      <c r="AN31" s="90">
        <v>5093</v>
      </c>
      <c r="AO31" s="90">
        <v>5093</v>
      </c>
      <c r="AP31" s="90">
        <v>23235</v>
      </c>
      <c r="AQ31" s="90">
        <v>23705</v>
      </c>
      <c r="AR31" s="90">
        <v>19668</v>
      </c>
      <c r="AS31" s="92">
        <v>614</v>
      </c>
      <c r="AT31" s="92">
        <v>854</v>
      </c>
      <c r="AU31" s="92">
        <v>853</v>
      </c>
    </row>
    <row r="32" spans="1:47" ht="19.5" customHeight="1">
      <c r="A32" s="231" t="s">
        <v>25</v>
      </c>
      <c r="B32" s="231"/>
      <c r="C32" s="237" t="s">
        <v>654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3" t="s">
        <v>653</v>
      </c>
      <c r="AD32" s="233"/>
      <c r="AE32" s="233"/>
      <c r="AF32" s="233"/>
      <c r="AG32" s="234">
        <f t="shared" si="0"/>
        <v>0</v>
      </c>
      <c r="AH32" s="234"/>
      <c r="AI32" s="234"/>
      <c r="AJ32" s="234"/>
      <c r="AK32" s="162">
        <f t="shared" si="1"/>
        <v>0</v>
      </c>
      <c r="AL32" s="162">
        <f t="shared" si="2"/>
        <v>0</v>
      </c>
      <c r="AM32" s="90"/>
      <c r="AN32" s="90"/>
      <c r="AO32" s="90"/>
      <c r="AP32" s="90"/>
      <c r="AQ32" s="90"/>
      <c r="AR32" s="90"/>
      <c r="AS32" s="92"/>
      <c r="AT32" s="88"/>
      <c r="AU32" s="88"/>
    </row>
    <row r="33" spans="1:47" s="47" customFormat="1" ht="19.5" customHeight="1">
      <c r="A33" s="238" t="s">
        <v>26</v>
      </c>
      <c r="B33" s="238"/>
      <c r="C33" s="242" t="s">
        <v>652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0" t="s">
        <v>651</v>
      </c>
      <c r="AD33" s="240"/>
      <c r="AE33" s="240"/>
      <c r="AF33" s="240"/>
      <c r="AG33" s="234">
        <f t="shared" si="0"/>
        <v>24509</v>
      </c>
      <c r="AH33" s="234"/>
      <c r="AI33" s="234"/>
      <c r="AJ33" s="234"/>
      <c r="AK33" s="162">
        <f t="shared" si="1"/>
        <v>29982</v>
      </c>
      <c r="AL33" s="162">
        <f t="shared" si="2"/>
        <v>25893</v>
      </c>
      <c r="AM33" s="89">
        <f aca="true" t="shared" si="5" ref="AM33:AU33">SUM(AM30:AM32)</f>
        <v>605</v>
      </c>
      <c r="AN33" s="89">
        <f t="shared" si="5"/>
        <v>5323</v>
      </c>
      <c r="AO33" s="89">
        <f t="shared" si="5"/>
        <v>5278</v>
      </c>
      <c r="AP33" s="89">
        <f t="shared" si="5"/>
        <v>23235</v>
      </c>
      <c r="AQ33" s="89">
        <f t="shared" si="5"/>
        <v>23715</v>
      </c>
      <c r="AR33" s="89">
        <f t="shared" si="5"/>
        <v>19674</v>
      </c>
      <c r="AS33" s="87">
        <f t="shared" si="5"/>
        <v>669</v>
      </c>
      <c r="AT33" s="87">
        <f t="shared" si="5"/>
        <v>944</v>
      </c>
      <c r="AU33" s="87">
        <f t="shared" si="5"/>
        <v>941</v>
      </c>
    </row>
    <row r="34" spans="1:47" ht="19.5" customHeight="1">
      <c r="A34" s="231" t="s">
        <v>27</v>
      </c>
      <c r="B34" s="231"/>
      <c r="C34" s="237" t="s">
        <v>650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3" t="s">
        <v>649</v>
      </c>
      <c r="AD34" s="233"/>
      <c r="AE34" s="233"/>
      <c r="AF34" s="233"/>
      <c r="AG34" s="234">
        <f t="shared" si="0"/>
        <v>332</v>
      </c>
      <c r="AH34" s="234"/>
      <c r="AI34" s="234"/>
      <c r="AJ34" s="234"/>
      <c r="AK34" s="162">
        <f t="shared" si="1"/>
        <v>611</v>
      </c>
      <c r="AL34" s="162">
        <f t="shared" si="2"/>
        <v>610</v>
      </c>
      <c r="AM34" s="90">
        <v>103</v>
      </c>
      <c r="AN34" s="90">
        <v>104</v>
      </c>
      <c r="AO34" s="90">
        <v>103</v>
      </c>
      <c r="AP34" s="90"/>
      <c r="AQ34" s="90">
        <v>370</v>
      </c>
      <c r="AR34" s="90">
        <v>370</v>
      </c>
      <c r="AS34" s="92">
        <v>229</v>
      </c>
      <c r="AT34" s="88">
        <v>137</v>
      </c>
      <c r="AU34" s="88">
        <v>137</v>
      </c>
    </row>
    <row r="35" spans="1:47" ht="19.5" customHeight="1">
      <c r="A35" s="231" t="s">
        <v>28</v>
      </c>
      <c r="B35" s="231"/>
      <c r="C35" s="237" t="s">
        <v>648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3" t="s">
        <v>647</v>
      </c>
      <c r="AD35" s="233"/>
      <c r="AE35" s="233"/>
      <c r="AF35" s="233"/>
      <c r="AG35" s="234">
        <f t="shared" si="0"/>
        <v>1526</v>
      </c>
      <c r="AH35" s="234"/>
      <c r="AI35" s="234"/>
      <c r="AJ35" s="234"/>
      <c r="AK35" s="162">
        <f t="shared" si="1"/>
        <v>1376</v>
      </c>
      <c r="AL35" s="162">
        <f t="shared" si="2"/>
        <v>1160</v>
      </c>
      <c r="AM35" s="90">
        <v>472</v>
      </c>
      <c r="AN35" s="90">
        <v>607</v>
      </c>
      <c r="AO35" s="90">
        <v>606</v>
      </c>
      <c r="AP35" s="90">
        <v>682</v>
      </c>
      <c r="AQ35" s="90">
        <v>312</v>
      </c>
      <c r="AR35" s="90">
        <v>97</v>
      </c>
      <c r="AS35" s="92">
        <v>372</v>
      </c>
      <c r="AT35" s="88">
        <v>457</v>
      </c>
      <c r="AU35" s="88">
        <v>457</v>
      </c>
    </row>
    <row r="36" spans="1:47" s="47" customFormat="1" ht="19.5" customHeight="1">
      <c r="A36" s="238" t="s">
        <v>29</v>
      </c>
      <c r="B36" s="238"/>
      <c r="C36" s="242" t="s">
        <v>646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0" t="s">
        <v>645</v>
      </c>
      <c r="AD36" s="240"/>
      <c r="AE36" s="240"/>
      <c r="AF36" s="240"/>
      <c r="AG36" s="234">
        <f t="shared" si="0"/>
        <v>1858</v>
      </c>
      <c r="AH36" s="234"/>
      <c r="AI36" s="234"/>
      <c r="AJ36" s="234"/>
      <c r="AK36" s="162">
        <f t="shared" si="1"/>
        <v>1987</v>
      </c>
      <c r="AL36" s="162">
        <f t="shared" si="2"/>
        <v>1770</v>
      </c>
      <c r="AM36" s="89">
        <f aca="true" t="shared" si="6" ref="AM36:AU36">SUM(AM34:AM35)</f>
        <v>575</v>
      </c>
      <c r="AN36" s="89">
        <f t="shared" si="6"/>
        <v>711</v>
      </c>
      <c r="AO36" s="89">
        <f t="shared" si="6"/>
        <v>709</v>
      </c>
      <c r="AP36" s="89">
        <f t="shared" si="6"/>
        <v>682</v>
      </c>
      <c r="AQ36" s="89">
        <f t="shared" si="6"/>
        <v>682</v>
      </c>
      <c r="AR36" s="89">
        <f t="shared" si="6"/>
        <v>467</v>
      </c>
      <c r="AS36" s="87">
        <f t="shared" si="6"/>
        <v>601</v>
      </c>
      <c r="AT36" s="87">
        <f t="shared" si="6"/>
        <v>594</v>
      </c>
      <c r="AU36" s="87">
        <f t="shared" si="6"/>
        <v>594</v>
      </c>
    </row>
    <row r="37" spans="1:47" ht="19.5" customHeight="1">
      <c r="A37" s="231" t="s">
        <v>30</v>
      </c>
      <c r="B37" s="231"/>
      <c r="C37" s="237" t="s">
        <v>644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3" t="s">
        <v>643</v>
      </c>
      <c r="AD37" s="233"/>
      <c r="AE37" s="233"/>
      <c r="AF37" s="233"/>
      <c r="AG37" s="234">
        <f t="shared" si="0"/>
        <v>3940</v>
      </c>
      <c r="AH37" s="234"/>
      <c r="AI37" s="234"/>
      <c r="AJ37" s="234"/>
      <c r="AK37" s="162">
        <f t="shared" si="1"/>
        <v>5529</v>
      </c>
      <c r="AL37" s="162">
        <f t="shared" si="2"/>
        <v>5033</v>
      </c>
      <c r="AM37" s="90">
        <v>2662</v>
      </c>
      <c r="AN37" s="90">
        <v>4162</v>
      </c>
      <c r="AO37" s="90">
        <v>3957</v>
      </c>
      <c r="AP37" s="90">
        <v>1278</v>
      </c>
      <c r="AQ37" s="90">
        <v>1278</v>
      </c>
      <c r="AR37" s="90">
        <v>1037</v>
      </c>
      <c r="AS37" s="92"/>
      <c r="AT37" s="88">
        <v>89</v>
      </c>
      <c r="AU37" s="88">
        <v>39</v>
      </c>
    </row>
    <row r="38" spans="1:47" ht="19.5" customHeight="1">
      <c r="A38" s="231" t="s">
        <v>31</v>
      </c>
      <c r="B38" s="231"/>
      <c r="C38" s="237" t="s">
        <v>642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3" t="s">
        <v>641</v>
      </c>
      <c r="AD38" s="233"/>
      <c r="AE38" s="233"/>
      <c r="AF38" s="233"/>
      <c r="AG38" s="234">
        <f t="shared" si="0"/>
        <v>850</v>
      </c>
      <c r="AH38" s="234"/>
      <c r="AI38" s="234"/>
      <c r="AJ38" s="234"/>
      <c r="AK38" s="162">
        <f t="shared" si="1"/>
        <v>6316</v>
      </c>
      <c r="AL38" s="162">
        <f t="shared" si="2"/>
        <v>5865</v>
      </c>
      <c r="AM38" s="90"/>
      <c r="AN38" s="90">
        <v>5466</v>
      </c>
      <c r="AO38" s="90">
        <v>5466</v>
      </c>
      <c r="AP38" s="90">
        <v>850</v>
      </c>
      <c r="AQ38" s="90">
        <v>850</v>
      </c>
      <c r="AR38" s="90">
        <v>399</v>
      </c>
      <c r="AS38" s="92"/>
      <c r="AT38" s="88"/>
      <c r="AU38" s="88"/>
    </row>
    <row r="39" spans="1:47" ht="19.5" customHeight="1">
      <c r="A39" s="231" t="s">
        <v>32</v>
      </c>
      <c r="B39" s="231"/>
      <c r="C39" s="237" t="s">
        <v>640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3" t="s">
        <v>639</v>
      </c>
      <c r="AD39" s="233"/>
      <c r="AE39" s="233"/>
      <c r="AF39" s="233"/>
      <c r="AG39" s="234">
        <f t="shared" si="0"/>
        <v>311</v>
      </c>
      <c r="AH39" s="234"/>
      <c r="AI39" s="234"/>
      <c r="AJ39" s="234"/>
      <c r="AK39" s="162">
        <f t="shared" si="1"/>
        <v>61</v>
      </c>
      <c r="AL39" s="162">
        <f t="shared" si="2"/>
        <v>13</v>
      </c>
      <c r="AM39" s="90">
        <v>35</v>
      </c>
      <c r="AN39" s="90">
        <v>35</v>
      </c>
      <c r="AO39" s="90"/>
      <c r="AP39" s="90"/>
      <c r="AQ39" s="90"/>
      <c r="AR39" s="90"/>
      <c r="AS39" s="92">
        <v>276</v>
      </c>
      <c r="AT39" s="88">
        <v>26</v>
      </c>
      <c r="AU39" s="88">
        <v>13</v>
      </c>
    </row>
    <row r="40" spans="1:47" ht="19.5" customHeight="1">
      <c r="A40" s="231" t="s">
        <v>33</v>
      </c>
      <c r="B40" s="231"/>
      <c r="C40" s="237" t="s">
        <v>638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3" t="s">
        <v>637</v>
      </c>
      <c r="AD40" s="233"/>
      <c r="AE40" s="233"/>
      <c r="AF40" s="233"/>
      <c r="AG40" s="234">
        <f t="shared" si="0"/>
        <v>1829</v>
      </c>
      <c r="AH40" s="234"/>
      <c r="AI40" s="234"/>
      <c r="AJ40" s="234"/>
      <c r="AK40" s="162">
        <f t="shared" si="1"/>
        <v>1841</v>
      </c>
      <c r="AL40" s="162">
        <f t="shared" si="2"/>
        <v>1394</v>
      </c>
      <c r="AM40" s="90">
        <v>650</v>
      </c>
      <c r="AN40" s="90">
        <v>610</v>
      </c>
      <c r="AO40" s="90">
        <v>606</v>
      </c>
      <c r="AP40" s="90">
        <v>1130</v>
      </c>
      <c r="AQ40" s="90">
        <v>1130</v>
      </c>
      <c r="AR40" s="90">
        <v>687</v>
      </c>
      <c r="AS40" s="92">
        <v>49</v>
      </c>
      <c r="AT40" s="88">
        <v>101</v>
      </c>
      <c r="AU40" s="88">
        <v>101</v>
      </c>
    </row>
    <row r="41" spans="1:47" ht="19.5" customHeight="1">
      <c r="A41" s="231" t="s">
        <v>34</v>
      </c>
      <c r="B41" s="231"/>
      <c r="C41" s="243" t="s">
        <v>636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33" t="s">
        <v>635</v>
      </c>
      <c r="AD41" s="233"/>
      <c r="AE41" s="233"/>
      <c r="AF41" s="233"/>
      <c r="AG41" s="234">
        <f t="shared" si="0"/>
        <v>680</v>
      </c>
      <c r="AH41" s="234"/>
      <c r="AI41" s="234"/>
      <c r="AJ41" s="234"/>
      <c r="AK41" s="162">
        <f t="shared" si="1"/>
        <v>2200</v>
      </c>
      <c r="AL41" s="162">
        <f t="shared" si="2"/>
        <v>2197</v>
      </c>
      <c r="AM41" s="90">
        <v>650</v>
      </c>
      <c r="AN41" s="90">
        <v>1600</v>
      </c>
      <c r="AO41" s="90">
        <v>1598</v>
      </c>
      <c r="AP41" s="90"/>
      <c r="AQ41" s="90">
        <v>600</v>
      </c>
      <c r="AR41" s="90">
        <v>599</v>
      </c>
      <c r="AS41" s="92">
        <v>30</v>
      </c>
      <c r="AT41" s="88"/>
      <c r="AU41" s="88"/>
    </row>
    <row r="42" spans="1:47" ht="19.5" customHeight="1">
      <c r="A42" s="231" t="s">
        <v>35</v>
      </c>
      <c r="B42" s="231"/>
      <c r="C42" s="241" t="s">
        <v>634</v>
      </c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33" t="s">
        <v>633</v>
      </c>
      <c r="AD42" s="233"/>
      <c r="AE42" s="233"/>
      <c r="AF42" s="233"/>
      <c r="AG42" s="234">
        <f t="shared" si="0"/>
        <v>1222</v>
      </c>
      <c r="AH42" s="234"/>
      <c r="AI42" s="234"/>
      <c r="AJ42" s="234"/>
      <c r="AK42" s="162">
        <f t="shared" si="1"/>
        <v>2863</v>
      </c>
      <c r="AL42" s="162">
        <f t="shared" si="2"/>
        <v>2694</v>
      </c>
      <c r="AM42" s="90">
        <v>300</v>
      </c>
      <c r="AN42" s="90">
        <v>1600</v>
      </c>
      <c r="AO42" s="90">
        <v>1589</v>
      </c>
      <c r="AP42" s="90">
        <v>183</v>
      </c>
      <c r="AQ42" s="90">
        <v>183</v>
      </c>
      <c r="AR42" s="90">
        <v>26</v>
      </c>
      <c r="AS42" s="92">
        <v>739</v>
      </c>
      <c r="AT42" s="88">
        <v>1080</v>
      </c>
      <c r="AU42" s="88">
        <v>1079</v>
      </c>
    </row>
    <row r="43" spans="1:47" ht="19.5" customHeight="1">
      <c r="A43" s="231" t="s">
        <v>36</v>
      </c>
      <c r="B43" s="231"/>
      <c r="C43" s="237" t="s">
        <v>632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3" t="s">
        <v>631</v>
      </c>
      <c r="AD43" s="233"/>
      <c r="AE43" s="233"/>
      <c r="AF43" s="233"/>
      <c r="AG43" s="234">
        <f t="shared" si="0"/>
        <v>4707</v>
      </c>
      <c r="AH43" s="234"/>
      <c r="AI43" s="234"/>
      <c r="AJ43" s="234"/>
      <c r="AK43" s="162">
        <f t="shared" si="1"/>
        <v>6235</v>
      </c>
      <c r="AL43" s="162">
        <f t="shared" si="2"/>
        <v>5535</v>
      </c>
      <c r="AM43" s="90">
        <v>2301</v>
      </c>
      <c r="AN43" s="90">
        <v>4062</v>
      </c>
      <c r="AO43" s="90">
        <v>4040</v>
      </c>
      <c r="AP43" s="90">
        <v>1433</v>
      </c>
      <c r="AQ43" s="90">
        <v>1430</v>
      </c>
      <c r="AR43" s="90">
        <v>756</v>
      </c>
      <c r="AS43" s="92">
        <v>973</v>
      </c>
      <c r="AT43" s="88">
        <v>743</v>
      </c>
      <c r="AU43" s="88">
        <v>739</v>
      </c>
    </row>
    <row r="44" spans="1:47" s="47" customFormat="1" ht="19.5" customHeight="1">
      <c r="A44" s="238" t="s">
        <v>37</v>
      </c>
      <c r="B44" s="238"/>
      <c r="C44" s="242" t="s">
        <v>630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0" t="s">
        <v>629</v>
      </c>
      <c r="AD44" s="240"/>
      <c r="AE44" s="240"/>
      <c r="AF44" s="240"/>
      <c r="AG44" s="234">
        <f t="shared" si="0"/>
        <v>13539</v>
      </c>
      <c r="AH44" s="234"/>
      <c r="AI44" s="234"/>
      <c r="AJ44" s="234"/>
      <c r="AK44" s="162">
        <f t="shared" si="1"/>
        <v>25045</v>
      </c>
      <c r="AL44" s="162">
        <f t="shared" si="2"/>
        <v>22731</v>
      </c>
      <c r="AM44" s="89">
        <f aca="true" t="shared" si="7" ref="AM44:AU44">SUM(AM37:AM43)</f>
        <v>6598</v>
      </c>
      <c r="AN44" s="89">
        <f t="shared" si="7"/>
        <v>17535</v>
      </c>
      <c r="AO44" s="89">
        <f t="shared" si="7"/>
        <v>17256</v>
      </c>
      <c r="AP44" s="89">
        <f t="shared" si="7"/>
        <v>4874</v>
      </c>
      <c r="AQ44" s="89">
        <f t="shared" si="7"/>
        <v>5471</v>
      </c>
      <c r="AR44" s="89">
        <f t="shared" si="7"/>
        <v>3504</v>
      </c>
      <c r="AS44" s="87">
        <f t="shared" si="7"/>
        <v>2067</v>
      </c>
      <c r="AT44" s="87">
        <f t="shared" si="7"/>
        <v>2039</v>
      </c>
      <c r="AU44" s="87">
        <f t="shared" si="7"/>
        <v>1971</v>
      </c>
    </row>
    <row r="45" spans="1:47" ht="19.5" customHeight="1">
      <c r="A45" s="231" t="s">
        <v>38</v>
      </c>
      <c r="B45" s="231"/>
      <c r="C45" s="237" t="s">
        <v>628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3" t="s">
        <v>627</v>
      </c>
      <c r="AD45" s="233"/>
      <c r="AE45" s="233"/>
      <c r="AF45" s="233"/>
      <c r="AG45" s="234">
        <f t="shared" si="0"/>
        <v>205</v>
      </c>
      <c r="AH45" s="234"/>
      <c r="AI45" s="234"/>
      <c r="AJ45" s="234"/>
      <c r="AK45" s="162">
        <f t="shared" si="1"/>
        <v>425</v>
      </c>
      <c r="AL45" s="162">
        <f t="shared" si="2"/>
        <v>416</v>
      </c>
      <c r="AM45" s="90">
        <v>105</v>
      </c>
      <c r="AN45" s="90">
        <v>175</v>
      </c>
      <c r="AO45" s="90">
        <v>167</v>
      </c>
      <c r="AP45" s="90"/>
      <c r="AQ45" s="90"/>
      <c r="AR45" s="90"/>
      <c r="AS45" s="92">
        <v>100</v>
      </c>
      <c r="AT45" s="88">
        <v>250</v>
      </c>
      <c r="AU45" s="88">
        <v>249</v>
      </c>
    </row>
    <row r="46" spans="1:47" ht="19.5" customHeight="1">
      <c r="A46" s="231" t="s">
        <v>39</v>
      </c>
      <c r="B46" s="231"/>
      <c r="C46" s="237" t="s">
        <v>626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3" t="s">
        <v>625</v>
      </c>
      <c r="AD46" s="233"/>
      <c r="AE46" s="233"/>
      <c r="AF46" s="233"/>
      <c r="AG46" s="234">
        <f t="shared" si="0"/>
        <v>0</v>
      </c>
      <c r="AH46" s="234"/>
      <c r="AI46" s="234"/>
      <c r="AJ46" s="234"/>
      <c r="AK46" s="162">
        <f t="shared" si="1"/>
        <v>0</v>
      </c>
      <c r="AL46" s="162">
        <f t="shared" si="2"/>
        <v>0</v>
      </c>
      <c r="AM46" s="90"/>
      <c r="AN46" s="90"/>
      <c r="AO46" s="90"/>
      <c r="AP46" s="90"/>
      <c r="AQ46" s="90"/>
      <c r="AR46" s="90"/>
      <c r="AS46" s="92"/>
      <c r="AT46" s="88"/>
      <c r="AU46" s="88"/>
    </row>
    <row r="47" spans="1:47" s="47" customFormat="1" ht="19.5" customHeight="1">
      <c r="A47" s="238" t="s">
        <v>40</v>
      </c>
      <c r="B47" s="238"/>
      <c r="C47" s="242" t="s">
        <v>624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0" t="s">
        <v>623</v>
      </c>
      <c r="AD47" s="240"/>
      <c r="AE47" s="240"/>
      <c r="AF47" s="240"/>
      <c r="AG47" s="234">
        <f t="shared" si="0"/>
        <v>205</v>
      </c>
      <c r="AH47" s="234"/>
      <c r="AI47" s="234"/>
      <c r="AJ47" s="234"/>
      <c r="AK47" s="162">
        <f t="shared" si="1"/>
        <v>425</v>
      </c>
      <c r="AL47" s="162">
        <f t="shared" si="2"/>
        <v>416</v>
      </c>
      <c r="AM47" s="89">
        <f aca="true" t="shared" si="8" ref="AM47:AU47">SUM(AM45:AM46)</f>
        <v>105</v>
      </c>
      <c r="AN47" s="89">
        <f t="shared" si="8"/>
        <v>175</v>
      </c>
      <c r="AO47" s="89">
        <f t="shared" si="8"/>
        <v>167</v>
      </c>
      <c r="AP47" s="89">
        <f t="shared" si="8"/>
        <v>0</v>
      </c>
      <c r="AQ47" s="89">
        <f t="shared" si="8"/>
        <v>0</v>
      </c>
      <c r="AR47" s="89">
        <f t="shared" si="8"/>
        <v>0</v>
      </c>
      <c r="AS47" s="87">
        <f t="shared" si="8"/>
        <v>100</v>
      </c>
      <c r="AT47" s="87">
        <f t="shared" si="8"/>
        <v>250</v>
      </c>
      <c r="AU47" s="87">
        <f t="shared" si="8"/>
        <v>249</v>
      </c>
    </row>
    <row r="48" spans="1:47" ht="19.5" customHeight="1">
      <c r="A48" s="231" t="s">
        <v>41</v>
      </c>
      <c r="B48" s="231"/>
      <c r="C48" s="237" t="s">
        <v>622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3" t="s">
        <v>621</v>
      </c>
      <c r="AD48" s="233"/>
      <c r="AE48" s="233"/>
      <c r="AF48" s="233"/>
      <c r="AG48" s="234">
        <f t="shared" si="0"/>
        <v>8462</v>
      </c>
      <c r="AH48" s="234"/>
      <c r="AI48" s="234"/>
      <c r="AJ48" s="234"/>
      <c r="AK48" s="162">
        <f t="shared" si="1"/>
        <v>11810</v>
      </c>
      <c r="AL48" s="162">
        <f t="shared" si="2"/>
        <v>10523</v>
      </c>
      <c r="AM48" s="90">
        <v>1684</v>
      </c>
      <c r="AN48" s="90">
        <v>5374</v>
      </c>
      <c r="AO48" s="90">
        <v>5367</v>
      </c>
      <c r="AP48" s="90">
        <v>5902</v>
      </c>
      <c r="AQ48" s="90">
        <v>5915</v>
      </c>
      <c r="AR48" s="90">
        <v>4636</v>
      </c>
      <c r="AS48" s="92">
        <v>876</v>
      </c>
      <c r="AT48" s="88">
        <v>521</v>
      </c>
      <c r="AU48" s="88">
        <v>520</v>
      </c>
    </row>
    <row r="49" spans="1:47" ht="19.5" customHeight="1">
      <c r="A49" s="231" t="s">
        <v>42</v>
      </c>
      <c r="B49" s="231"/>
      <c r="C49" s="237" t="s">
        <v>620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3" t="s">
        <v>619</v>
      </c>
      <c r="AD49" s="233"/>
      <c r="AE49" s="233"/>
      <c r="AF49" s="233"/>
      <c r="AG49" s="234">
        <f t="shared" si="0"/>
        <v>1830</v>
      </c>
      <c r="AH49" s="234"/>
      <c r="AI49" s="234"/>
      <c r="AJ49" s="234"/>
      <c r="AK49" s="162">
        <f t="shared" si="1"/>
        <v>3003</v>
      </c>
      <c r="AL49" s="162">
        <f t="shared" si="2"/>
        <v>2812</v>
      </c>
      <c r="AM49" s="90">
        <v>500</v>
      </c>
      <c r="AN49" s="90">
        <v>1173</v>
      </c>
      <c r="AO49" s="90">
        <v>1173</v>
      </c>
      <c r="AP49" s="90">
        <v>1330</v>
      </c>
      <c r="AQ49" s="90">
        <v>1830</v>
      </c>
      <c r="AR49" s="90">
        <v>1639</v>
      </c>
      <c r="AS49" s="92"/>
      <c r="AT49" s="88"/>
      <c r="AU49" s="88"/>
    </row>
    <row r="50" spans="1:47" ht="19.5" customHeight="1">
      <c r="A50" s="231" t="s">
        <v>43</v>
      </c>
      <c r="B50" s="231"/>
      <c r="C50" s="237" t="s">
        <v>618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3" t="s">
        <v>617</v>
      </c>
      <c r="AD50" s="233"/>
      <c r="AE50" s="233"/>
      <c r="AF50" s="233"/>
      <c r="AG50" s="234">
        <f t="shared" si="0"/>
        <v>0</v>
      </c>
      <c r="AH50" s="234"/>
      <c r="AI50" s="234"/>
      <c r="AJ50" s="234"/>
      <c r="AK50" s="162">
        <f t="shared" si="1"/>
        <v>0</v>
      </c>
      <c r="AL50" s="162">
        <f t="shared" si="2"/>
        <v>0</v>
      </c>
      <c r="AM50" s="90"/>
      <c r="AN50" s="90"/>
      <c r="AO50" s="90"/>
      <c r="AP50" s="90"/>
      <c r="AQ50" s="90"/>
      <c r="AR50" s="90"/>
      <c r="AS50" s="92"/>
      <c r="AT50" s="88"/>
      <c r="AU50" s="88"/>
    </row>
    <row r="51" spans="1:47" ht="19.5" customHeight="1">
      <c r="A51" s="231" t="s">
        <v>44</v>
      </c>
      <c r="B51" s="231"/>
      <c r="C51" s="237" t="s">
        <v>616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3" t="s">
        <v>615</v>
      </c>
      <c r="AD51" s="233"/>
      <c r="AE51" s="233"/>
      <c r="AF51" s="233"/>
      <c r="AG51" s="234">
        <f t="shared" si="0"/>
        <v>0</v>
      </c>
      <c r="AH51" s="234"/>
      <c r="AI51" s="234"/>
      <c r="AJ51" s="234"/>
      <c r="AK51" s="162">
        <f t="shared" si="1"/>
        <v>0</v>
      </c>
      <c r="AL51" s="162">
        <f t="shared" si="2"/>
        <v>0</v>
      </c>
      <c r="AM51" s="90"/>
      <c r="AN51" s="90"/>
      <c r="AO51" s="90"/>
      <c r="AP51" s="90"/>
      <c r="AQ51" s="90"/>
      <c r="AR51" s="90"/>
      <c r="AS51" s="92"/>
      <c r="AT51" s="88"/>
      <c r="AU51" s="88"/>
    </row>
    <row r="52" spans="1:47" ht="19.5" customHeight="1">
      <c r="A52" s="231" t="s">
        <v>45</v>
      </c>
      <c r="B52" s="231"/>
      <c r="C52" s="237" t="s">
        <v>614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3" t="s">
        <v>613</v>
      </c>
      <c r="AD52" s="233"/>
      <c r="AE52" s="233"/>
      <c r="AF52" s="233"/>
      <c r="AG52" s="234">
        <f t="shared" si="0"/>
        <v>0</v>
      </c>
      <c r="AH52" s="234"/>
      <c r="AI52" s="234"/>
      <c r="AJ52" s="234"/>
      <c r="AK52" s="162">
        <f t="shared" si="1"/>
        <v>3</v>
      </c>
      <c r="AL52" s="162">
        <f t="shared" si="2"/>
        <v>0</v>
      </c>
      <c r="AM52" s="90"/>
      <c r="AN52" s="90"/>
      <c r="AO52" s="90"/>
      <c r="AP52" s="90"/>
      <c r="AQ52" s="90">
        <v>3</v>
      </c>
      <c r="AR52" s="90"/>
      <c r="AS52" s="92"/>
      <c r="AT52" s="88"/>
      <c r="AU52" s="88"/>
    </row>
    <row r="53" spans="1:47" s="47" customFormat="1" ht="19.5" customHeight="1">
      <c r="A53" s="238" t="s">
        <v>46</v>
      </c>
      <c r="B53" s="238"/>
      <c r="C53" s="242" t="s">
        <v>612</v>
      </c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0" t="s">
        <v>611</v>
      </c>
      <c r="AD53" s="240"/>
      <c r="AE53" s="240"/>
      <c r="AF53" s="240"/>
      <c r="AG53" s="234">
        <f t="shared" si="0"/>
        <v>10292</v>
      </c>
      <c r="AH53" s="234"/>
      <c r="AI53" s="234"/>
      <c r="AJ53" s="234"/>
      <c r="AK53" s="162">
        <f t="shared" si="1"/>
        <v>14816</v>
      </c>
      <c r="AL53" s="162">
        <f t="shared" si="2"/>
        <v>13335</v>
      </c>
      <c r="AM53" s="89">
        <f aca="true" t="shared" si="9" ref="AM53:AU53">SUM(AM48:AM52)</f>
        <v>2184</v>
      </c>
      <c r="AN53" s="89">
        <f t="shared" si="9"/>
        <v>6547</v>
      </c>
      <c r="AO53" s="89">
        <f t="shared" si="9"/>
        <v>6540</v>
      </c>
      <c r="AP53" s="89">
        <f t="shared" si="9"/>
        <v>7232</v>
      </c>
      <c r="AQ53" s="89">
        <f t="shared" si="9"/>
        <v>7748</v>
      </c>
      <c r="AR53" s="89">
        <f t="shared" si="9"/>
        <v>6275</v>
      </c>
      <c r="AS53" s="87">
        <f t="shared" si="9"/>
        <v>876</v>
      </c>
      <c r="AT53" s="87">
        <v>521</v>
      </c>
      <c r="AU53" s="87">
        <f t="shared" si="9"/>
        <v>520</v>
      </c>
    </row>
    <row r="54" spans="1:47" s="47" customFormat="1" ht="19.5" customHeight="1">
      <c r="A54" s="238" t="s">
        <v>47</v>
      </c>
      <c r="B54" s="238"/>
      <c r="C54" s="242" t="s">
        <v>610</v>
      </c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0" t="s">
        <v>609</v>
      </c>
      <c r="AD54" s="240"/>
      <c r="AE54" s="240"/>
      <c r="AF54" s="240"/>
      <c r="AG54" s="234">
        <f t="shared" si="0"/>
        <v>50403</v>
      </c>
      <c r="AH54" s="234"/>
      <c r="AI54" s="234"/>
      <c r="AJ54" s="234"/>
      <c r="AK54" s="162">
        <f t="shared" si="1"/>
        <v>72255</v>
      </c>
      <c r="AL54" s="162">
        <f t="shared" si="2"/>
        <v>64145</v>
      </c>
      <c r="AM54" s="89">
        <f>SUM(AM33+AM36+AM44+AM47+AM53)</f>
        <v>10067</v>
      </c>
      <c r="AN54" s="89">
        <f>AN33+AN36+AN44+AN47+AN53</f>
        <v>30291</v>
      </c>
      <c r="AO54" s="89">
        <f>AO33+AO36+AO44+AO47+AO53</f>
        <v>29950</v>
      </c>
      <c r="AP54" s="89">
        <f>AP33+AP36+AP44+AP47+AP53</f>
        <v>36023</v>
      </c>
      <c r="AQ54" s="89">
        <f>AQ33+AQ36+AQ44+AQ47+AQ53</f>
        <v>37616</v>
      </c>
      <c r="AR54" s="89">
        <f>AR33+AR36+AR44+AR47+AR53</f>
        <v>29920</v>
      </c>
      <c r="AS54" s="87">
        <f>SUM(AS33+AS36+AS44+AS47+AS53)</f>
        <v>4313</v>
      </c>
      <c r="AT54" s="87">
        <f>AT33+AT36+AT44+AT47+AT53</f>
        <v>4348</v>
      </c>
      <c r="AU54" s="87">
        <f>AU33+AU36+AU44+AU47+AU53</f>
        <v>4275</v>
      </c>
    </row>
    <row r="55" spans="1:47" ht="19.5" customHeight="1">
      <c r="A55" s="231" t="s">
        <v>48</v>
      </c>
      <c r="B55" s="231"/>
      <c r="C55" s="244" t="s">
        <v>608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33" t="s">
        <v>607</v>
      </c>
      <c r="AD55" s="233"/>
      <c r="AE55" s="233"/>
      <c r="AF55" s="233"/>
      <c r="AG55" s="234">
        <f t="shared" si="0"/>
        <v>0</v>
      </c>
      <c r="AH55" s="234"/>
      <c r="AI55" s="234"/>
      <c r="AJ55" s="234"/>
      <c r="AK55" s="162">
        <f t="shared" si="1"/>
        <v>0</v>
      </c>
      <c r="AL55" s="162">
        <f t="shared" si="2"/>
        <v>0</v>
      </c>
      <c r="AM55" s="90"/>
      <c r="AN55" s="90"/>
      <c r="AO55" s="90"/>
      <c r="AP55" s="90"/>
      <c r="AQ55" s="90"/>
      <c r="AR55" s="90"/>
      <c r="AS55" s="92"/>
      <c r="AT55" s="88"/>
      <c r="AU55" s="88"/>
    </row>
    <row r="56" spans="1:47" ht="19.5" customHeight="1">
      <c r="A56" s="231" t="s">
        <v>49</v>
      </c>
      <c r="B56" s="231"/>
      <c r="C56" s="244" t="s">
        <v>606</v>
      </c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33" t="s">
        <v>605</v>
      </c>
      <c r="AD56" s="233"/>
      <c r="AE56" s="233"/>
      <c r="AF56" s="233"/>
      <c r="AG56" s="234">
        <f t="shared" si="0"/>
        <v>0</v>
      </c>
      <c r="AH56" s="234"/>
      <c r="AI56" s="234"/>
      <c r="AJ56" s="234"/>
      <c r="AK56" s="162">
        <f t="shared" si="1"/>
        <v>1550</v>
      </c>
      <c r="AL56" s="162">
        <f t="shared" si="2"/>
        <v>1538</v>
      </c>
      <c r="AM56" s="90"/>
      <c r="AN56" s="90">
        <v>1550</v>
      </c>
      <c r="AO56" s="90">
        <v>1538</v>
      </c>
      <c r="AP56" s="90"/>
      <c r="AQ56" s="90"/>
      <c r="AR56" s="90"/>
      <c r="AS56" s="92"/>
      <c r="AT56" s="88"/>
      <c r="AU56" s="88"/>
    </row>
    <row r="57" spans="1:47" ht="19.5" customHeight="1">
      <c r="A57" s="231" t="s">
        <v>50</v>
      </c>
      <c r="B57" s="231"/>
      <c r="C57" s="245" t="s">
        <v>604</v>
      </c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33" t="s">
        <v>603</v>
      </c>
      <c r="AD57" s="233"/>
      <c r="AE57" s="233"/>
      <c r="AF57" s="233"/>
      <c r="AG57" s="234">
        <f t="shared" si="0"/>
        <v>0</v>
      </c>
      <c r="AH57" s="234"/>
      <c r="AI57" s="234"/>
      <c r="AJ57" s="234"/>
      <c r="AK57" s="162">
        <f t="shared" si="1"/>
        <v>0</v>
      </c>
      <c r="AL57" s="162">
        <f t="shared" si="2"/>
        <v>0</v>
      </c>
      <c r="AM57" s="90"/>
      <c r="AN57" s="90"/>
      <c r="AO57" s="90"/>
      <c r="AP57" s="90"/>
      <c r="AQ57" s="90"/>
      <c r="AR57" s="90"/>
      <c r="AS57" s="92"/>
      <c r="AT57" s="88"/>
      <c r="AU57" s="88"/>
    </row>
    <row r="58" spans="1:47" ht="19.5" customHeight="1">
      <c r="A58" s="231" t="s">
        <v>51</v>
      </c>
      <c r="B58" s="231"/>
      <c r="C58" s="245" t="s">
        <v>602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33" t="s">
        <v>601</v>
      </c>
      <c r="AD58" s="233"/>
      <c r="AE58" s="233"/>
      <c r="AF58" s="233"/>
      <c r="AG58" s="234">
        <f t="shared" si="0"/>
        <v>0</v>
      </c>
      <c r="AH58" s="234"/>
      <c r="AI58" s="234"/>
      <c r="AJ58" s="234"/>
      <c r="AK58" s="162">
        <f t="shared" si="1"/>
        <v>0</v>
      </c>
      <c r="AL58" s="162">
        <f t="shared" si="2"/>
        <v>0</v>
      </c>
      <c r="AM58" s="90"/>
      <c r="AN58" s="90"/>
      <c r="AO58" s="90"/>
      <c r="AP58" s="90"/>
      <c r="AQ58" s="90"/>
      <c r="AR58" s="90"/>
      <c r="AS58" s="92"/>
      <c r="AT58" s="88"/>
      <c r="AU58" s="88"/>
    </row>
    <row r="59" spans="1:47" ht="19.5" customHeight="1">
      <c r="A59" s="231" t="s">
        <v>52</v>
      </c>
      <c r="B59" s="231"/>
      <c r="C59" s="245" t="s">
        <v>600</v>
      </c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33" t="s">
        <v>599</v>
      </c>
      <c r="AD59" s="233"/>
      <c r="AE59" s="233"/>
      <c r="AF59" s="233"/>
      <c r="AG59" s="234">
        <f t="shared" si="0"/>
        <v>0</v>
      </c>
      <c r="AH59" s="234"/>
      <c r="AI59" s="234"/>
      <c r="AJ59" s="234"/>
      <c r="AK59" s="162">
        <f t="shared" si="1"/>
        <v>0</v>
      </c>
      <c r="AL59" s="162">
        <f t="shared" si="2"/>
        <v>0</v>
      </c>
      <c r="AM59" s="90"/>
      <c r="AN59" s="90"/>
      <c r="AO59" s="90"/>
      <c r="AP59" s="90"/>
      <c r="AQ59" s="90"/>
      <c r="AR59" s="90"/>
      <c r="AS59" s="92"/>
      <c r="AT59" s="88"/>
      <c r="AU59" s="88"/>
    </row>
    <row r="60" spans="1:47" ht="19.5" customHeight="1">
      <c r="A60" s="231" t="s">
        <v>53</v>
      </c>
      <c r="B60" s="231"/>
      <c r="C60" s="244" t="s">
        <v>598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33" t="s">
        <v>597</v>
      </c>
      <c r="AD60" s="233"/>
      <c r="AE60" s="233"/>
      <c r="AF60" s="233"/>
      <c r="AG60" s="234">
        <f t="shared" si="0"/>
        <v>3500</v>
      </c>
      <c r="AH60" s="234"/>
      <c r="AI60" s="234"/>
      <c r="AJ60" s="234"/>
      <c r="AK60" s="162">
        <f t="shared" si="1"/>
        <v>3500</v>
      </c>
      <c r="AL60" s="162">
        <f t="shared" si="2"/>
        <v>0</v>
      </c>
      <c r="AM60" s="90">
        <v>3500</v>
      </c>
      <c r="AN60" s="90">
        <v>3500</v>
      </c>
      <c r="AO60" s="90"/>
      <c r="AP60" s="90"/>
      <c r="AQ60" s="90"/>
      <c r="AR60" s="90"/>
      <c r="AS60" s="92"/>
      <c r="AT60" s="88"/>
      <c r="AU60" s="88"/>
    </row>
    <row r="61" spans="1:47" ht="19.5" customHeight="1">
      <c r="A61" s="231" t="s">
        <v>54</v>
      </c>
      <c r="B61" s="231"/>
      <c r="C61" s="244" t="s">
        <v>596</v>
      </c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33" t="s">
        <v>595</v>
      </c>
      <c r="AD61" s="233"/>
      <c r="AE61" s="233"/>
      <c r="AF61" s="233"/>
      <c r="AG61" s="234">
        <f t="shared" si="0"/>
        <v>0</v>
      </c>
      <c r="AH61" s="234"/>
      <c r="AI61" s="234"/>
      <c r="AJ61" s="234"/>
      <c r="AK61" s="162">
        <f t="shared" si="1"/>
        <v>0</v>
      </c>
      <c r="AL61" s="162">
        <f t="shared" si="2"/>
        <v>0</v>
      </c>
      <c r="AM61" s="90"/>
      <c r="AN61" s="90"/>
      <c r="AO61" s="90"/>
      <c r="AP61" s="90"/>
      <c r="AQ61" s="90"/>
      <c r="AR61" s="90"/>
      <c r="AS61" s="92"/>
      <c r="AT61" s="88"/>
      <c r="AU61" s="88"/>
    </row>
    <row r="62" spans="1:47" ht="19.5" customHeight="1">
      <c r="A62" s="231" t="s">
        <v>55</v>
      </c>
      <c r="B62" s="231"/>
      <c r="C62" s="244" t="s">
        <v>594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33" t="s">
        <v>593</v>
      </c>
      <c r="AD62" s="233"/>
      <c r="AE62" s="233"/>
      <c r="AF62" s="233"/>
      <c r="AG62" s="234">
        <f t="shared" si="0"/>
        <v>9985</v>
      </c>
      <c r="AH62" s="234"/>
      <c r="AI62" s="234"/>
      <c r="AJ62" s="234"/>
      <c r="AK62" s="162">
        <f t="shared" si="1"/>
        <v>8932</v>
      </c>
      <c r="AL62" s="162">
        <f t="shared" si="2"/>
        <v>5651</v>
      </c>
      <c r="AM62" s="90">
        <v>9985</v>
      </c>
      <c r="AN62" s="90">
        <v>8932</v>
      </c>
      <c r="AO62" s="90">
        <v>5651</v>
      </c>
      <c r="AP62" s="90"/>
      <c r="AQ62" s="90"/>
      <c r="AR62" s="90"/>
      <c r="AS62" s="92"/>
      <c r="AT62" s="88"/>
      <c r="AU62" s="88"/>
    </row>
    <row r="63" spans="1:47" s="47" customFormat="1" ht="19.5" customHeight="1">
      <c r="A63" s="238" t="s">
        <v>56</v>
      </c>
      <c r="B63" s="238"/>
      <c r="C63" s="246" t="s">
        <v>592</v>
      </c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0" t="s">
        <v>591</v>
      </c>
      <c r="AD63" s="240"/>
      <c r="AE63" s="240"/>
      <c r="AF63" s="240"/>
      <c r="AG63" s="234">
        <f t="shared" si="0"/>
        <v>13485</v>
      </c>
      <c r="AH63" s="234"/>
      <c r="AI63" s="234"/>
      <c r="AJ63" s="234"/>
      <c r="AK63" s="162">
        <f t="shared" si="1"/>
        <v>13982</v>
      </c>
      <c r="AL63" s="162">
        <f t="shared" si="2"/>
        <v>7189</v>
      </c>
      <c r="AM63" s="89">
        <f>SUM(AM58:AM62)</f>
        <v>13485</v>
      </c>
      <c r="AN63" s="89">
        <f>SUM(AN55:AN62)</f>
        <v>13982</v>
      </c>
      <c r="AO63" s="89">
        <f>SUM(AO55:AO62)</f>
        <v>7189</v>
      </c>
      <c r="AP63" s="89">
        <f>SUM(AP55:AP62)</f>
        <v>0</v>
      </c>
      <c r="AQ63" s="89">
        <f>SUM(AQ55:AQ62)</f>
        <v>0</v>
      </c>
      <c r="AR63" s="89">
        <f>SUM(AR55:AR62)</f>
        <v>0</v>
      </c>
      <c r="AS63" s="87"/>
      <c r="AT63" s="93"/>
      <c r="AU63" s="93"/>
    </row>
    <row r="64" spans="1:47" ht="19.5" customHeight="1">
      <c r="A64" s="231" t="s">
        <v>57</v>
      </c>
      <c r="B64" s="231"/>
      <c r="C64" s="247" t="s">
        <v>590</v>
      </c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33" t="s">
        <v>589</v>
      </c>
      <c r="AD64" s="233"/>
      <c r="AE64" s="233"/>
      <c r="AF64" s="233"/>
      <c r="AG64" s="234">
        <f t="shared" si="0"/>
        <v>0</v>
      </c>
      <c r="AH64" s="234"/>
      <c r="AI64" s="234"/>
      <c r="AJ64" s="234"/>
      <c r="AK64" s="162">
        <f t="shared" si="1"/>
        <v>0</v>
      </c>
      <c r="AL64" s="162">
        <f t="shared" si="2"/>
        <v>0</v>
      </c>
      <c r="AM64" s="90"/>
      <c r="AN64" s="90"/>
      <c r="AO64" s="90"/>
      <c r="AP64" s="90"/>
      <c r="AQ64" s="90"/>
      <c r="AR64" s="90"/>
      <c r="AS64" s="92"/>
      <c r="AT64" s="88"/>
      <c r="AU64" s="88"/>
    </row>
    <row r="65" spans="1:47" ht="19.5" customHeight="1">
      <c r="A65" s="231" t="s">
        <v>58</v>
      </c>
      <c r="B65" s="231"/>
      <c r="C65" s="247" t="s">
        <v>588</v>
      </c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33" t="s">
        <v>587</v>
      </c>
      <c r="AD65" s="233"/>
      <c r="AE65" s="233"/>
      <c r="AF65" s="233"/>
      <c r="AG65" s="234">
        <f t="shared" si="0"/>
        <v>0</v>
      </c>
      <c r="AH65" s="234"/>
      <c r="AI65" s="234"/>
      <c r="AJ65" s="234"/>
      <c r="AK65" s="162">
        <f t="shared" si="1"/>
        <v>242</v>
      </c>
      <c r="AL65" s="162">
        <f t="shared" si="2"/>
        <v>242</v>
      </c>
      <c r="AM65" s="90"/>
      <c r="AN65" s="90">
        <v>242</v>
      </c>
      <c r="AO65" s="90">
        <v>242</v>
      </c>
      <c r="AP65" s="90"/>
      <c r="AQ65" s="90"/>
      <c r="AR65" s="90"/>
      <c r="AS65" s="92"/>
      <c r="AT65" s="88"/>
      <c r="AU65" s="88"/>
    </row>
    <row r="66" spans="1:47" ht="29.25" customHeight="1">
      <c r="A66" s="231" t="s">
        <v>59</v>
      </c>
      <c r="B66" s="231"/>
      <c r="C66" s="247" t="s">
        <v>586</v>
      </c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33" t="s">
        <v>585</v>
      </c>
      <c r="AD66" s="233"/>
      <c r="AE66" s="233"/>
      <c r="AF66" s="233"/>
      <c r="AG66" s="234">
        <f t="shared" si="0"/>
        <v>0</v>
      </c>
      <c r="AH66" s="234"/>
      <c r="AI66" s="234"/>
      <c r="AJ66" s="234"/>
      <c r="AK66" s="162">
        <f t="shared" si="1"/>
        <v>0</v>
      </c>
      <c r="AL66" s="162">
        <f t="shared" si="2"/>
        <v>0</v>
      </c>
      <c r="AM66" s="90"/>
      <c r="AN66" s="90"/>
      <c r="AO66" s="90"/>
      <c r="AP66" s="90"/>
      <c r="AQ66" s="90"/>
      <c r="AR66" s="90"/>
      <c r="AS66" s="92"/>
      <c r="AT66" s="88"/>
      <c r="AU66" s="88"/>
    </row>
    <row r="67" spans="1:47" ht="29.25" customHeight="1">
      <c r="A67" s="231" t="s">
        <v>60</v>
      </c>
      <c r="B67" s="231"/>
      <c r="C67" s="247" t="s">
        <v>584</v>
      </c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33" t="s">
        <v>583</v>
      </c>
      <c r="AD67" s="233"/>
      <c r="AE67" s="233"/>
      <c r="AF67" s="233"/>
      <c r="AG67" s="234">
        <f t="shared" si="0"/>
        <v>0</v>
      </c>
      <c r="AH67" s="234"/>
      <c r="AI67" s="234"/>
      <c r="AJ67" s="234"/>
      <c r="AK67" s="162">
        <f t="shared" si="1"/>
        <v>250</v>
      </c>
      <c r="AL67" s="162">
        <f t="shared" si="2"/>
        <v>250</v>
      </c>
      <c r="AM67" s="90"/>
      <c r="AN67" s="90">
        <v>250</v>
      </c>
      <c r="AO67" s="90">
        <v>250</v>
      </c>
      <c r="AP67" s="90"/>
      <c r="AQ67" s="90"/>
      <c r="AR67" s="90"/>
      <c r="AS67" s="92"/>
      <c r="AT67" s="88"/>
      <c r="AU67" s="88"/>
    </row>
    <row r="68" spans="1:47" ht="29.25" customHeight="1">
      <c r="A68" s="231" t="s">
        <v>61</v>
      </c>
      <c r="B68" s="231"/>
      <c r="C68" s="247" t="s">
        <v>582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33" t="s">
        <v>581</v>
      </c>
      <c r="AD68" s="233"/>
      <c r="AE68" s="233"/>
      <c r="AF68" s="233"/>
      <c r="AG68" s="234">
        <f t="shared" si="0"/>
        <v>0</v>
      </c>
      <c r="AH68" s="234"/>
      <c r="AI68" s="234"/>
      <c r="AJ68" s="234"/>
      <c r="AK68" s="162">
        <f t="shared" si="1"/>
        <v>0</v>
      </c>
      <c r="AL68" s="162">
        <f t="shared" si="2"/>
        <v>0</v>
      </c>
      <c r="AM68" s="90"/>
      <c r="AN68" s="90"/>
      <c r="AO68" s="90"/>
      <c r="AP68" s="90"/>
      <c r="AQ68" s="90"/>
      <c r="AR68" s="90"/>
      <c r="AS68" s="92"/>
      <c r="AT68" s="88"/>
      <c r="AU68" s="88"/>
    </row>
    <row r="69" spans="1:47" ht="19.5" customHeight="1">
      <c r="A69" s="231" t="s">
        <v>62</v>
      </c>
      <c r="B69" s="231"/>
      <c r="C69" s="247" t="s">
        <v>580</v>
      </c>
      <c r="D69" s="247"/>
      <c r="E69" s="247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33" t="s">
        <v>579</v>
      </c>
      <c r="AD69" s="233"/>
      <c r="AE69" s="233"/>
      <c r="AF69" s="233"/>
      <c r="AG69" s="234">
        <f t="shared" si="0"/>
        <v>45623</v>
      </c>
      <c r="AH69" s="234"/>
      <c r="AI69" s="234"/>
      <c r="AJ69" s="234"/>
      <c r="AK69" s="162">
        <f t="shared" si="1"/>
        <v>45648</v>
      </c>
      <c r="AL69" s="162">
        <f t="shared" si="2"/>
        <v>45394</v>
      </c>
      <c r="AM69" s="90">
        <v>45623</v>
      </c>
      <c r="AN69" s="90">
        <v>45648</v>
      </c>
      <c r="AO69" s="90">
        <v>45394</v>
      </c>
      <c r="AP69" s="90"/>
      <c r="AQ69" s="90"/>
      <c r="AR69" s="90"/>
      <c r="AS69" s="92"/>
      <c r="AT69" s="88"/>
      <c r="AU69" s="88"/>
    </row>
    <row r="70" spans="1:47" ht="29.25" customHeight="1">
      <c r="A70" s="231" t="s">
        <v>63</v>
      </c>
      <c r="B70" s="231"/>
      <c r="C70" s="247" t="s">
        <v>578</v>
      </c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33" t="s">
        <v>577</v>
      </c>
      <c r="AD70" s="233"/>
      <c r="AE70" s="233"/>
      <c r="AF70" s="233"/>
      <c r="AG70" s="234">
        <f t="shared" si="0"/>
        <v>0</v>
      </c>
      <c r="AH70" s="234"/>
      <c r="AI70" s="234"/>
      <c r="AJ70" s="234"/>
      <c r="AK70" s="162">
        <f t="shared" si="1"/>
        <v>0</v>
      </c>
      <c r="AL70" s="162">
        <f t="shared" si="2"/>
        <v>0</v>
      </c>
      <c r="AM70" s="90"/>
      <c r="AN70" s="90"/>
      <c r="AO70" s="90"/>
      <c r="AP70" s="90"/>
      <c r="AQ70" s="90"/>
      <c r="AR70" s="90"/>
      <c r="AS70" s="92"/>
      <c r="AT70" s="88"/>
      <c r="AU70" s="88"/>
    </row>
    <row r="71" spans="1:47" ht="29.25" customHeight="1">
      <c r="A71" s="231" t="s">
        <v>64</v>
      </c>
      <c r="B71" s="231"/>
      <c r="C71" s="247" t="s">
        <v>576</v>
      </c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33" t="s">
        <v>575</v>
      </c>
      <c r="AD71" s="233"/>
      <c r="AE71" s="233"/>
      <c r="AF71" s="233"/>
      <c r="AG71" s="234">
        <f t="shared" si="0"/>
        <v>480</v>
      </c>
      <c r="AH71" s="234"/>
      <c r="AI71" s="234"/>
      <c r="AJ71" s="234"/>
      <c r="AK71" s="162">
        <f t="shared" si="1"/>
        <v>590</v>
      </c>
      <c r="AL71" s="162">
        <f t="shared" si="2"/>
        <v>527</v>
      </c>
      <c r="AM71" s="90">
        <v>480</v>
      </c>
      <c r="AN71" s="90">
        <v>590</v>
      </c>
      <c r="AO71" s="90">
        <v>527</v>
      </c>
      <c r="AP71" s="90"/>
      <c r="AQ71" s="90"/>
      <c r="AR71" s="90"/>
      <c r="AS71" s="92"/>
      <c r="AT71" s="88"/>
      <c r="AU71" s="88"/>
    </row>
    <row r="72" spans="1:47" ht="19.5" customHeight="1">
      <c r="A72" s="231" t="s">
        <v>65</v>
      </c>
      <c r="B72" s="231"/>
      <c r="C72" s="247" t="s">
        <v>574</v>
      </c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33" t="s">
        <v>573</v>
      </c>
      <c r="AD72" s="233"/>
      <c r="AE72" s="233"/>
      <c r="AF72" s="233"/>
      <c r="AG72" s="234">
        <f t="shared" si="0"/>
        <v>0</v>
      </c>
      <c r="AH72" s="234"/>
      <c r="AI72" s="234"/>
      <c r="AJ72" s="234"/>
      <c r="AK72" s="162">
        <f t="shared" si="1"/>
        <v>0</v>
      </c>
      <c r="AL72" s="162">
        <f t="shared" si="2"/>
        <v>0</v>
      </c>
      <c r="AM72" s="90"/>
      <c r="AN72" s="90"/>
      <c r="AO72" s="90"/>
      <c r="AP72" s="90"/>
      <c r="AQ72" s="90"/>
      <c r="AR72" s="90"/>
      <c r="AS72" s="92"/>
      <c r="AT72" s="88"/>
      <c r="AU72" s="88"/>
    </row>
    <row r="73" spans="1:47" ht="19.5" customHeight="1">
      <c r="A73" s="231" t="s">
        <v>66</v>
      </c>
      <c r="B73" s="231"/>
      <c r="C73" s="248" t="s">
        <v>572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33" t="s">
        <v>571</v>
      </c>
      <c r="AD73" s="233"/>
      <c r="AE73" s="233"/>
      <c r="AF73" s="233"/>
      <c r="AG73" s="234">
        <f t="shared" si="0"/>
        <v>0</v>
      </c>
      <c r="AH73" s="234"/>
      <c r="AI73" s="234"/>
      <c r="AJ73" s="234"/>
      <c r="AK73" s="162">
        <f t="shared" si="1"/>
        <v>0</v>
      </c>
      <c r="AL73" s="162">
        <f t="shared" si="2"/>
        <v>0</v>
      </c>
      <c r="AM73" s="90"/>
      <c r="AN73" s="90"/>
      <c r="AO73" s="90"/>
      <c r="AP73" s="90"/>
      <c r="AQ73" s="90"/>
      <c r="AR73" s="90"/>
      <c r="AS73" s="92"/>
      <c r="AT73" s="88"/>
      <c r="AU73" s="88"/>
    </row>
    <row r="74" spans="1:47" ht="19.5" customHeight="1">
      <c r="A74" s="231" t="s">
        <v>67</v>
      </c>
      <c r="B74" s="231"/>
      <c r="C74" s="247" t="s">
        <v>570</v>
      </c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247"/>
      <c r="Y74" s="247"/>
      <c r="Z74" s="247"/>
      <c r="AA74" s="247"/>
      <c r="AB74" s="247"/>
      <c r="AC74" s="233" t="s">
        <v>569</v>
      </c>
      <c r="AD74" s="233"/>
      <c r="AE74" s="233"/>
      <c r="AF74" s="233"/>
      <c r="AG74" s="234">
        <f t="shared" si="0"/>
        <v>3110</v>
      </c>
      <c r="AH74" s="234"/>
      <c r="AI74" s="234"/>
      <c r="AJ74" s="234"/>
      <c r="AK74" s="162">
        <f t="shared" si="1"/>
        <v>4494</v>
      </c>
      <c r="AL74" s="162">
        <f t="shared" si="2"/>
        <v>4494</v>
      </c>
      <c r="AM74" s="90">
        <v>3110</v>
      </c>
      <c r="AN74" s="90">
        <v>4494</v>
      </c>
      <c r="AO74" s="90">
        <v>4494</v>
      </c>
      <c r="AP74" s="90"/>
      <c r="AQ74" s="90"/>
      <c r="AR74" s="90"/>
      <c r="AS74" s="92"/>
      <c r="AT74" s="88"/>
      <c r="AU74" s="88"/>
    </row>
    <row r="75" spans="1:47" ht="19.5" customHeight="1">
      <c r="A75" s="231" t="s">
        <v>68</v>
      </c>
      <c r="B75" s="231"/>
      <c r="C75" s="248" t="s">
        <v>568</v>
      </c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33" t="s">
        <v>567</v>
      </c>
      <c r="AD75" s="233"/>
      <c r="AE75" s="233"/>
      <c r="AF75" s="233"/>
      <c r="AG75" s="234">
        <f aca="true" t="shared" si="10" ref="AG75:AG99">SUM(AM75+AP75+AS75)</f>
        <v>596</v>
      </c>
      <c r="AH75" s="234"/>
      <c r="AI75" s="234"/>
      <c r="AJ75" s="234"/>
      <c r="AK75" s="162">
        <f aca="true" t="shared" si="11" ref="AK75:AK99">SUM(AN75+AQ75+AT75)</f>
        <v>36170</v>
      </c>
      <c r="AL75" s="162">
        <f aca="true" t="shared" si="12" ref="AL75:AL99">SUM(AO75+AR75+AU75)</f>
        <v>0</v>
      </c>
      <c r="AM75" s="90">
        <v>596</v>
      </c>
      <c r="AN75" s="90">
        <v>36170</v>
      </c>
      <c r="AO75" s="90"/>
      <c r="AP75" s="90"/>
      <c r="AQ75" s="90"/>
      <c r="AR75" s="90"/>
      <c r="AS75" s="92"/>
      <c r="AT75" s="88"/>
      <c r="AU75" s="88"/>
    </row>
    <row r="76" spans="1:47" s="47" customFormat="1" ht="19.5" customHeight="1">
      <c r="A76" s="238" t="s">
        <v>69</v>
      </c>
      <c r="B76" s="238"/>
      <c r="C76" s="246" t="s">
        <v>566</v>
      </c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0" t="s">
        <v>565</v>
      </c>
      <c r="AD76" s="240"/>
      <c r="AE76" s="240"/>
      <c r="AF76" s="240"/>
      <c r="AG76" s="234">
        <f t="shared" si="10"/>
        <v>49809</v>
      </c>
      <c r="AH76" s="234"/>
      <c r="AI76" s="234"/>
      <c r="AJ76" s="234"/>
      <c r="AK76" s="162">
        <f t="shared" si="11"/>
        <v>87394</v>
      </c>
      <c r="AL76" s="162">
        <f t="shared" si="12"/>
        <v>50907</v>
      </c>
      <c r="AM76" s="89">
        <f aca="true" t="shared" si="13" ref="AM76:AR76">SUM(AM64:AM75)</f>
        <v>49809</v>
      </c>
      <c r="AN76" s="89">
        <f t="shared" si="13"/>
        <v>87394</v>
      </c>
      <c r="AO76" s="89">
        <f t="shared" si="13"/>
        <v>50907</v>
      </c>
      <c r="AP76" s="89">
        <f t="shared" si="13"/>
        <v>0</v>
      </c>
      <c r="AQ76" s="89">
        <f t="shared" si="13"/>
        <v>0</v>
      </c>
      <c r="AR76" s="89">
        <f t="shared" si="13"/>
        <v>0</v>
      </c>
      <c r="AS76" s="87"/>
      <c r="AT76" s="87">
        <f>SUM(AT64:AT75)</f>
        <v>0</v>
      </c>
      <c r="AU76" s="87">
        <f>SUM(AU64:AU75)</f>
        <v>0</v>
      </c>
    </row>
    <row r="77" spans="1:47" ht="19.5" customHeight="1">
      <c r="A77" s="231" t="s">
        <v>70</v>
      </c>
      <c r="B77" s="231"/>
      <c r="C77" s="249" t="s">
        <v>564</v>
      </c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33" t="s">
        <v>563</v>
      </c>
      <c r="AD77" s="233"/>
      <c r="AE77" s="233"/>
      <c r="AF77" s="233"/>
      <c r="AG77" s="234">
        <f t="shared" si="10"/>
        <v>0</v>
      </c>
      <c r="AH77" s="234"/>
      <c r="AI77" s="234"/>
      <c r="AJ77" s="234"/>
      <c r="AK77" s="162">
        <f t="shared" si="11"/>
        <v>788</v>
      </c>
      <c r="AL77" s="162">
        <f t="shared" si="12"/>
        <v>787</v>
      </c>
      <c r="AM77" s="90"/>
      <c r="AN77" s="90">
        <v>788</v>
      </c>
      <c r="AO77" s="90">
        <v>787</v>
      </c>
      <c r="AP77" s="90"/>
      <c r="AQ77" s="90"/>
      <c r="AR77" s="90"/>
      <c r="AS77" s="92"/>
      <c r="AT77" s="88"/>
      <c r="AU77" s="88"/>
    </row>
    <row r="78" spans="1:47" ht="19.5" customHeight="1">
      <c r="A78" s="231" t="s">
        <v>71</v>
      </c>
      <c r="B78" s="231"/>
      <c r="C78" s="249" t="s">
        <v>562</v>
      </c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33" t="s">
        <v>561</v>
      </c>
      <c r="AD78" s="233"/>
      <c r="AE78" s="233"/>
      <c r="AF78" s="233"/>
      <c r="AG78" s="234">
        <f t="shared" si="10"/>
        <v>0</v>
      </c>
      <c r="AH78" s="234"/>
      <c r="AI78" s="234"/>
      <c r="AJ78" s="234"/>
      <c r="AK78" s="162">
        <f t="shared" si="11"/>
        <v>9237</v>
      </c>
      <c r="AL78" s="162">
        <f t="shared" si="12"/>
        <v>9152</v>
      </c>
      <c r="AM78" s="90"/>
      <c r="AN78" s="90">
        <v>9237</v>
      </c>
      <c r="AO78" s="90">
        <v>9152</v>
      </c>
      <c r="AP78" s="90"/>
      <c r="AQ78" s="90"/>
      <c r="AR78" s="90"/>
      <c r="AS78" s="92"/>
      <c r="AT78" s="88"/>
      <c r="AU78" s="88"/>
    </row>
    <row r="79" spans="1:47" ht="19.5" customHeight="1">
      <c r="A79" s="231" t="s">
        <v>72</v>
      </c>
      <c r="B79" s="231"/>
      <c r="C79" s="249" t="s">
        <v>560</v>
      </c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33" t="s">
        <v>559</v>
      </c>
      <c r="AD79" s="233"/>
      <c r="AE79" s="233"/>
      <c r="AF79" s="233"/>
      <c r="AG79" s="234">
        <f t="shared" si="10"/>
        <v>0</v>
      </c>
      <c r="AH79" s="234"/>
      <c r="AI79" s="234"/>
      <c r="AJ79" s="234"/>
      <c r="AK79" s="162">
        <f t="shared" si="11"/>
        <v>0</v>
      </c>
      <c r="AL79" s="162">
        <f t="shared" si="12"/>
        <v>0</v>
      </c>
      <c r="AM79" s="90"/>
      <c r="AN79" s="90"/>
      <c r="AO79" s="90"/>
      <c r="AP79" s="90"/>
      <c r="AQ79" s="90"/>
      <c r="AR79" s="90"/>
      <c r="AS79" s="92"/>
      <c r="AT79" s="88"/>
      <c r="AU79" s="88"/>
    </row>
    <row r="80" spans="1:47" ht="19.5" customHeight="1">
      <c r="A80" s="231" t="s">
        <v>73</v>
      </c>
      <c r="B80" s="231"/>
      <c r="C80" s="249" t="s">
        <v>558</v>
      </c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33" t="s">
        <v>557</v>
      </c>
      <c r="AD80" s="233"/>
      <c r="AE80" s="233"/>
      <c r="AF80" s="233"/>
      <c r="AG80" s="234">
        <f t="shared" si="10"/>
        <v>9685</v>
      </c>
      <c r="AH80" s="234"/>
      <c r="AI80" s="234"/>
      <c r="AJ80" s="234"/>
      <c r="AK80" s="162">
        <f t="shared" si="11"/>
        <v>21309</v>
      </c>
      <c r="AL80" s="162">
        <f t="shared" si="12"/>
        <v>21156</v>
      </c>
      <c r="AM80" s="90">
        <v>9685</v>
      </c>
      <c r="AN80" s="90">
        <v>20095</v>
      </c>
      <c r="AO80" s="90">
        <v>20092</v>
      </c>
      <c r="AP80" s="90"/>
      <c r="AQ80" s="90">
        <v>1163</v>
      </c>
      <c r="AR80" s="90">
        <v>1014</v>
      </c>
      <c r="AS80" s="92"/>
      <c r="AT80" s="88">
        <v>51</v>
      </c>
      <c r="AU80" s="88">
        <v>50</v>
      </c>
    </row>
    <row r="81" spans="1:47" ht="19.5" customHeight="1">
      <c r="A81" s="231" t="s">
        <v>74</v>
      </c>
      <c r="B81" s="231"/>
      <c r="C81" s="241" t="s">
        <v>556</v>
      </c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33" t="s">
        <v>555</v>
      </c>
      <c r="AD81" s="233"/>
      <c r="AE81" s="233"/>
      <c r="AF81" s="233"/>
      <c r="AG81" s="234">
        <f t="shared" si="10"/>
        <v>0</v>
      </c>
      <c r="AH81" s="234"/>
      <c r="AI81" s="234"/>
      <c r="AJ81" s="234"/>
      <c r="AK81" s="162">
        <f t="shared" si="11"/>
        <v>0</v>
      </c>
      <c r="AL81" s="162">
        <f t="shared" si="12"/>
        <v>0</v>
      </c>
      <c r="AM81" s="90"/>
      <c r="AN81" s="90"/>
      <c r="AO81" s="90"/>
      <c r="AP81" s="90"/>
      <c r="AQ81" s="90"/>
      <c r="AR81" s="90"/>
      <c r="AS81" s="92"/>
      <c r="AT81" s="88"/>
      <c r="AU81" s="88"/>
    </row>
    <row r="82" spans="1:47" ht="19.5" customHeight="1">
      <c r="A82" s="231" t="s">
        <v>75</v>
      </c>
      <c r="B82" s="231"/>
      <c r="C82" s="241" t="s">
        <v>554</v>
      </c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33" t="s">
        <v>553</v>
      </c>
      <c r="AD82" s="233"/>
      <c r="AE82" s="233"/>
      <c r="AF82" s="233"/>
      <c r="AG82" s="234">
        <f t="shared" si="10"/>
        <v>0</v>
      </c>
      <c r="AH82" s="234"/>
      <c r="AI82" s="234"/>
      <c r="AJ82" s="234"/>
      <c r="AK82" s="162">
        <f t="shared" si="11"/>
        <v>0</v>
      </c>
      <c r="AL82" s="162">
        <f t="shared" si="12"/>
        <v>0</v>
      </c>
      <c r="AM82" s="90"/>
      <c r="AN82" s="90"/>
      <c r="AO82" s="90"/>
      <c r="AP82" s="90"/>
      <c r="AQ82" s="90"/>
      <c r="AR82" s="90"/>
      <c r="AS82" s="92"/>
      <c r="AT82" s="88"/>
      <c r="AU82" s="88"/>
    </row>
    <row r="83" spans="1:47" ht="19.5" customHeight="1">
      <c r="A83" s="231" t="s">
        <v>76</v>
      </c>
      <c r="B83" s="231"/>
      <c r="C83" s="241" t="s">
        <v>552</v>
      </c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33" t="s">
        <v>551</v>
      </c>
      <c r="AD83" s="233"/>
      <c r="AE83" s="233"/>
      <c r="AF83" s="233"/>
      <c r="AG83" s="234">
        <f t="shared" si="10"/>
        <v>2615</v>
      </c>
      <c r="AH83" s="234"/>
      <c r="AI83" s="234"/>
      <c r="AJ83" s="234"/>
      <c r="AK83" s="162">
        <f t="shared" si="11"/>
        <v>6509</v>
      </c>
      <c r="AL83" s="162">
        <f t="shared" si="12"/>
        <v>6404</v>
      </c>
      <c r="AM83" s="90">
        <v>2615</v>
      </c>
      <c r="AN83" s="90">
        <v>6174</v>
      </c>
      <c r="AO83" s="90">
        <v>6116</v>
      </c>
      <c r="AP83" s="90"/>
      <c r="AQ83" s="90">
        <v>316</v>
      </c>
      <c r="AR83" s="90">
        <v>274</v>
      </c>
      <c r="AS83" s="92"/>
      <c r="AT83" s="88">
        <v>19</v>
      </c>
      <c r="AU83" s="88">
        <v>14</v>
      </c>
    </row>
    <row r="84" spans="1:47" s="47" customFormat="1" ht="19.5" customHeight="1">
      <c r="A84" s="238" t="s">
        <v>77</v>
      </c>
      <c r="B84" s="238"/>
      <c r="C84" s="250" t="s">
        <v>550</v>
      </c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40" t="s">
        <v>549</v>
      </c>
      <c r="AD84" s="240"/>
      <c r="AE84" s="240"/>
      <c r="AF84" s="240"/>
      <c r="AG84" s="234">
        <f t="shared" si="10"/>
        <v>12300</v>
      </c>
      <c r="AH84" s="234"/>
      <c r="AI84" s="234"/>
      <c r="AJ84" s="234"/>
      <c r="AK84" s="162">
        <f t="shared" si="11"/>
        <v>37843</v>
      </c>
      <c r="AL84" s="162">
        <f t="shared" si="12"/>
        <v>37499</v>
      </c>
      <c r="AM84" s="89">
        <f aca="true" t="shared" si="14" ref="AM84:AU84">SUM(AM77:AM83)</f>
        <v>12300</v>
      </c>
      <c r="AN84" s="89">
        <f t="shared" si="14"/>
        <v>36294</v>
      </c>
      <c r="AO84" s="89">
        <f t="shared" si="14"/>
        <v>36147</v>
      </c>
      <c r="AP84" s="89">
        <f t="shared" si="14"/>
        <v>0</v>
      </c>
      <c r="AQ84" s="89">
        <f t="shared" si="14"/>
        <v>1479</v>
      </c>
      <c r="AR84" s="89">
        <f t="shared" si="14"/>
        <v>1288</v>
      </c>
      <c r="AS84" s="87">
        <f t="shared" si="14"/>
        <v>0</v>
      </c>
      <c r="AT84" s="87">
        <f t="shared" si="14"/>
        <v>70</v>
      </c>
      <c r="AU84" s="87">
        <f t="shared" si="14"/>
        <v>64</v>
      </c>
    </row>
    <row r="85" spans="1:47" ht="19.5" customHeight="1">
      <c r="A85" s="231" t="s">
        <v>78</v>
      </c>
      <c r="B85" s="231"/>
      <c r="C85" s="244" t="s">
        <v>548</v>
      </c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33" t="s">
        <v>547</v>
      </c>
      <c r="AD85" s="233"/>
      <c r="AE85" s="233"/>
      <c r="AF85" s="233"/>
      <c r="AG85" s="234">
        <f t="shared" si="10"/>
        <v>45487</v>
      </c>
      <c r="AH85" s="234"/>
      <c r="AI85" s="234"/>
      <c r="AJ85" s="234"/>
      <c r="AK85" s="162">
        <f t="shared" si="11"/>
        <v>81002</v>
      </c>
      <c r="AL85" s="162">
        <f t="shared" si="12"/>
        <v>22775</v>
      </c>
      <c r="AM85" s="90">
        <v>45487</v>
      </c>
      <c r="AN85" s="90">
        <v>80797</v>
      </c>
      <c r="AO85" s="90">
        <v>22570</v>
      </c>
      <c r="AP85" s="90"/>
      <c r="AQ85" s="90">
        <v>205</v>
      </c>
      <c r="AR85" s="90">
        <v>205</v>
      </c>
      <c r="AS85" s="92"/>
      <c r="AT85" s="88"/>
      <c r="AU85" s="88"/>
    </row>
    <row r="86" spans="1:47" ht="19.5" customHeight="1">
      <c r="A86" s="231" t="s">
        <v>79</v>
      </c>
      <c r="B86" s="231"/>
      <c r="C86" s="244" t="s">
        <v>546</v>
      </c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33" t="s">
        <v>545</v>
      </c>
      <c r="AD86" s="233"/>
      <c r="AE86" s="233"/>
      <c r="AF86" s="233"/>
      <c r="AG86" s="234">
        <f t="shared" si="10"/>
        <v>0</v>
      </c>
      <c r="AH86" s="234"/>
      <c r="AI86" s="234"/>
      <c r="AJ86" s="234"/>
      <c r="AK86" s="162">
        <f t="shared" si="11"/>
        <v>0</v>
      </c>
      <c r="AL86" s="162">
        <f t="shared" si="12"/>
        <v>0</v>
      </c>
      <c r="AM86" s="90"/>
      <c r="AN86" s="90"/>
      <c r="AO86" s="90"/>
      <c r="AP86" s="90"/>
      <c r="AQ86" s="90"/>
      <c r="AR86" s="90"/>
      <c r="AS86" s="92"/>
      <c r="AT86" s="88"/>
      <c r="AU86" s="88"/>
    </row>
    <row r="87" spans="1:47" ht="19.5" customHeight="1">
      <c r="A87" s="231" t="s">
        <v>80</v>
      </c>
      <c r="B87" s="231"/>
      <c r="C87" s="244" t="s">
        <v>544</v>
      </c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33" t="s">
        <v>543</v>
      </c>
      <c r="AD87" s="233"/>
      <c r="AE87" s="233"/>
      <c r="AF87" s="233"/>
      <c r="AG87" s="234">
        <f t="shared" si="10"/>
        <v>0</v>
      </c>
      <c r="AH87" s="234"/>
      <c r="AI87" s="234"/>
      <c r="AJ87" s="234"/>
      <c r="AK87" s="162">
        <f t="shared" si="11"/>
        <v>100</v>
      </c>
      <c r="AL87" s="162">
        <f t="shared" si="12"/>
        <v>78</v>
      </c>
      <c r="AM87" s="90"/>
      <c r="AN87" s="90">
        <v>100</v>
      </c>
      <c r="AO87" s="90">
        <v>78</v>
      </c>
      <c r="AP87" s="90"/>
      <c r="AQ87" s="90"/>
      <c r="AR87" s="90"/>
      <c r="AS87" s="92"/>
      <c r="AT87" s="88"/>
      <c r="AU87" s="88"/>
    </row>
    <row r="88" spans="1:47" ht="19.5" customHeight="1">
      <c r="A88" s="231" t="s">
        <v>81</v>
      </c>
      <c r="B88" s="231"/>
      <c r="C88" s="244" t="s">
        <v>542</v>
      </c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33" t="s">
        <v>541</v>
      </c>
      <c r="AD88" s="233"/>
      <c r="AE88" s="233"/>
      <c r="AF88" s="233"/>
      <c r="AG88" s="234">
        <f t="shared" si="10"/>
        <v>12282</v>
      </c>
      <c r="AH88" s="234"/>
      <c r="AI88" s="234"/>
      <c r="AJ88" s="234"/>
      <c r="AK88" s="162">
        <f t="shared" si="11"/>
        <v>26045</v>
      </c>
      <c r="AL88" s="162">
        <f t="shared" si="12"/>
        <v>5797</v>
      </c>
      <c r="AM88" s="90">
        <v>12282</v>
      </c>
      <c r="AN88" s="90">
        <v>26030</v>
      </c>
      <c r="AO88" s="90">
        <v>5782</v>
      </c>
      <c r="AP88" s="90"/>
      <c r="AQ88" s="90">
        <v>15</v>
      </c>
      <c r="AR88" s="90">
        <v>15</v>
      </c>
      <c r="AS88" s="92"/>
      <c r="AT88" s="88"/>
      <c r="AU88" s="88"/>
    </row>
    <row r="89" spans="1:47" s="47" customFormat="1" ht="19.5" customHeight="1">
      <c r="A89" s="238" t="s">
        <v>82</v>
      </c>
      <c r="B89" s="238"/>
      <c r="C89" s="246" t="s">
        <v>540</v>
      </c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0" t="s">
        <v>539</v>
      </c>
      <c r="AD89" s="240"/>
      <c r="AE89" s="240"/>
      <c r="AF89" s="240"/>
      <c r="AG89" s="234">
        <f t="shared" si="10"/>
        <v>57769</v>
      </c>
      <c r="AH89" s="234"/>
      <c r="AI89" s="234"/>
      <c r="AJ89" s="234"/>
      <c r="AK89" s="162">
        <f t="shared" si="11"/>
        <v>107147</v>
      </c>
      <c r="AL89" s="162">
        <f t="shared" si="12"/>
        <v>28650</v>
      </c>
      <c r="AM89" s="89">
        <f aca="true" t="shared" si="15" ref="AM89:AR89">SUM(AM85:AM88)</f>
        <v>57769</v>
      </c>
      <c r="AN89" s="89">
        <f t="shared" si="15"/>
        <v>106927</v>
      </c>
      <c r="AO89" s="89">
        <f t="shared" si="15"/>
        <v>28430</v>
      </c>
      <c r="AP89" s="89">
        <f t="shared" si="15"/>
        <v>0</v>
      </c>
      <c r="AQ89" s="89">
        <f t="shared" si="15"/>
        <v>220</v>
      </c>
      <c r="AR89" s="89">
        <f t="shared" si="15"/>
        <v>220</v>
      </c>
      <c r="AS89" s="87"/>
      <c r="AT89" s="93"/>
      <c r="AU89" s="93"/>
    </row>
    <row r="90" spans="1:47" ht="29.25" customHeight="1">
      <c r="A90" s="231" t="s">
        <v>83</v>
      </c>
      <c r="B90" s="231"/>
      <c r="C90" s="244" t="s">
        <v>538</v>
      </c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33" t="s">
        <v>537</v>
      </c>
      <c r="AD90" s="233"/>
      <c r="AE90" s="233"/>
      <c r="AF90" s="233"/>
      <c r="AG90" s="234">
        <f t="shared" si="10"/>
        <v>0</v>
      </c>
      <c r="AH90" s="234"/>
      <c r="AI90" s="234"/>
      <c r="AJ90" s="234"/>
      <c r="AK90" s="162">
        <f t="shared" si="11"/>
        <v>0</v>
      </c>
      <c r="AL90" s="162">
        <f t="shared" si="12"/>
        <v>0</v>
      </c>
      <c r="AM90" s="90"/>
      <c r="AN90" s="90"/>
      <c r="AO90" s="90"/>
      <c r="AP90" s="90"/>
      <c r="AQ90" s="90"/>
      <c r="AR90" s="90"/>
      <c r="AS90" s="92"/>
      <c r="AT90" s="88"/>
      <c r="AU90" s="88"/>
    </row>
    <row r="91" spans="1:47" ht="29.25" customHeight="1">
      <c r="A91" s="231" t="s">
        <v>84</v>
      </c>
      <c r="B91" s="231"/>
      <c r="C91" s="244" t="s">
        <v>536</v>
      </c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33" t="s">
        <v>535</v>
      </c>
      <c r="AD91" s="233"/>
      <c r="AE91" s="233"/>
      <c r="AF91" s="233"/>
      <c r="AG91" s="234">
        <f t="shared" si="10"/>
        <v>0</v>
      </c>
      <c r="AH91" s="234"/>
      <c r="AI91" s="234"/>
      <c r="AJ91" s="234"/>
      <c r="AK91" s="162">
        <f t="shared" si="11"/>
        <v>0</v>
      </c>
      <c r="AL91" s="162">
        <f t="shared" si="12"/>
        <v>0</v>
      </c>
      <c r="AM91" s="90"/>
      <c r="AN91" s="90"/>
      <c r="AO91" s="90"/>
      <c r="AP91" s="90"/>
      <c r="AQ91" s="90"/>
      <c r="AR91" s="90"/>
      <c r="AS91" s="92"/>
      <c r="AT91" s="88"/>
      <c r="AU91" s="88"/>
    </row>
    <row r="92" spans="1:47" ht="29.25" customHeight="1">
      <c r="A92" s="231" t="s">
        <v>85</v>
      </c>
      <c r="B92" s="231"/>
      <c r="C92" s="244" t="s">
        <v>534</v>
      </c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33" t="s">
        <v>533</v>
      </c>
      <c r="AD92" s="233"/>
      <c r="AE92" s="233"/>
      <c r="AF92" s="233"/>
      <c r="AG92" s="234">
        <f t="shared" si="10"/>
        <v>0</v>
      </c>
      <c r="AH92" s="234"/>
      <c r="AI92" s="234"/>
      <c r="AJ92" s="234"/>
      <c r="AK92" s="162">
        <f t="shared" si="11"/>
        <v>0</v>
      </c>
      <c r="AL92" s="162">
        <f t="shared" si="12"/>
        <v>0</v>
      </c>
      <c r="AM92" s="90"/>
      <c r="AN92" s="90"/>
      <c r="AO92" s="90"/>
      <c r="AP92" s="90"/>
      <c r="AQ92" s="90"/>
      <c r="AR92" s="90"/>
      <c r="AS92" s="92"/>
      <c r="AT92" s="88"/>
      <c r="AU92" s="88"/>
    </row>
    <row r="93" spans="1:47" ht="19.5" customHeight="1">
      <c r="A93" s="231" t="s">
        <v>86</v>
      </c>
      <c r="B93" s="231"/>
      <c r="C93" s="244" t="s">
        <v>532</v>
      </c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33" t="s">
        <v>531</v>
      </c>
      <c r="AD93" s="233"/>
      <c r="AE93" s="233"/>
      <c r="AF93" s="233"/>
      <c r="AG93" s="234">
        <f t="shared" si="10"/>
        <v>0</v>
      </c>
      <c r="AH93" s="234"/>
      <c r="AI93" s="234"/>
      <c r="AJ93" s="234"/>
      <c r="AK93" s="162">
        <f t="shared" si="11"/>
        <v>0</v>
      </c>
      <c r="AL93" s="162">
        <f t="shared" si="12"/>
        <v>0</v>
      </c>
      <c r="AM93" s="90"/>
      <c r="AN93" s="90"/>
      <c r="AO93" s="90"/>
      <c r="AP93" s="90"/>
      <c r="AQ93" s="90"/>
      <c r="AR93" s="90"/>
      <c r="AS93" s="92"/>
      <c r="AT93" s="88"/>
      <c r="AU93" s="88"/>
    </row>
    <row r="94" spans="1:47" ht="29.25" customHeight="1">
      <c r="A94" s="231" t="s">
        <v>87</v>
      </c>
      <c r="B94" s="231"/>
      <c r="C94" s="244" t="s">
        <v>530</v>
      </c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33" t="s">
        <v>529</v>
      </c>
      <c r="AD94" s="233"/>
      <c r="AE94" s="233"/>
      <c r="AF94" s="233"/>
      <c r="AG94" s="234">
        <f t="shared" si="10"/>
        <v>0</v>
      </c>
      <c r="AH94" s="234"/>
      <c r="AI94" s="234"/>
      <c r="AJ94" s="234"/>
      <c r="AK94" s="162">
        <f t="shared" si="11"/>
        <v>0</v>
      </c>
      <c r="AL94" s="162">
        <f t="shared" si="12"/>
        <v>0</v>
      </c>
      <c r="AM94" s="90"/>
      <c r="AN94" s="90"/>
      <c r="AO94" s="90"/>
      <c r="AP94" s="90"/>
      <c r="AQ94" s="90"/>
      <c r="AR94" s="90"/>
      <c r="AS94" s="92"/>
      <c r="AT94" s="88"/>
      <c r="AU94" s="88"/>
    </row>
    <row r="95" spans="1:47" ht="29.25" customHeight="1">
      <c r="A95" s="231" t="s">
        <v>88</v>
      </c>
      <c r="B95" s="231"/>
      <c r="C95" s="244" t="s">
        <v>528</v>
      </c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33" t="s">
        <v>527</v>
      </c>
      <c r="AD95" s="233"/>
      <c r="AE95" s="233"/>
      <c r="AF95" s="233"/>
      <c r="AG95" s="234">
        <f t="shared" si="10"/>
        <v>500</v>
      </c>
      <c r="AH95" s="234"/>
      <c r="AI95" s="234"/>
      <c r="AJ95" s="234"/>
      <c r="AK95" s="162">
        <f t="shared" si="11"/>
        <v>500</v>
      </c>
      <c r="AL95" s="162">
        <f t="shared" si="12"/>
        <v>0</v>
      </c>
      <c r="AM95" s="90">
        <v>500</v>
      </c>
      <c r="AN95" s="90">
        <v>500</v>
      </c>
      <c r="AO95" s="90"/>
      <c r="AP95" s="90"/>
      <c r="AQ95" s="90"/>
      <c r="AR95" s="90"/>
      <c r="AS95" s="92"/>
      <c r="AT95" s="88"/>
      <c r="AU95" s="88"/>
    </row>
    <row r="96" spans="1:47" ht="19.5" customHeight="1">
      <c r="A96" s="231" t="s">
        <v>89</v>
      </c>
      <c r="B96" s="231"/>
      <c r="C96" s="244" t="s">
        <v>526</v>
      </c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33" t="s">
        <v>525</v>
      </c>
      <c r="AD96" s="233"/>
      <c r="AE96" s="233"/>
      <c r="AF96" s="233"/>
      <c r="AG96" s="234">
        <f t="shared" si="10"/>
        <v>0</v>
      </c>
      <c r="AH96" s="234"/>
      <c r="AI96" s="234"/>
      <c r="AJ96" s="234"/>
      <c r="AK96" s="162">
        <f t="shared" si="11"/>
        <v>0</v>
      </c>
      <c r="AL96" s="162">
        <f t="shared" si="12"/>
        <v>0</v>
      </c>
      <c r="AM96" s="90"/>
      <c r="AN96" s="90"/>
      <c r="AO96" s="90"/>
      <c r="AP96" s="90"/>
      <c r="AQ96" s="90"/>
      <c r="AR96" s="90"/>
      <c r="AS96" s="92"/>
      <c r="AT96" s="88"/>
      <c r="AU96" s="88"/>
    </row>
    <row r="97" spans="1:47" ht="19.5" customHeight="1">
      <c r="A97" s="231" t="s">
        <v>90</v>
      </c>
      <c r="B97" s="231"/>
      <c r="C97" s="244" t="s">
        <v>524</v>
      </c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33" t="s">
        <v>523</v>
      </c>
      <c r="AD97" s="233"/>
      <c r="AE97" s="233"/>
      <c r="AF97" s="233"/>
      <c r="AG97" s="234">
        <f t="shared" si="10"/>
        <v>0</v>
      </c>
      <c r="AH97" s="234"/>
      <c r="AI97" s="234"/>
      <c r="AJ97" s="234"/>
      <c r="AK97" s="162">
        <f t="shared" si="11"/>
        <v>0</v>
      </c>
      <c r="AL97" s="162">
        <f t="shared" si="12"/>
        <v>0</v>
      </c>
      <c r="AM97" s="90"/>
      <c r="AN97" s="90"/>
      <c r="AO97" s="90"/>
      <c r="AP97" s="90"/>
      <c r="AQ97" s="90"/>
      <c r="AR97" s="90"/>
      <c r="AS97" s="92"/>
      <c r="AT97" s="88"/>
      <c r="AU97" s="88"/>
    </row>
    <row r="98" spans="1:47" ht="19.5" customHeight="1">
      <c r="A98" s="238" t="s">
        <v>91</v>
      </c>
      <c r="B98" s="238"/>
      <c r="C98" s="246" t="s">
        <v>522</v>
      </c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0" t="s">
        <v>521</v>
      </c>
      <c r="AD98" s="240"/>
      <c r="AE98" s="240"/>
      <c r="AF98" s="240"/>
      <c r="AG98" s="234">
        <f t="shared" si="10"/>
        <v>500</v>
      </c>
      <c r="AH98" s="234"/>
      <c r="AI98" s="234"/>
      <c r="AJ98" s="234"/>
      <c r="AK98" s="162">
        <f t="shared" si="11"/>
        <v>500</v>
      </c>
      <c r="AL98" s="162">
        <f t="shared" si="12"/>
        <v>0</v>
      </c>
      <c r="AM98" s="90">
        <v>500</v>
      </c>
      <c r="AN98" s="90">
        <f>SUM(AN90:AN97)</f>
        <v>500</v>
      </c>
      <c r="AO98" s="90"/>
      <c r="AP98" s="90"/>
      <c r="AQ98" s="90"/>
      <c r="AR98" s="90"/>
      <c r="AS98" s="92"/>
      <c r="AT98" s="88"/>
      <c r="AU98" s="88"/>
    </row>
    <row r="99" spans="1:47" s="47" customFormat="1" ht="19.5" customHeight="1">
      <c r="A99" s="238" t="s">
        <v>92</v>
      </c>
      <c r="B99" s="238"/>
      <c r="C99" s="250" t="s">
        <v>520</v>
      </c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40" t="s">
        <v>519</v>
      </c>
      <c r="AD99" s="240"/>
      <c r="AE99" s="240"/>
      <c r="AF99" s="240"/>
      <c r="AG99" s="234">
        <f t="shared" si="10"/>
        <v>286524</v>
      </c>
      <c r="AH99" s="234"/>
      <c r="AI99" s="234"/>
      <c r="AJ99" s="234"/>
      <c r="AK99" s="162">
        <f t="shared" si="11"/>
        <v>449440</v>
      </c>
      <c r="AL99" s="162">
        <f t="shared" si="12"/>
        <v>314707</v>
      </c>
      <c r="AM99" s="89">
        <f aca="true" t="shared" si="16" ref="AM99:AU99">SUM(AM28+AM29+AM54+AM63+AM76+AM84+AM89+AM98)</f>
        <v>178100</v>
      </c>
      <c r="AN99" s="89">
        <f t="shared" si="16"/>
        <v>314914</v>
      </c>
      <c r="AO99" s="89">
        <f t="shared" si="16"/>
        <v>191769</v>
      </c>
      <c r="AP99" s="89">
        <f t="shared" si="16"/>
        <v>65311</v>
      </c>
      <c r="AQ99" s="89">
        <f t="shared" si="16"/>
        <v>91413</v>
      </c>
      <c r="AR99" s="89">
        <f t="shared" si="16"/>
        <v>80158</v>
      </c>
      <c r="AS99" s="87">
        <f t="shared" si="16"/>
        <v>43113</v>
      </c>
      <c r="AT99" s="87">
        <f t="shared" si="16"/>
        <v>43113</v>
      </c>
      <c r="AU99" s="87">
        <f t="shared" si="16"/>
        <v>42780</v>
      </c>
    </row>
    <row r="100" spans="3:36" ht="12.75"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I100" s="46"/>
      <c r="AJ100" s="46"/>
    </row>
    <row r="101" spans="3:36" ht="12.75"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I101" s="46"/>
      <c r="AJ101" s="46"/>
    </row>
    <row r="102" spans="3:36" ht="12.75"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I102" s="46"/>
      <c r="AJ102" s="46"/>
    </row>
    <row r="103" spans="3:36" ht="12.75"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I103" s="46"/>
      <c r="AJ103" s="46"/>
    </row>
    <row r="104" spans="3:36" ht="12.75"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I104" s="46"/>
      <c r="AJ104" s="46"/>
    </row>
    <row r="105" spans="3:32" ht="12.75"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</row>
    <row r="106" spans="29:32" ht="12.75">
      <c r="AC106" s="86"/>
      <c r="AD106" s="86"/>
      <c r="AE106" s="86"/>
      <c r="AF106" s="86"/>
    </row>
    <row r="107" spans="29:32" ht="12.75">
      <c r="AC107" s="86"/>
      <c r="AD107" s="86"/>
      <c r="AE107" s="86"/>
      <c r="AF107" s="86"/>
    </row>
  </sheetData>
  <sheetProtection/>
  <mergeCells count="378">
    <mergeCell ref="A5:AU5"/>
    <mergeCell ref="A97:B97"/>
    <mergeCell ref="A2:AS2"/>
    <mergeCell ref="A3:AS3"/>
    <mergeCell ref="AC93:AF93"/>
    <mergeCell ref="AG93:AJ93"/>
    <mergeCell ref="A94:B94"/>
    <mergeCell ref="C97:AB97"/>
    <mergeCell ref="AC97:AF97"/>
    <mergeCell ref="AG97:AJ97"/>
    <mergeCell ref="C95:AB95"/>
    <mergeCell ref="A98:B98"/>
    <mergeCell ref="C98:AB98"/>
    <mergeCell ref="AC98:AF98"/>
    <mergeCell ref="AG98:AJ98"/>
    <mergeCell ref="AC95:AF95"/>
    <mergeCell ref="AG95:AJ95"/>
    <mergeCell ref="A96:B96"/>
    <mergeCell ref="C96:AB96"/>
    <mergeCell ref="AC96:AF96"/>
    <mergeCell ref="AM1:AS1"/>
    <mergeCell ref="AG96:AJ96"/>
    <mergeCell ref="A93:B93"/>
    <mergeCell ref="C93:AB93"/>
    <mergeCell ref="C94:AB94"/>
    <mergeCell ref="A99:B99"/>
    <mergeCell ref="C99:AB99"/>
    <mergeCell ref="AC99:AF99"/>
    <mergeCell ref="AG99:AJ99"/>
    <mergeCell ref="A95:B95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C10:AF10"/>
    <mergeCell ref="AG10:AJ10"/>
    <mergeCell ref="A12:B12"/>
    <mergeCell ref="C12:AB12"/>
    <mergeCell ref="AC12:AF12"/>
    <mergeCell ref="AG12:AJ12"/>
    <mergeCell ref="A9:B9"/>
    <mergeCell ref="C9:AB9"/>
    <mergeCell ref="AC9:AF9"/>
    <mergeCell ref="AG9:AJ9"/>
    <mergeCell ref="A11:B11"/>
    <mergeCell ref="C11:AB11"/>
    <mergeCell ref="AC11:AF11"/>
    <mergeCell ref="AG11:AJ11"/>
    <mergeCell ref="A10:B10"/>
    <mergeCell ref="C10:AB10"/>
    <mergeCell ref="A6:AT6"/>
    <mergeCell ref="A7:AF7"/>
    <mergeCell ref="A8:B8"/>
    <mergeCell ref="C8:AB8"/>
    <mergeCell ref="AC8:AF8"/>
    <mergeCell ref="AG8:AJ8"/>
    <mergeCell ref="AS7:AU7"/>
    <mergeCell ref="AM7:AO7"/>
    <mergeCell ref="AP7:AR7"/>
    <mergeCell ref="AG7:AL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61" r:id="rId1"/>
  <rowBreaks count="1" manualBreakCount="1">
    <brk id="40" max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60" zoomScalePageLayoutView="0" workbookViewId="0" topLeftCell="A1">
      <selection activeCell="G23" sqref="G23"/>
    </sheetView>
  </sheetViews>
  <sheetFormatPr defaultColWidth="9.00390625" defaultRowHeight="12.75"/>
  <cols>
    <col min="1" max="1" width="58.75390625" style="134" customWidth="1"/>
    <col min="2" max="2" width="14.875" style="134" customWidth="1"/>
    <col min="3" max="3" width="14.125" style="134" customWidth="1"/>
    <col min="4" max="4" width="16.125" style="159" customWidth="1"/>
    <col min="5" max="16384" width="9.125" style="134" customWidth="1"/>
  </cols>
  <sheetData>
    <row r="1" spans="1:4" ht="18" customHeight="1">
      <c r="A1" s="258" t="s">
        <v>1003</v>
      </c>
      <c r="B1" s="258"/>
      <c r="C1" s="258"/>
      <c r="D1" s="258"/>
    </row>
    <row r="2" spans="1:4" ht="37.5" customHeight="1">
      <c r="A2" s="259" t="s">
        <v>1042</v>
      </c>
      <c r="B2" s="259"/>
      <c r="C2" s="259"/>
      <c r="D2" s="259"/>
    </row>
    <row r="3" spans="1:3" ht="18">
      <c r="A3" s="136"/>
      <c r="B3" s="136"/>
      <c r="C3" s="137"/>
    </row>
    <row r="4" spans="1:3" ht="18">
      <c r="A4" s="136"/>
      <c r="B4" s="136"/>
      <c r="C4" s="137"/>
    </row>
    <row r="5" spans="1:2" ht="18">
      <c r="A5" s="138"/>
      <c r="B5" s="160" t="s">
        <v>1004</v>
      </c>
    </row>
    <row r="6" spans="1:4" ht="54">
      <c r="A6" s="139" t="s">
        <v>1005</v>
      </c>
      <c r="B6" s="140" t="s">
        <v>698</v>
      </c>
      <c r="C6" s="140" t="s">
        <v>952</v>
      </c>
      <c r="D6" s="141" t="s">
        <v>8</v>
      </c>
    </row>
    <row r="7" spans="1:4" ht="18">
      <c r="A7" s="142" t="s">
        <v>1006</v>
      </c>
      <c r="B7" s="164">
        <v>1843</v>
      </c>
      <c r="C7" s="165">
        <v>1843</v>
      </c>
      <c r="D7" s="165">
        <v>1843</v>
      </c>
    </row>
    <row r="8" spans="1:4" ht="18">
      <c r="A8" s="143" t="s">
        <v>1007</v>
      </c>
      <c r="B8" s="164">
        <v>66</v>
      </c>
      <c r="C8" s="165">
        <v>66</v>
      </c>
      <c r="D8" s="165">
        <v>67</v>
      </c>
    </row>
    <row r="9" spans="1:4" ht="18">
      <c r="A9" s="143" t="s">
        <v>1008</v>
      </c>
      <c r="B9" s="164">
        <v>43384</v>
      </c>
      <c r="C9" s="165">
        <v>43384</v>
      </c>
      <c r="D9" s="165">
        <v>43484</v>
      </c>
    </row>
    <row r="10" spans="1:4" ht="18">
      <c r="A10" s="142" t="s">
        <v>1009</v>
      </c>
      <c r="B10" s="164">
        <v>260</v>
      </c>
      <c r="C10" s="165">
        <v>210</v>
      </c>
      <c r="D10" s="165">
        <v>210</v>
      </c>
    </row>
    <row r="11" spans="1:4" ht="18">
      <c r="A11" s="142" t="s">
        <v>1058</v>
      </c>
      <c r="B11" s="164">
        <v>70</v>
      </c>
      <c r="C11" s="165">
        <v>70</v>
      </c>
      <c r="D11" s="165"/>
    </row>
    <row r="12" spans="1:4" ht="18">
      <c r="A12" s="146" t="s">
        <v>1010</v>
      </c>
      <c r="B12" s="164"/>
      <c r="C12" s="165">
        <v>13</v>
      </c>
      <c r="D12" s="165">
        <v>13</v>
      </c>
    </row>
    <row r="13" spans="1:4" ht="18">
      <c r="A13" s="142" t="s">
        <v>1011</v>
      </c>
      <c r="B13" s="164">
        <v>130</v>
      </c>
      <c r="C13" s="165">
        <v>130</v>
      </c>
      <c r="D13" s="165">
        <v>130</v>
      </c>
    </row>
    <row r="14" spans="1:4" ht="18">
      <c r="A14" s="142" t="s">
        <v>1012</v>
      </c>
      <c r="B14" s="164"/>
      <c r="C14" s="165">
        <v>26</v>
      </c>
      <c r="D14" s="165">
        <v>26</v>
      </c>
    </row>
    <row r="15" spans="1:4" ht="18">
      <c r="A15" s="142" t="s">
        <v>1013</v>
      </c>
      <c r="B15" s="164">
        <v>100</v>
      </c>
      <c r="C15" s="165">
        <v>100</v>
      </c>
      <c r="D15" s="165">
        <v>100</v>
      </c>
    </row>
    <row r="16" spans="1:4" ht="18">
      <c r="A16" s="142" t="s">
        <v>1014</v>
      </c>
      <c r="B16" s="164">
        <v>600</v>
      </c>
      <c r="C16" s="165">
        <v>600</v>
      </c>
      <c r="D16" s="165">
        <v>600</v>
      </c>
    </row>
    <row r="17" spans="1:4" ht="18">
      <c r="A17" s="142" t="s">
        <v>1015</v>
      </c>
      <c r="B17" s="164">
        <v>380</v>
      </c>
      <c r="C17" s="165">
        <v>380</v>
      </c>
      <c r="D17" s="165">
        <v>380</v>
      </c>
    </row>
    <row r="18" spans="1:4" ht="18">
      <c r="A18" s="142" t="s">
        <v>1057</v>
      </c>
      <c r="B18" s="164">
        <v>1000</v>
      </c>
      <c r="C18" s="165">
        <v>1000</v>
      </c>
      <c r="D18" s="165">
        <v>1000</v>
      </c>
    </row>
    <row r="19" spans="1:4" ht="18">
      <c r="A19" s="142" t="s">
        <v>1056</v>
      </c>
      <c r="B19" s="164">
        <v>900</v>
      </c>
      <c r="C19" s="165">
        <v>900</v>
      </c>
      <c r="D19" s="165">
        <v>900</v>
      </c>
    </row>
    <row r="20" spans="1:4" ht="18">
      <c r="A20" s="142" t="s">
        <v>1055</v>
      </c>
      <c r="B20" s="164"/>
      <c r="C20" s="165">
        <v>450</v>
      </c>
      <c r="D20" s="165">
        <v>450</v>
      </c>
    </row>
    <row r="21" spans="1:4" ht="18">
      <c r="A21" s="142" t="s">
        <v>1019</v>
      </c>
      <c r="B21" s="164"/>
      <c r="C21" s="165">
        <v>350</v>
      </c>
      <c r="D21" s="165">
        <v>350</v>
      </c>
    </row>
    <row r="22" spans="1:4" ht="18">
      <c r="A22" s="142" t="s">
        <v>1020</v>
      </c>
      <c r="B22" s="164"/>
      <c r="C22" s="165">
        <v>125</v>
      </c>
      <c r="D22" s="165">
        <v>125</v>
      </c>
    </row>
    <row r="23" spans="1:4" ht="18">
      <c r="A23" s="142" t="s">
        <v>1021</v>
      </c>
      <c r="B23" s="164"/>
      <c r="C23" s="165">
        <v>210</v>
      </c>
      <c r="D23" s="165">
        <v>210</v>
      </c>
    </row>
    <row r="24" spans="1:4" ht="18">
      <c r="A24" s="147" t="s">
        <v>1016</v>
      </c>
      <c r="B24" s="148">
        <f>SUM(B7:B19)</f>
        <v>48733</v>
      </c>
      <c r="C24" s="165">
        <f>SUM(C7:C23)</f>
        <v>49857</v>
      </c>
      <c r="D24" s="165">
        <f>SUM(D7:D23)</f>
        <v>49888</v>
      </c>
    </row>
    <row r="25" spans="1:4" ht="18">
      <c r="A25" s="144" t="s">
        <v>1048</v>
      </c>
      <c r="B25" s="165">
        <v>48575</v>
      </c>
      <c r="C25" s="165">
        <v>50690</v>
      </c>
      <c r="D25" s="165">
        <v>50690</v>
      </c>
    </row>
    <row r="26" spans="1:4" ht="18">
      <c r="A26" s="149" t="s">
        <v>1017</v>
      </c>
      <c r="B26" s="145">
        <v>39415</v>
      </c>
      <c r="C26" s="165">
        <v>39415</v>
      </c>
      <c r="D26" s="165">
        <v>39415</v>
      </c>
    </row>
    <row r="27" spans="1:3" ht="18">
      <c r="A27" s="150"/>
      <c r="B27" s="150"/>
      <c r="C27" s="150"/>
    </row>
    <row r="28" spans="1:3" ht="18">
      <c r="A28" s="257"/>
      <c r="B28" s="257"/>
      <c r="C28" s="257"/>
    </row>
    <row r="29" spans="1:3" ht="18">
      <c r="A29" s="151"/>
      <c r="B29" s="152"/>
      <c r="C29" s="153"/>
    </row>
    <row r="30" spans="1:3" ht="18">
      <c r="A30" s="151"/>
      <c r="B30" s="152"/>
      <c r="C30" s="153"/>
    </row>
    <row r="31" spans="1:3" ht="18">
      <c r="A31" s="154"/>
      <c r="B31" s="154"/>
      <c r="C31" s="154"/>
    </row>
    <row r="32" spans="1:3" ht="18">
      <c r="A32" s="154"/>
      <c r="B32" s="154"/>
      <c r="C32" s="155"/>
    </row>
    <row r="33" spans="1:3" ht="18">
      <c r="A33" s="154"/>
      <c r="B33" s="154"/>
      <c r="C33" s="155"/>
    </row>
    <row r="34" spans="1:3" ht="18">
      <c r="A34" s="154"/>
      <c r="B34" s="154"/>
      <c r="C34" s="155"/>
    </row>
    <row r="35" spans="1:3" ht="18">
      <c r="A35" s="154"/>
      <c r="B35" s="154"/>
      <c r="C35" s="155"/>
    </row>
    <row r="36" spans="1:3" ht="18">
      <c r="A36" s="154"/>
      <c r="B36" s="154"/>
      <c r="C36" s="155"/>
    </row>
    <row r="54" ht="18">
      <c r="B54" s="135"/>
    </row>
    <row r="57" ht="18">
      <c r="B57" s="138"/>
    </row>
    <row r="58" ht="18">
      <c r="B58" s="156"/>
    </row>
    <row r="59" ht="18">
      <c r="B59" s="157"/>
    </row>
    <row r="60" ht="18">
      <c r="B60" s="157"/>
    </row>
    <row r="61" ht="18">
      <c r="B61" s="157"/>
    </row>
    <row r="62" ht="18">
      <c r="B62" s="157"/>
    </row>
    <row r="63" ht="18">
      <c r="B63" s="157"/>
    </row>
    <row r="64" ht="18">
      <c r="B64" s="157"/>
    </row>
    <row r="65" ht="18">
      <c r="B65" s="157"/>
    </row>
    <row r="66" ht="18">
      <c r="B66" s="157"/>
    </row>
    <row r="67" ht="18">
      <c r="B67" s="157"/>
    </row>
    <row r="68" ht="18">
      <c r="B68" s="158"/>
    </row>
    <row r="69" ht="18">
      <c r="B69" s="158"/>
    </row>
    <row r="70" ht="18">
      <c r="B70" s="158"/>
    </row>
    <row r="71" ht="18">
      <c r="B71" s="158"/>
    </row>
    <row r="72" ht="18">
      <c r="B72" s="150"/>
    </row>
  </sheetData>
  <sheetProtection/>
  <mergeCells count="3">
    <mergeCell ref="A28:C28"/>
    <mergeCell ref="A1:D1"/>
    <mergeCell ref="A2:D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67"/>
  <sheetViews>
    <sheetView view="pageBreakPreview" zoomScaleSheetLayoutView="100" zoomScalePageLayoutView="0" workbookViewId="0" topLeftCell="A1">
      <pane xSplit="32" ySplit="7" topLeftCell="AG11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G22" sqref="AG22:AJ22"/>
    </sheetView>
  </sheetViews>
  <sheetFormatPr defaultColWidth="9.00390625" defaultRowHeight="12.75"/>
  <cols>
    <col min="1" max="28" width="2.75390625" style="41" customWidth="1"/>
    <col min="29" max="29" width="2.75390625" style="101" customWidth="1"/>
    <col min="30" max="36" width="2.75390625" style="41" customWidth="1"/>
    <col min="37" max="38" width="10.375" style="41" customWidth="1"/>
    <col min="39" max="44" width="11.375" style="41" customWidth="1"/>
    <col min="45" max="45" width="10.875" style="41" customWidth="1"/>
    <col min="46" max="46" width="11.375" style="41" customWidth="1"/>
    <col min="47" max="47" width="10.75390625" style="41" customWidth="1"/>
    <col min="48" max="50" width="2.75390625" style="41" customWidth="1"/>
    <col min="51" max="16384" width="9.125" style="41" customWidth="1"/>
  </cols>
  <sheetData>
    <row r="1" spans="39:47" ht="21.75" customHeight="1">
      <c r="AM1" s="167"/>
      <c r="AN1" s="167"/>
      <c r="AO1" s="167"/>
      <c r="AP1" s="167"/>
      <c r="AQ1" s="167"/>
      <c r="AR1" s="167"/>
      <c r="AS1" s="167"/>
      <c r="AU1" s="41" t="s">
        <v>992</v>
      </c>
    </row>
    <row r="2" spans="1:47" ht="31.5" customHeight="1">
      <c r="A2" s="168" t="s">
        <v>457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</row>
    <row r="3" spans="1:47" ht="31.5" customHeight="1">
      <c r="A3" s="254" t="s">
        <v>1059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</row>
    <row r="4" spans="1:47" ht="25.5" customHeight="1">
      <c r="A4" s="210" t="s">
        <v>706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</row>
    <row r="5" spans="1:45" ht="19.5" customHeight="1">
      <c r="A5" s="260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2"/>
      <c r="AN5" s="262"/>
      <c r="AO5" s="262"/>
      <c r="AP5" s="262"/>
      <c r="AQ5" s="262"/>
      <c r="AR5" s="262"/>
      <c r="AS5" s="262"/>
    </row>
    <row r="6" spans="1:47" ht="40.5" customHeight="1">
      <c r="A6" s="212" t="s">
        <v>707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63" t="s">
        <v>156</v>
      </c>
      <c r="AH6" s="264"/>
      <c r="AI6" s="264"/>
      <c r="AJ6" s="264"/>
      <c r="AK6" s="265"/>
      <c r="AL6" s="119"/>
      <c r="AM6" s="266" t="s">
        <v>702</v>
      </c>
      <c r="AN6" s="267"/>
      <c r="AO6" s="268"/>
      <c r="AP6" s="266" t="s">
        <v>1048</v>
      </c>
      <c r="AQ6" s="267"/>
      <c r="AR6" s="268"/>
      <c r="AS6" s="229" t="s">
        <v>701</v>
      </c>
      <c r="AT6" s="229"/>
      <c r="AU6" s="229"/>
    </row>
    <row r="7" spans="1:47" ht="43.5" customHeight="1">
      <c r="A7" s="214" t="s">
        <v>458</v>
      </c>
      <c r="B7" s="215"/>
      <c r="C7" s="216" t="s">
        <v>459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8" t="s">
        <v>700</v>
      </c>
      <c r="AD7" s="217"/>
      <c r="AE7" s="217"/>
      <c r="AF7" s="217"/>
      <c r="AG7" s="215" t="s">
        <v>699</v>
      </c>
      <c r="AH7" s="269"/>
      <c r="AI7" s="269"/>
      <c r="AJ7" s="269"/>
      <c r="AK7" s="102" t="s">
        <v>952</v>
      </c>
      <c r="AL7" s="102" t="s">
        <v>8</v>
      </c>
      <c r="AM7" s="98" t="s">
        <v>698</v>
      </c>
      <c r="AN7" s="102" t="s">
        <v>953</v>
      </c>
      <c r="AO7" s="102" t="s">
        <v>8</v>
      </c>
      <c r="AP7" s="98" t="s">
        <v>698</v>
      </c>
      <c r="AQ7" s="102" t="s">
        <v>953</v>
      </c>
      <c r="AR7" s="102" t="s">
        <v>8</v>
      </c>
      <c r="AS7" s="98" t="s">
        <v>708</v>
      </c>
      <c r="AT7" s="102" t="s">
        <v>952</v>
      </c>
      <c r="AU7" s="116" t="s">
        <v>8</v>
      </c>
    </row>
    <row r="8" spans="1:47" s="47" customFormat="1" ht="19.5" customHeight="1">
      <c r="A8" s="270" t="s">
        <v>0</v>
      </c>
      <c r="B8" s="229"/>
      <c r="C8" s="236" t="s">
        <v>709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41" t="s">
        <v>710</v>
      </c>
      <c r="AD8" s="241"/>
      <c r="AE8" s="241"/>
      <c r="AF8" s="241"/>
      <c r="AG8" s="271">
        <f>SUM(AM8+AP8+AS8)</f>
        <v>56488</v>
      </c>
      <c r="AH8" s="271"/>
      <c r="AI8" s="271"/>
      <c r="AJ8" s="271"/>
      <c r="AK8" s="103">
        <f>SUM(AN8+AQ8+AT8)</f>
        <v>57644</v>
      </c>
      <c r="AL8" s="103">
        <f>SUM(AO8+AR8+AU8)</f>
        <v>57644</v>
      </c>
      <c r="AM8" s="104">
        <v>56488</v>
      </c>
      <c r="AN8" s="104">
        <v>57644</v>
      </c>
      <c r="AO8" s="104">
        <v>57644</v>
      </c>
      <c r="AP8" s="104"/>
      <c r="AQ8" s="104"/>
      <c r="AR8" s="104"/>
      <c r="AS8" s="105"/>
      <c r="AT8" s="106"/>
      <c r="AU8" s="106"/>
    </row>
    <row r="9" spans="1:47" s="47" customFormat="1" ht="19.5" customHeight="1">
      <c r="A9" s="270" t="s">
        <v>1</v>
      </c>
      <c r="B9" s="229"/>
      <c r="C9" s="237" t="s">
        <v>711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41" t="s">
        <v>712</v>
      </c>
      <c r="AD9" s="241"/>
      <c r="AE9" s="241"/>
      <c r="AF9" s="241"/>
      <c r="AG9" s="271">
        <f aca="true" t="shared" si="0" ref="AG9:AG66">SUM(AM9+AP9+AS9)</f>
        <v>36885</v>
      </c>
      <c r="AH9" s="271"/>
      <c r="AI9" s="271"/>
      <c r="AJ9" s="271"/>
      <c r="AK9" s="103">
        <f aca="true" t="shared" si="1" ref="AK9:AK66">SUM(AN9+AQ9+AT9)</f>
        <v>38791</v>
      </c>
      <c r="AL9" s="103">
        <f aca="true" t="shared" si="2" ref="AL9:AL66">SUM(AO9+AR9+AU9)</f>
        <v>38791</v>
      </c>
      <c r="AM9" s="104">
        <v>36885</v>
      </c>
      <c r="AN9" s="104">
        <v>38791</v>
      </c>
      <c r="AO9" s="104">
        <v>38791</v>
      </c>
      <c r="AP9" s="104"/>
      <c r="AQ9" s="104"/>
      <c r="AR9" s="104"/>
      <c r="AS9" s="105"/>
      <c r="AT9" s="106"/>
      <c r="AU9" s="106"/>
    </row>
    <row r="10" spans="1:47" s="47" customFormat="1" ht="30.75" customHeight="1">
      <c r="A10" s="270" t="s">
        <v>2</v>
      </c>
      <c r="B10" s="229"/>
      <c r="C10" s="237" t="s">
        <v>713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41" t="s">
        <v>714</v>
      </c>
      <c r="AD10" s="241"/>
      <c r="AE10" s="241"/>
      <c r="AF10" s="241"/>
      <c r="AG10" s="271">
        <f t="shared" si="0"/>
        <v>44956</v>
      </c>
      <c r="AH10" s="271"/>
      <c r="AI10" s="271"/>
      <c r="AJ10" s="271"/>
      <c r="AK10" s="103">
        <f t="shared" si="1"/>
        <v>45215</v>
      </c>
      <c r="AL10" s="103">
        <f t="shared" si="2"/>
        <v>45215</v>
      </c>
      <c r="AM10" s="104">
        <v>44956</v>
      </c>
      <c r="AN10" s="104">
        <v>45215</v>
      </c>
      <c r="AO10" s="104">
        <v>45215</v>
      </c>
      <c r="AP10" s="104"/>
      <c r="AQ10" s="104"/>
      <c r="AR10" s="104"/>
      <c r="AS10" s="105"/>
      <c r="AT10" s="106"/>
      <c r="AU10" s="106"/>
    </row>
    <row r="11" spans="1:47" ht="19.5" customHeight="1">
      <c r="A11" s="270" t="s">
        <v>3</v>
      </c>
      <c r="B11" s="229"/>
      <c r="C11" s="237" t="s">
        <v>715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41" t="s">
        <v>716</v>
      </c>
      <c r="AD11" s="241"/>
      <c r="AE11" s="241"/>
      <c r="AF11" s="241"/>
      <c r="AG11" s="271">
        <f t="shared" si="0"/>
        <v>1498</v>
      </c>
      <c r="AH11" s="271"/>
      <c r="AI11" s="271"/>
      <c r="AJ11" s="271"/>
      <c r="AK11" s="103">
        <f t="shared" si="1"/>
        <v>1498</v>
      </c>
      <c r="AL11" s="103">
        <f t="shared" si="2"/>
        <v>1498</v>
      </c>
      <c r="AM11" s="104">
        <v>1498</v>
      </c>
      <c r="AN11" s="104">
        <v>1498</v>
      </c>
      <c r="AO11" s="104">
        <v>1498</v>
      </c>
      <c r="AP11" s="104"/>
      <c r="AQ11" s="104"/>
      <c r="AR11" s="104"/>
      <c r="AS11" s="104"/>
      <c r="AT11" s="107"/>
      <c r="AU11" s="107"/>
    </row>
    <row r="12" spans="1:47" s="46" customFormat="1" ht="19.5" customHeight="1">
      <c r="A12" s="270" t="s">
        <v>10</v>
      </c>
      <c r="B12" s="229"/>
      <c r="C12" s="237" t="s">
        <v>717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41" t="s">
        <v>1023</v>
      </c>
      <c r="AD12" s="241"/>
      <c r="AE12" s="241"/>
      <c r="AF12" s="241"/>
      <c r="AG12" s="271">
        <f t="shared" si="0"/>
        <v>0</v>
      </c>
      <c r="AH12" s="271"/>
      <c r="AI12" s="271"/>
      <c r="AJ12" s="271"/>
      <c r="AK12" s="103">
        <f t="shared" si="1"/>
        <v>6181</v>
      </c>
      <c r="AL12" s="103">
        <f t="shared" si="2"/>
        <v>6181</v>
      </c>
      <c r="AM12" s="104"/>
      <c r="AN12" s="104">
        <v>6181</v>
      </c>
      <c r="AO12" s="104">
        <v>6181</v>
      </c>
      <c r="AP12" s="104"/>
      <c r="AQ12" s="104"/>
      <c r="AR12" s="104"/>
      <c r="AS12" s="104"/>
      <c r="AT12" s="107"/>
      <c r="AU12" s="107"/>
    </row>
    <row r="13" spans="1:47" s="46" customFormat="1" ht="19.5" customHeight="1">
      <c r="A13" s="270" t="s">
        <v>11</v>
      </c>
      <c r="B13" s="229"/>
      <c r="C13" s="272" t="s">
        <v>1022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275" t="s">
        <v>718</v>
      </c>
      <c r="AD13" s="276"/>
      <c r="AE13" s="276"/>
      <c r="AF13" s="277"/>
      <c r="AG13" s="271">
        <f t="shared" si="0"/>
        <v>0</v>
      </c>
      <c r="AH13" s="271"/>
      <c r="AI13" s="271"/>
      <c r="AJ13" s="271"/>
      <c r="AK13" s="103">
        <f t="shared" si="1"/>
        <v>0</v>
      </c>
      <c r="AL13" s="103">
        <f t="shared" si="2"/>
        <v>0</v>
      </c>
      <c r="AM13" s="104"/>
      <c r="AN13" s="104"/>
      <c r="AO13" s="104"/>
      <c r="AP13" s="104"/>
      <c r="AQ13" s="104"/>
      <c r="AR13" s="104"/>
      <c r="AS13" s="104"/>
      <c r="AT13" s="107"/>
      <c r="AU13" s="107"/>
    </row>
    <row r="14" spans="1:47" ht="19.5" customHeight="1">
      <c r="A14" s="270" t="s">
        <v>4</v>
      </c>
      <c r="B14" s="229"/>
      <c r="C14" s="242" t="s">
        <v>719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50" t="s">
        <v>720</v>
      </c>
      <c r="AD14" s="250"/>
      <c r="AE14" s="250"/>
      <c r="AF14" s="250"/>
      <c r="AG14" s="271">
        <f t="shared" si="0"/>
        <v>139827</v>
      </c>
      <c r="AH14" s="271"/>
      <c r="AI14" s="271"/>
      <c r="AJ14" s="271"/>
      <c r="AK14" s="103">
        <f t="shared" si="1"/>
        <v>149329</v>
      </c>
      <c r="AL14" s="103">
        <f t="shared" si="2"/>
        <v>149329</v>
      </c>
      <c r="AM14" s="104">
        <f>SUM(AM8:AM12)</f>
        <v>139827</v>
      </c>
      <c r="AN14" s="104">
        <f>SUM(AN8:AN13)</f>
        <v>149329</v>
      </c>
      <c r="AO14" s="104">
        <f>SUM(AO8:AO13)</f>
        <v>149329</v>
      </c>
      <c r="AP14" s="104">
        <f aca="true" t="shared" si="3" ref="AP14:AU14">SUM(AP8:AP13)</f>
        <v>0</v>
      </c>
      <c r="AQ14" s="104">
        <f t="shared" si="3"/>
        <v>0</v>
      </c>
      <c r="AR14" s="104">
        <f t="shared" si="3"/>
        <v>0</v>
      </c>
      <c r="AS14" s="104">
        <f t="shared" si="3"/>
        <v>0</v>
      </c>
      <c r="AT14" s="104">
        <f t="shared" si="3"/>
        <v>0</v>
      </c>
      <c r="AU14" s="104">
        <f t="shared" si="3"/>
        <v>0</v>
      </c>
    </row>
    <row r="15" spans="1:47" ht="19.5" customHeight="1">
      <c r="A15" s="270" t="s">
        <v>12</v>
      </c>
      <c r="B15" s="229"/>
      <c r="C15" s="237" t="s">
        <v>721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41" t="s">
        <v>722</v>
      </c>
      <c r="AD15" s="241"/>
      <c r="AE15" s="241"/>
      <c r="AF15" s="241"/>
      <c r="AG15" s="271">
        <f t="shared" si="0"/>
        <v>0</v>
      </c>
      <c r="AH15" s="271"/>
      <c r="AI15" s="271"/>
      <c r="AJ15" s="271"/>
      <c r="AK15" s="103">
        <f t="shared" si="1"/>
        <v>0</v>
      </c>
      <c r="AL15" s="103">
        <f t="shared" si="2"/>
        <v>0</v>
      </c>
      <c r="AM15" s="104"/>
      <c r="AN15" s="104"/>
      <c r="AO15" s="104"/>
      <c r="AP15" s="104"/>
      <c r="AQ15" s="104"/>
      <c r="AR15" s="104"/>
      <c r="AS15" s="104"/>
      <c r="AT15" s="107"/>
      <c r="AU15" s="107"/>
    </row>
    <row r="16" spans="1:47" ht="29.25" customHeight="1">
      <c r="A16" s="270" t="s">
        <v>5</v>
      </c>
      <c r="B16" s="229"/>
      <c r="C16" s="237" t="s">
        <v>723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41" t="s">
        <v>724</v>
      </c>
      <c r="AD16" s="241"/>
      <c r="AE16" s="241"/>
      <c r="AF16" s="241"/>
      <c r="AG16" s="271">
        <f t="shared" si="0"/>
        <v>0</v>
      </c>
      <c r="AH16" s="271"/>
      <c r="AI16" s="271"/>
      <c r="AJ16" s="271"/>
      <c r="AK16" s="103">
        <f t="shared" si="1"/>
        <v>0</v>
      </c>
      <c r="AL16" s="103">
        <f t="shared" si="2"/>
        <v>0</v>
      </c>
      <c r="AM16" s="104"/>
      <c r="AN16" s="104"/>
      <c r="AO16" s="104"/>
      <c r="AP16" s="104"/>
      <c r="AQ16" s="104"/>
      <c r="AR16" s="104"/>
      <c r="AS16" s="104"/>
      <c r="AT16" s="107"/>
      <c r="AU16" s="107"/>
    </row>
    <row r="17" spans="1:47" ht="29.25" customHeight="1">
      <c r="A17" s="270" t="s">
        <v>13</v>
      </c>
      <c r="B17" s="229"/>
      <c r="C17" s="237" t="s">
        <v>725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41" t="s">
        <v>726</v>
      </c>
      <c r="AD17" s="241"/>
      <c r="AE17" s="241"/>
      <c r="AF17" s="241"/>
      <c r="AG17" s="271">
        <f t="shared" si="0"/>
        <v>0</v>
      </c>
      <c r="AH17" s="271"/>
      <c r="AI17" s="271"/>
      <c r="AJ17" s="271"/>
      <c r="AK17" s="103">
        <f t="shared" si="1"/>
        <v>250</v>
      </c>
      <c r="AL17" s="103">
        <f t="shared" si="2"/>
        <v>250</v>
      </c>
      <c r="AM17" s="104"/>
      <c r="AN17" s="104">
        <v>250</v>
      </c>
      <c r="AO17" s="104">
        <v>250</v>
      </c>
      <c r="AP17" s="104"/>
      <c r="AQ17" s="104"/>
      <c r="AR17" s="104"/>
      <c r="AS17" s="104"/>
      <c r="AT17" s="107"/>
      <c r="AU17" s="107"/>
    </row>
    <row r="18" spans="1:47" ht="29.25" customHeight="1">
      <c r="A18" s="270" t="s">
        <v>14</v>
      </c>
      <c r="B18" s="229"/>
      <c r="C18" s="237" t="s">
        <v>727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41" t="s">
        <v>728</v>
      </c>
      <c r="AD18" s="241"/>
      <c r="AE18" s="241"/>
      <c r="AF18" s="241"/>
      <c r="AG18" s="271">
        <f t="shared" si="0"/>
        <v>0</v>
      </c>
      <c r="AH18" s="271"/>
      <c r="AI18" s="271"/>
      <c r="AJ18" s="271"/>
      <c r="AK18" s="103">
        <f t="shared" si="1"/>
        <v>0</v>
      </c>
      <c r="AL18" s="103">
        <f t="shared" si="2"/>
        <v>0</v>
      </c>
      <c r="AM18" s="104"/>
      <c r="AN18" s="104"/>
      <c r="AO18" s="104"/>
      <c r="AP18" s="104"/>
      <c r="AQ18" s="104"/>
      <c r="AR18" s="104"/>
      <c r="AS18" s="104"/>
      <c r="AT18" s="107"/>
      <c r="AU18" s="107"/>
    </row>
    <row r="19" spans="1:47" ht="19.5" customHeight="1">
      <c r="A19" s="270" t="s">
        <v>15</v>
      </c>
      <c r="B19" s="229"/>
      <c r="C19" s="237" t="s">
        <v>729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41" t="s">
        <v>730</v>
      </c>
      <c r="AD19" s="241"/>
      <c r="AE19" s="241"/>
      <c r="AF19" s="241"/>
      <c r="AG19" s="271">
        <v>18083</v>
      </c>
      <c r="AH19" s="271"/>
      <c r="AI19" s="271"/>
      <c r="AJ19" s="271"/>
      <c r="AK19" s="103">
        <f t="shared" si="1"/>
        <v>45237</v>
      </c>
      <c r="AL19" s="103">
        <f t="shared" si="2"/>
        <v>45237</v>
      </c>
      <c r="AM19" s="104">
        <v>18084</v>
      </c>
      <c r="AN19" s="104">
        <v>21250</v>
      </c>
      <c r="AO19" s="104">
        <v>21250</v>
      </c>
      <c r="AP19" s="104"/>
      <c r="AQ19" s="104">
        <v>23987</v>
      </c>
      <c r="AR19" s="104">
        <v>23987</v>
      </c>
      <c r="AS19" s="104"/>
      <c r="AT19" s="107"/>
      <c r="AU19" s="107"/>
    </row>
    <row r="20" spans="1:47" ht="19.5" customHeight="1">
      <c r="A20" s="270" t="s">
        <v>16</v>
      </c>
      <c r="B20" s="229"/>
      <c r="C20" s="242" t="s">
        <v>731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50" t="s">
        <v>732</v>
      </c>
      <c r="AD20" s="250"/>
      <c r="AE20" s="250"/>
      <c r="AF20" s="250"/>
      <c r="AG20" s="271">
        <f t="shared" si="0"/>
        <v>157911</v>
      </c>
      <c r="AH20" s="271"/>
      <c r="AI20" s="271"/>
      <c r="AJ20" s="271"/>
      <c r="AK20" s="103">
        <f t="shared" si="1"/>
        <v>194816</v>
      </c>
      <c r="AL20" s="103">
        <f t="shared" si="2"/>
        <v>194816</v>
      </c>
      <c r="AM20" s="104">
        <f>SUM(AM14:AM19)</f>
        <v>157911</v>
      </c>
      <c r="AN20" s="104">
        <f>SUM(AN14:AN19)</f>
        <v>170829</v>
      </c>
      <c r="AO20" s="104">
        <f>SUM(AO14:AO19)</f>
        <v>170829</v>
      </c>
      <c r="AP20" s="104">
        <f aca="true" t="shared" si="4" ref="AP20:AU20">SUM(AP14:AP19)</f>
        <v>0</v>
      </c>
      <c r="AQ20" s="104">
        <f t="shared" si="4"/>
        <v>23987</v>
      </c>
      <c r="AR20" s="104">
        <f t="shared" si="4"/>
        <v>23987</v>
      </c>
      <c r="AS20" s="104">
        <f t="shared" si="4"/>
        <v>0</v>
      </c>
      <c r="AT20" s="104">
        <f t="shared" si="4"/>
        <v>0</v>
      </c>
      <c r="AU20" s="104">
        <f t="shared" si="4"/>
        <v>0</v>
      </c>
    </row>
    <row r="21" spans="1:47" ht="19.5" customHeight="1">
      <c r="A21" s="270" t="s">
        <v>17</v>
      </c>
      <c r="B21" s="229"/>
      <c r="C21" s="237" t="s">
        <v>733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41" t="s">
        <v>734</v>
      </c>
      <c r="AD21" s="241"/>
      <c r="AE21" s="241"/>
      <c r="AF21" s="241"/>
      <c r="AG21" s="271">
        <f t="shared" si="0"/>
        <v>0</v>
      </c>
      <c r="AH21" s="271"/>
      <c r="AI21" s="271"/>
      <c r="AJ21" s="271"/>
      <c r="AK21" s="103">
        <f t="shared" si="1"/>
        <v>3309</v>
      </c>
      <c r="AL21" s="103">
        <f t="shared" si="2"/>
        <v>3309</v>
      </c>
      <c r="AM21" s="104"/>
      <c r="AN21" s="104">
        <v>3309</v>
      </c>
      <c r="AO21" s="104">
        <v>3309</v>
      </c>
      <c r="AP21" s="104"/>
      <c r="AQ21" s="104"/>
      <c r="AR21" s="104"/>
      <c r="AS21" s="104"/>
      <c r="AT21" s="107"/>
      <c r="AU21" s="107"/>
    </row>
    <row r="22" spans="1:47" ht="29.25" customHeight="1">
      <c r="A22" s="270" t="s">
        <v>18</v>
      </c>
      <c r="B22" s="229"/>
      <c r="C22" s="237" t="s">
        <v>735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41" t="s">
        <v>736</v>
      </c>
      <c r="AD22" s="241"/>
      <c r="AE22" s="241"/>
      <c r="AF22" s="241"/>
      <c r="AG22" s="271">
        <f t="shared" si="0"/>
        <v>0</v>
      </c>
      <c r="AH22" s="271"/>
      <c r="AI22" s="271"/>
      <c r="AJ22" s="271"/>
      <c r="AK22" s="103">
        <f t="shared" si="1"/>
        <v>0</v>
      </c>
      <c r="AL22" s="103">
        <f t="shared" si="2"/>
        <v>0</v>
      </c>
      <c r="AM22" s="104"/>
      <c r="AN22" s="104"/>
      <c r="AO22" s="104"/>
      <c r="AP22" s="104"/>
      <c r="AQ22" s="104"/>
      <c r="AR22" s="104"/>
      <c r="AS22" s="104"/>
      <c r="AT22" s="107"/>
      <c r="AU22" s="107"/>
    </row>
    <row r="23" spans="1:47" ht="29.25" customHeight="1">
      <c r="A23" s="270" t="s">
        <v>19</v>
      </c>
      <c r="B23" s="229"/>
      <c r="C23" s="237" t="s">
        <v>737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41" t="s">
        <v>738</v>
      </c>
      <c r="AD23" s="241"/>
      <c r="AE23" s="241"/>
      <c r="AF23" s="241"/>
      <c r="AG23" s="271">
        <f t="shared" si="0"/>
        <v>0</v>
      </c>
      <c r="AH23" s="271"/>
      <c r="AI23" s="271"/>
      <c r="AJ23" s="271"/>
      <c r="AK23" s="103">
        <f t="shared" si="1"/>
        <v>0</v>
      </c>
      <c r="AL23" s="103">
        <f t="shared" si="2"/>
        <v>0</v>
      </c>
      <c r="AM23" s="104"/>
      <c r="AN23" s="104"/>
      <c r="AO23" s="104"/>
      <c r="AP23" s="104"/>
      <c r="AQ23" s="104"/>
      <c r="AR23" s="104"/>
      <c r="AS23" s="104"/>
      <c r="AT23" s="107"/>
      <c r="AU23" s="107"/>
    </row>
    <row r="24" spans="1:47" ht="29.25" customHeight="1">
      <c r="A24" s="270" t="s">
        <v>20</v>
      </c>
      <c r="B24" s="229"/>
      <c r="C24" s="237" t="s">
        <v>739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41" t="s">
        <v>740</v>
      </c>
      <c r="AD24" s="241"/>
      <c r="AE24" s="241"/>
      <c r="AF24" s="241"/>
      <c r="AG24" s="271">
        <f t="shared" si="0"/>
        <v>0</v>
      </c>
      <c r="AH24" s="271"/>
      <c r="AI24" s="271"/>
      <c r="AJ24" s="271"/>
      <c r="AK24" s="103">
        <f t="shared" si="1"/>
        <v>0</v>
      </c>
      <c r="AL24" s="103">
        <f t="shared" si="2"/>
        <v>0</v>
      </c>
      <c r="AM24" s="104"/>
      <c r="AN24" s="104"/>
      <c r="AO24" s="104"/>
      <c r="AP24" s="104"/>
      <c r="AQ24" s="104"/>
      <c r="AR24" s="104"/>
      <c r="AS24" s="104"/>
      <c r="AT24" s="107"/>
      <c r="AU24" s="107"/>
    </row>
    <row r="25" spans="1:47" ht="19.5" customHeight="1">
      <c r="A25" s="270" t="s">
        <v>21</v>
      </c>
      <c r="B25" s="229"/>
      <c r="C25" s="237" t="s">
        <v>741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41" t="s">
        <v>742</v>
      </c>
      <c r="AD25" s="241"/>
      <c r="AE25" s="241"/>
      <c r="AF25" s="241"/>
      <c r="AG25" s="271">
        <f t="shared" si="0"/>
        <v>9150</v>
      </c>
      <c r="AH25" s="271"/>
      <c r="AI25" s="271"/>
      <c r="AJ25" s="271"/>
      <c r="AK25" s="103">
        <f t="shared" si="1"/>
        <v>128478</v>
      </c>
      <c r="AL25" s="103">
        <f t="shared" si="2"/>
        <v>124767</v>
      </c>
      <c r="AM25" s="104">
        <v>9150</v>
      </c>
      <c r="AN25" s="104">
        <v>128478</v>
      </c>
      <c r="AO25" s="104">
        <v>124767</v>
      </c>
      <c r="AP25" s="104"/>
      <c r="AQ25" s="104"/>
      <c r="AR25" s="104"/>
      <c r="AS25" s="104"/>
      <c r="AT25" s="107"/>
      <c r="AU25" s="107"/>
    </row>
    <row r="26" spans="1:47" ht="19.5" customHeight="1">
      <c r="A26" s="270" t="s">
        <v>22</v>
      </c>
      <c r="B26" s="229"/>
      <c r="C26" s="242" t="s">
        <v>743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50" t="s">
        <v>744</v>
      </c>
      <c r="AD26" s="250"/>
      <c r="AE26" s="250"/>
      <c r="AF26" s="250"/>
      <c r="AG26" s="271">
        <f t="shared" si="0"/>
        <v>9150</v>
      </c>
      <c r="AH26" s="271"/>
      <c r="AI26" s="271"/>
      <c r="AJ26" s="271"/>
      <c r="AK26" s="103">
        <f t="shared" si="1"/>
        <v>131787</v>
      </c>
      <c r="AL26" s="103">
        <f t="shared" si="2"/>
        <v>128076</v>
      </c>
      <c r="AM26" s="104">
        <f>SUM(AM21:AM25)</f>
        <v>9150</v>
      </c>
      <c r="AN26" s="104">
        <f>SUM(AN21:AN25)</f>
        <v>131787</v>
      </c>
      <c r="AO26" s="104">
        <f>SUM(AO21:AO25)</f>
        <v>128076</v>
      </c>
      <c r="AP26" s="104">
        <f aca="true" t="shared" si="5" ref="AP26:AU26">SUM(AP21:AP25)</f>
        <v>0</v>
      </c>
      <c r="AQ26" s="104">
        <f t="shared" si="5"/>
        <v>0</v>
      </c>
      <c r="AR26" s="104">
        <f t="shared" si="5"/>
        <v>0</v>
      </c>
      <c r="AS26" s="104">
        <f t="shared" si="5"/>
        <v>0</v>
      </c>
      <c r="AT26" s="104">
        <f t="shared" si="5"/>
        <v>0</v>
      </c>
      <c r="AU26" s="104">
        <f t="shared" si="5"/>
        <v>0</v>
      </c>
    </row>
    <row r="27" spans="1:47" ht="19.5" customHeight="1">
      <c r="A27" s="270" t="s">
        <v>23</v>
      </c>
      <c r="B27" s="229"/>
      <c r="C27" s="237" t="s">
        <v>745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41" t="s">
        <v>746</v>
      </c>
      <c r="AD27" s="241"/>
      <c r="AE27" s="241"/>
      <c r="AF27" s="241"/>
      <c r="AG27" s="271">
        <f t="shared" si="0"/>
        <v>0</v>
      </c>
      <c r="AH27" s="271"/>
      <c r="AI27" s="271"/>
      <c r="AJ27" s="271"/>
      <c r="AK27" s="103">
        <f t="shared" si="1"/>
        <v>0</v>
      </c>
      <c r="AL27" s="103">
        <f t="shared" si="2"/>
        <v>0</v>
      </c>
      <c r="AM27" s="105"/>
      <c r="AN27" s="104"/>
      <c r="AO27" s="104"/>
      <c r="AP27" s="104"/>
      <c r="AQ27" s="104"/>
      <c r="AR27" s="104"/>
      <c r="AS27" s="104"/>
      <c r="AT27" s="107"/>
      <c r="AU27" s="107"/>
    </row>
    <row r="28" spans="1:47" ht="19.5" customHeight="1">
      <c r="A28" s="270" t="s">
        <v>24</v>
      </c>
      <c r="B28" s="229"/>
      <c r="C28" s="237" t="s">
        <v>747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41" t="s">
        <v>748</v>
      </c>
      <c r="AD28" s="241"/>
      <c r="AE28" s="241"/>
      <c r="AF28" s="241"/>
      <c r="AG28" s="271">
        <f t="shared" si="0"/>
        <v>0</v>
      </c>
      <c r="AH28" s="271"/>
      <c r="AI28" s="271"/>
      <c r="AJ28" s="271"/>
      <c r="AK28" s="103">
        <f t="shared" si="1"/>
        <v>0</v>
      </c>
      <c r="AL28" s="103">
        <f t="shared" si="2"/>
        <v>0</v>
      </c>
      <c r="AM28" s="104"/>
      <c r="AN28" s="104"/>
      <c r="AO28" s="104"/>
      <c r="AP28" s="104"/>
      <c r="AQ28" s="104"/>
      <c r="AR28" s="104"/>
      <c r="AS28" s="104"/>
      <c r="AT28" s="107"/>
      <c r="AU28" s="107"/>
    </row>
    <row r="29" spans="1:47" s="101" customFormat="1" ht="19.5" customHeight="1">
      <c r="A29" s="270" t="s">
        <v>25</v>
      </c>
      <c r="B29" s="229"/>
      <c r="C29" s="242" t="s">
        <v>749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50" t="s">
        <v>750</v>
      </c>
      <c r="AD29" s="250"/>
      <c r="AE29" s="250"/>
      <c r="AF29" s="250"/>
      <c r="AG29" s="271">
        <f t="shared" si="0"/>
        <v>0</v>
      </c>
      <c r="AH29" s="271"/>
      <c r="AI29" s="271"/>
      <c r="AJ29" s="271"/>
      <c r="AK29" s="103">
        <f t="shared" si="1"/>
        <v>0</v>
      </c>
      <c r="AL29" s="103">
        <f t="shared" si="2"/>
        <v>0</v>
      </c>
      <c r="AM29" s="104"/>
      <c r="AN29" s="104"/>
      <c r="AO29" s="104"/>
      <c r="AP29" s="104"/>
      <c r="AQ29" s="104"/>
      <c r="AR29" s="104"/>
      <c r="AS29" s="104"/>
      <c r="AT29" s="108"/>
      <c r="AU29" s="108"/>
    </row>
    <row r="30" spans="1:47" ht="19.5" customHeight="1">
      <c r="A30" s="270" t="s">
        <v>26</v>
      </c>
      <c r="B30" s="229"/>
      <c r="C30" s="237" t="s">
        <v>751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41" t="s">
        <v>752</v>
      </c>
      <c r="AD30" s="241"/>
      <c r="AE30" s="241"/>
      <c r="AF30" s="241"/>
      <c r="AG30" s="271">
        <f t="shared" si="0"/>
        <v>0</v>
      </c>
      <c r="AH30" s="271"/>
      <c r="AI30" s="271"/>
      <c r="AJ30" s="271"/>
      <c r="AK30" s="103">
        <f t="shared" si="1"/>
        <v>0</v>
      </c>
      <c r="AL30" s="103">
        <f t="shared" si="2"/>
        <v>0</v>
      </c>
      <c r="AM30" s="104"/>
      <c r="AN30" s="104"/>
      <c r="AO30" s="104"/>
      <c r="AP30" s="104"/>
      <c r="AQ30" s="104"/>
      <c r="AR30" s="104"/>
      <c r="AS30" s="104"/>
      <c r="AT30" s="107"/>
      <c r="AU30" s="107"/>
    </row>
    <row r="31" spans="1:47" ht="19.5" customHeight="1">
      <c r="A31" s="270" t="s">
        <v>27</v>
      </c>
      <c r="B31" s="229"/>
      <c r="C31" s="237" t="s">
        <v>753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41" t="s">
        <v>754</v>
      </c>
      <c r="AD31" s="241"/>
      <c r="AE31" s="241"/>
      <c r="AF31" s="241"/>
      <c r="AG31" s="271">
        <f t="shared" si="0"/>
        <v>0</v>
      </c>
      <c r="AH31" s="271"/>
      <c r="AI31" s="271"/>
      <c r="AJ31" s="271"/>
      <c r="AK31" s="103">
        <f t="shared" si="1"/>
        <v>0</v>
      </c>
      <c r="AL31" s="103">
        <f t="shared" si="2"/>
        <v>0</v>
      </c>
      <c r="AM31" s="104"/>
      <c r="AN31" s="104"/>
      <c r="AO31" s="104"/>
      <c r="AP31" s="104"/>
      <c r="AQ31" s="104"/>
      <c r="AR31" s="104"/>
      <c r="AS31" s="104"/>
      <c r="AT31" s="107"/>
      <c r="AU31" s="107"/>
    </row>
    <row r="32" spans="1:47" ht="19.5" customHeight="1">
      <c r="A32" s="270" t="s">
        <v>28</v>
      </c>
      <c r="B32" s="229"/>
      <c r="C32" s="237" t="s">
        <v>755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41" t="s">
        <v>756</v>
      </c>
      <c r="AD32" s="241"/>
      <c r="AE32" s="241"/>
      <c r="AF32" s="241"/>
      <c r="AG32" s="271">
        <f t="shared" si="0"/>
        <v>5600</v>
      </c>
      <c r="AH32" s="271"/>
      <c r="AI32" s="271"/>
      <c r="AJ32" s="271"/>
      <c r="AK32" s="103">
        <f t="shared" si="1"/>
        <v>5600</v>
      </c>
      <c r="AL32" s="103">
        <f t="shared" si="2"/>
        <v>5675</v>
      </c>
      <c r="AM32" s="104">
        <v>5600</v>
      </c>
      <c r="AN32" s="104">
        <v>5600</v>
      </c>
      <c r="AO32" s="104">
        <v>5675</v>
      </c>
      <c r="AP32" s="104"/>
      <c r="AQ32" s="104"/>
      <c r="AR32" s="104"/>
      <c r="AS32" s="104"/>
      <c r="AT32" s="107"/>
      <c r="AU32" s="107"/>
    </row>
    <row r="33" spans="1:47" ht="19.5" customHeight="1">
      <c r="A33" s="270" t="s">
        <v>29</v>
      </c>
      <c r="B33" s="229"/>
      <c r="C33" s="237" t="s">
        <v>757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41" t="s">
        <v>758</v>
      </c>
      <c r="AD33" s="241"/>
      <c r="AE33" s="241"/>
      <c r="AF33" s="241"/>
      <c r="AG33" s="271">
        <f t="shared" si="0"/>
        <v>20500</v>
      </c>
      <c r="AH33" s="271"/>
      <c r="AI33" s="271"/>
      <c r="AJ33" s="271"/>
      <c r="AK33" s="103">
        <f t="shared" si="1"/>
        <v>20500</v>
      </c>
      <c r="AL33" s="103">
        <f t="shared" si="2"/>
        <v>19056</v>
      </c>
      <c r="AM33" s="104">
        <v>20500</v>
      </c>
      <c r="AN33" s="104">
        <v>20500</v>
      </c>
      <c r="AO33" s="104">
        <v>19056</v>
      </c>
      <c r="AP33" s="104"/>
      <c r="AQ33" s="104"/>
      <c r="AR33" s="104"/>
      <c r="AS33" s="104"/>
      <c r="AT33" s="107"/>
      <c r="AU33" s="107"/>
    </row>
    <row r="34" spans="1:47" ht="19.5" customHeight="1">
      <c r="A34" s="270" t="s">
        <v>30</v>
      </c>
      <c r="B34" s="229"/>
      <c r="C34" s="237" t="s">
        <v>759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41" t="s">
        <v>760</v>
      </c>
      <c r="AD34" s="241"/>
      <c r="AE34" s="241"/>
      <c r="AF34" s="241"/>
      <c r="AG34" s="271">
        <f t="shared" si="0"/>
        <v>0</v>
      </c>
      <c r="AH34" s="271"/>
      <c r="AI34" s="271"/>
      <c r="AJ34" s="271"/>
      <c r="AK34" s="103">
        <f t="shared" si="1"/>
        <v>0</v>
      </c>
      <c r="AL34" s="103">
        <f t="shared" si="2"/>
        <v>0</v>
      </c>
      <c r="AM34" s="104"/>
      <c r="AN34" s="104"/>
      <c r="AO34" s="104"/>
      <c r="AP34" s="104"/>
      <c r="AQ34" s="104"/>
      <c r="AR34" s="104"/>
      <c r="AS34" s="104"/>
      <c r="AT34" s="107"/>
      <c r="AU34" s="107"/>
    </row>
    <row r="35" spans="1:47" ht="19.5" customHeight="1">
      <c r="A35" s="270" t="s">
        <v>31</v>
      </c>
      <c r="B35" s="229"/>
      <c r="C35" s="237" t="s">
        <v>761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41" t="s">
        <v>762</v>
      </c>
      <c r="AD35" s="241"/>
      <c r="AE35" s="241"/>
      <c r="AF35" s="241"/>
      <c r="AG35" s="271">
        <f t="shared" si="0"/>
        <v>0</v>
      </c>
      <c r="AH35" s="271"/>
      <c r="AI35" s="271"/>
      <c r="AJ35" s="271"/>
      <c r="AK35" s="103">
        <f t="shared" si="1"/>
        <v>0</v>
      </c>
      <c r="AL35" s="103">
        <f t="shared" si="2"/>
        <v>0</v>
      </c>
      <c r="AM35" s="104"/>
      <c r="AN35" s="104"/>
      <c r="AO35" s="104"/>
      <c r="AP35" s="104"/>
      <c r="AQ35" s="104"/>
      <c r="AR35" s="104"/>
      <c r="AS35" s="104"/>
      <c r="AT35" s="107"/>
      <c r="AU35" s="107"/>
    </row>
    <row r="36" spans="1:47" ht="19.5" customHeight="1">
      <c r="A36" s="270" t="s">
        <v>32</v>
      </c>
      <c r="B36" s="229"/>
      <c r="C36" s="237" t="s">
        <v>763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41" t="s">
        <v>764</v>
      </c>
      <c r="AD36" s="241"/>
      <c r="AE36" s="241"/>
      <c r="AF36" s="241"/>
      <c r="AG36" s="271">
        <f t="shared" si="0"/>
        <v>2600</v>
      </c>
      <c r="AH36" s="271"/>
      <c r="AI36" s="271"/>
      <c r="AJ36" s="271"/>
      <c r="AK36" s="103">
        <f t="shared" si="1"/>
        <v>2600</v>
      </c>
      <c r="AL36" s="103">
        <f t="shared" si="2"/>
        <v>3060</v>
      </c>
      <c r="AM36" s="104">
        <v>2600</v>
      </c>
      <c r="AN36" s="104">
        <v>2600</v>
      </c>
      <c r="AO36" s="104">
        <v>3060</v>
      </c>
      <c r="AP36" s="104"/>
      <c r="AQ36" s="104"/>
      <c r="AR36" s="104"/>
      <c r="AS36" s="104"/>
      <c r="AT36" s="107"/>
      <c r="AU36" s="107"/>
    </row>
    <row r="37" spans="1:47" ht="19.5" customHeight="1">
      <c r="A37" s="270" t="s">
        <v>33</v>
      </c>
      <c r="B37" s="229"/>
      <c r="C37" s="237" t="s">
        <v>765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41" t="s">
        <v>766</v>
      </c>
      <c r="AD37" s="241"/>
      <c r="AE37" s="241"/>
      <c r="AF37" s="241"/>
      <c r="AG37" s="271">
        <f t="shared" si="0"/>
        <v>1200</v>
      </c>
      <c r="AH37" s="271"/>
      <c r="AI37" s="271"/>
      <c r="AJ37" s="271"/>
      <c r="AK37" s="103">
        <f t="shared" si="1"/>
        <v>1200</v>
      </c>
      <c r="AL37" s="103">
        <f t="shared" si="2"/>
        <v>888</v>
      </c>
      <c r="AM37" s="104">
        <v>1200</v>
      </c>
      <c r="AN37" s="104">
        <v>1200</v>
      </c>
      <c r="AO37" s="104">
        <v>888</v>
      </c>
      <c r="AP37" s="104"/>
      <c r="AQ37" s="104"/>
      <c r="AR37" s="104"/>
      <c r="AS37" s="104"/>
      <c r="AT37" s="107"/>
      <c r="AU37" s="107"/>
    </row>
    <row r="38" spans="1:47" ht="19.5" customHeight="1">
      <c r="A38" s="270" t="s">
        <v>34</v>
      </c>
      <c r="B38" s="229"/>
      <c r="C38" s="242" t="s">
        <v>767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50" t="s">
        <v>768</v>
      </c>
      <c r="AD38" s="250"/>
      <c r="AE38" s="250"/>
      <c r="AF38" s="250"/>
      <c r="AG38" s="271">
        <f t="shared" si="0"/>
        <v>24300</v>
      </c>
      <c r="AH38" s="271"/>
      <c r="AI38" s="271"/>
      <c r="AJ38" s="271"/>
      <c r="AK38" s="103">
        <f t="shared" si="1"/>
        <v>24300</v>
      </c>
      <c r="AL38" s="103">
        <f t="shared" si="2"/>
        <v>23004</v>
      </c>
      <c r="AM38" s="104">
        <f>SUM(AM33:AM37)</f>
        <v>24300</v>
      </c>
      <c r="AN38" s="104">
        <f>SUM(AN33:AN37)</f>
        <v>24300</v>
      </c>
      <c r="AO38" s="104">
        <f>SUM(AO33:AO37)</f>
        <v>23004</v>
      </c>
      <c r="AP38" s="104">
        <f aca="true" t="shared" si="6" ref="AP38:AU38">SUM(AP33:AP37)</f>
        <v>0</v>
      </c>
      <c r="AQ38" s="104">
        <f t="shared" si="6"/>
        <v>0</v>
      </c>
      <c r="AR38" s="104">
        <f t="shared" si="6"/>
        <v>0</v>
      </c>
      <c r="AS38" s="104">
        <f t="shared" si="6"/>
        <v>0</v>
      </c>
      <c r="AT38" s="104">
        <f t="shared" si="6"/>
        <v>0</v>
      </c>
      <c r="AU38" s="104">
        <f t="shared" si="6"/>
        <v>0</v>
      </c>
    </row>
    <row r="39" spans="1:47" ht="19.5" customHeight="1">
      <c r="A39" s="270" t="s">
        <v>35</v>
      </c>
      <c r="B39" s="229"/>
      <c r="C39" s="237" t="s">
        <v>769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41" t="s">
        <v>770</v>
      </c>
      <c r="AD39" s="241"/>
      <c r="AE39" s="241"/>
      <c r="AF39" s="241"/>
      <c r="AG39" s="271">
        <f t="shared" si="0"/>
        <v>950</v>
      </c>
      <c r="AH39" s="271"/>
      <c r="AI39" s="271"/>
      <c r="AJ39" s="271"/>
      <c r="AK39" s="103">
        <f t="shared" si="1"/>
        <v>950</v>
      </c>
      <c r="AL39" s="103">
        <f t="shared" si="2"/>
        <v>1930</v>
      </c>
      <c r="AM39" s="104">
        <v>950</v>
      </c>
      <c r="AN39" s="104">
        <v>950</v>
      </c>
      <c r="AO39" s="104">
        <v>1930</v>
      </c>
      <c r="AP39" s="104"/>
      <c r="AQ39" s="104"/>
      <c r="AR39" s="104"/>
      <c r="AS39" s="104"/>
      <c r="AT39" s="107"/>
      <c r="AU39" s="107"/>
    </row>
    <row r="40" spans="1:47" ht="19.5" customHeight="1">
      <c r="A40" s="270" t="s">
        <v>36</v>
      </c>
      <c r="B40" s="229"/>
      <c r="C40" s="242" t="s">
        <v>771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50" t="s">
        <v>772</v>
      </c>
      <c r="AD40" s="250"/>
      <c r="AE40" s="250"/>
      <c r="AF40" s="250"/>
      <c r="AG40" s="271">
        <f t="shared" si="0"/>
        <v>30850</v>
      </c>
      <c r="AH40" s="271"/>
      <c r="AI40" s="271"/>
      <c r="AJ40" s="271"/>
      <c r="AK40" s="103">
        <f t="shared" si="1"/>
        <v>30850</v>
      </c>
      <c r="AL40" s="103">
        <f t="shared" si="2"/>
        <v>30609</v>
      </c>
      <c r="AM40" s="104">
        <f aca="true" t="shared" si="7" ref="AM40:AU40">SUM(AM32+AM38+AM39)</f>
        <v>30850</v>
      </c>
      <c r="AN40" s="104">
        <f t="shared" si="7"/>
        <v>30850</v>
      </c>
      <c r="AO40" s="104">
        <f t="shared" si="7"/>
        <v>30609</v>
      </c>
      <c r="AP40" s="104">
        <f t="shared" si="7"/>
        <v>0</v>
      </c>
      <c r="AQ40" s="104">
        <f t="shared" si="7"/>
        <v>0</v>
      </c>
      <c r="AR40" s="104">
        <f t="shared" si="7"/>
        <v>0</v>
      </c>
      <c r="AS40" s="104">
        <f t="shared" si="7"/>
        <v>0</v>
      </c>
      <c r="AT40" s="104">
        <f t="shared" si="7"/>
        <v>0</v>
      </c>
      <c r="AU40" s="104">
        <f t="shared" si="7"/>
        <v>0</v>
      </c>
    </row>
    <row r="41" spans="1:47" ht="19.5" customHeight="1">
      <c r="A41" s="270" t="s">
        <v>37</v>
      </c>
      <c r="B41" s="229"/>
      <c r="C41" s="244" t="s">
        <v>773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1" t="s">
        <v>774</v>
      </c>
      <c r="AD41" s="241"/>
      <c r="AE41" s="241"/>
      <c r="AF41" s="241"/>
      <c r="AG41" s="271">
        <f t="shared" si="0"/>
        <v>1102</v>
      </c>
      <c r="AH41" s="271"/>
      <c r="AI41" s="271"/>
      <c r="AJ41" s="271"/>
      <c r="AK41" s="103">
        <f t="shared" si="1"/>
        <v>2302</v>
      </c>
      <c r="AL41" s="103">
        <f t="shared" si="2"/>
        <v>1742</v>
      </c>
      <c r="AM41" s="104"/>
      <c r="AN41" s="104">
        <v>1200</v>
      </c>
      <c r="AO41" s="104">
        <v>1373</v>
      </c>
      <c r="AP41" s="104">
        <v>1102</v>
      </c>
      <c r="AQ41" s="104">
        <v>1102</v>
      </c>
      <c r="AR41" s="104">
        <v>369</v>
      </c>
      <c r="AS41" s="104"/>
      <c r="AT41" s="107"/>
      <c r="AU41" s="107"/>
    </row>
    <row r="42" spans="1:47" ht="19.5" customHeight="1">
      <c r="A42" s="270" t="s">
        <v>38</v>
      </c>
      <c r="B42" s="229"/>
      <c r="C42" s="244" t="s">
        <v>775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1" t="s">
        <v>776</v>
      </c>
      <c r="AD42" s="241"/>
      <c r="AE42" s="241"/>
      <c r="AF42" s="241"/>
      <c r="AG42" s="271">
        <f t="shared" si="0"/>
        <v>14519</v>
      </c>
      <c r="AH42" s="271"/>
      <c r="AI42" s="271"/>
      <c r="AJ42" s="271"/>
      <c r="AK42" s="103">
        <f t="shared" si="1"/>
        <v>14519</v>
      </c>
      <c r="AL42" s="103">
        <f t="shared" si="2"/>
        <v>19030</v>
      </c>
      <c r="AM42" s="104">
        <v>2413</v>
      </c>
      <c r="AN42" s="104">
        <v>2413</v>
      </c>
      <c r="AO42" s="104">
        <v>2752</v>
      </c>
      <c r="AP42" s="104">
        <v>12076</v>
      </c>
      <c r="AQ42" s="104">
        <v>12076</v>
      </c>
      <c r="AR42" s="104">
        <v>16278</v>
      </c>
      <c r="AS42" s="104">
        <v>30</v>
      </c>
      <c r="AT42" s="107">
        <v>30</v>
      </c>
      <c r="AU42" s="107"/>
    </row>
    <row r="43" spans="1:47" ht="19.5" customHeight="1">
      <c r="A43" s="270" t="s">
        <v>39</v>
      </c>
      <c r="B43" s="229"/>
      <c r="C43" s="244" t="s">
        <v>777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1" t="s">
        <v>778</v>
      </c>
      <c r="AD43" s="241"/>
      <c r="AE43" s="241"/>
      <c r="AF43" s="241"/>
      <c r="AG43" s="271">
        <f t="shared" si="0"/>
        <v>1347</v>
      </c>
      <c r="AH43" s="271"/>
      <c r="AI43" s="271"/>
      <c r="AJ43" s="271"/>
      <c r="AK43" s="103">
        <f t="shared" si="1"/>
        <v>1347</v>
      </c>
      <c r="AL43" s="103">
        <f t="shared" si="2"/>
        <v>1827</v>
      </c>
      <c r="AM43" s="104">
        <v>1347</v>
      </c>
      <c r="AN43" s="104">
        <v>1347</v>
      </c>
      <c r="AO43" s="104">
        <v>1827</v>
      </c>
      <c r="AP43" s="104"/>
      <c r="AQ43" s="104"/>
      <c r="AR43" s="104"/>
      <c r="AS43" s="104"/>
      <c r="AT43" s="107"/>
      <c r="AU43" s="107"/>
    </row>
    <row r="44" spans="1:47" ht="19.5" customHeight="1">
      <c r="A44" s="270" t="s">
        <v>40</v>
      </c>
      <c r="B44" s="229"/>
      <c r="C44" s="244" t="s">
        <v>779</v>
      </c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1" t="s">
        <v>780</v>
      </c>
      <c r="AD44" s="241"/>
      <c r="AE44" s="241"/>
      <c r="AF44" s="241"/>
      <c r="AG44" s="271">
        <f t="shared" si="0"/>
        <v>0</v>
      </c>
      <c r="AH44" s="271"/>
      <c r="AI44" s="271"/>
      <c r="AJ44" s="271"/>
      <c r="AK44" s="103">
        <f t="shared" si="1"/>
        <v>0</v>
      </c>
      <c r="AL44" s="103">
        <f t="shared" si="2"/>
        <v>0</v>
      </c>
      <c r="AM44" s="104"/>
      <c r="AN44" s="104"/>
      <c r="AO44" s="104"/>
      <c r="AP44" s="104"/>
      <c r="AQ44" s="104"/>
      <c r="AR44" s="104"/>
      <c r="AS44" s="104"/>
      <c r="AT44" s="107"/>
      <c r="AU44" s="107"/>
    </row>
    <row r="45" spans="1:47" ht="19.5" customHeight="1">
      <c r="A45" s="270" t="s">
        <v>41</v>
      </c>
      <c r="B45" s="229"/>
      <c r="C45" s="244" t="s">
        <v>781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1" t="s">
        <v>782</v>
      </c>
      <c r="AD45" s="241"/>
      <c r="AE45" s="241"/>
      <c r="AF45" s="241"/>
      <c r="AG45" s="271">
        <f t="shared" si="0"/>
        <v>0</v>
      </c>
      <c r="AH45" s="271"/>
      <c r="AI45" s="271"/>
      <c r="AJ45" s="271"/>
      <c r="AK45" s="103">
        <f t="shared" si="1"/>
        <v>0</v>
      </c>
      <c r="AL45" s="103">
        <f t="shared" si="2"/>
        <v>0</v>
      </c>
      <c r="AM45" s="104"/>
      <c r="AN45" s="104"/>
      <c r="AO45" s="104"/>
      <c r="AP45" s="104"/>
      <c r="AQ45" s="104"/>
      <c r="AR45" s="104"/>
      <c r="AS45" s="104"/>
      <c r="AT45" s="107"/>
      <c r="AU45" s="107"/>
    </row>
    <row r="46" spans="1:47" ht="19.5" customHeight="1">
      <c r="A46" s="270" t="s">
        <v>42</v>
      </c>
      <c r="B46" s="229"/>
      <c r="C46" s="244" t="s">
        <v>783</v>
      </c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1" t="s">
        <v>784</v>
      </c>
      <c r="AD46" s="241"/>
      <c r="AE46" s="241"/>
      <c r="AF46" s="241"/>
      <c r="AG46" s="271">
        <f t="shared" si="0"/>
        <v>3946</v>
      </c>
      <c r="AH46" s="271"/>
      <c r="AI46" s="271"/>
      <c r="AJ46" s="271"/>
      <c r="AK46" s="103">
        <f t="shared" si="1"/>
        <v>3946</v>
      </c>
      <c r="AL46" s="103">
        <f t="shared" si="2"/>
        <v>5522</v>
      </c>
      <c r="AM46" s="104">
        <v>388</v>
      </c>
      <c r="AN46" s="104">
        <v>388</v>
      </c>
      <c r="AO46" s="104">
        <v>1027</v>
      </c>
      <c r="AP46" s="104">
        <v>3558</v>
      </c>
      <c r="AQ46" s="104">
        <v>3558</v>
      </c>
      <c r="AR46" s="104">
        <v>4495</v>
      </c>
      <c r="AS46" s="104"/>
      <c r="AT46" s="107"/>
      <c r="AU46" s="107"/>
    </row>
    <row r="47" spans="1:47" ht="19.5" customHeight="1">
      <c r="A47" s="270" t="s">
        <v>43</v>
      </c>
      <c r="B47" s="229"/>
      <c r="C47" s="244" t="s">
        <v>785</v>
      </c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1" t="s">
        <v>786</v>
      </c>
      <c r="AD47" s="241"/>
      <c r="AE47" s="241"/>
      <c r="AF47" s="241"/>
      <c r="AG47" s="271">
        <f t="shared" si="0"/>
        <v>0</v>
      </c>
      <c r="AH47" s="271"/>
      <c r="AI47" s="271"/>
      <c r="AJ47" s="271"/>
      <c r="AK47" s="103">
        <f t="shared" si="1"/>
        <v>0</v>
      </c>
      <c r="AL47" s="103">
        <f t="shared" si="2"/>
        <v>0</v>
      </c>
      <c r="AM47" s="104"/>
      <c r="AN47" s="104"/>
      <c r="AO47" s="104"/>
      <c r="AP47" s="104"/>
      <c r="AQ47" s="104"/>
      <c r="AR47" s="104"/>
      <c r="AS47" s="104"/>
      <c r="AT47" s="107"/>
      <c r="AU47" s="107"/>
    </row>
    <row r="48" spans="1:47" ht="19.5" customHeight="1">
      <c r="A48" s="270" t="s">
        <v>44</v>
      </c>
      <c r="B48" s="229"/>
      <c r="C48" s="244" t="s">
        <v>787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1" t="s">
        <v>788</v>
      </c>
      <c r="AD48" s="241"/>
      <c r="AE48" s="241"/>
      <c r="AF48" s="241"/>
      <c r="AG48" s="271">
        <f t="shared" si="0"/>
        <v>0</v>
      </c>
      <c r="AH48" s="271"/>
      <c r="AI48" s="271"/>
      <c r="AJ48" s="271"/>
      <c r="AK48" s="103">
        <f t="shared" si="1"/>
        <v>0</v>
      </c>
      <c r="AL48" s="103">
        <f t="shared" si="2"/>
        <v>9</v>
      </c>
      <c r="AM48" s="104"/>
      <c r="AN48" s="104"/>
      <c r="AO48" s="104">
        <v>9</v>
      </c>
      <c r="AP48" s="104"/>
      <c r="AQ48" s="104"/>
      <c r="AR48" s="104"/>
      <c r="AS48" s="104"/>
      <c r="AT48" s="107"/>
      <c r="AU48" s="107"/>
    </row>
    <row r="49" spans="1:47" ht="19.5" customHeight="1">
      <c r="A49" s="270" t="s">
        <v>45</v>
      </c>
      <c r="B49" s="229"/>
      <c r="C49" s="244" t="s">
        <v>789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1" t="s">
        <v>790</v>
      </c>
      <c r="AD49" s="241"/>
      <c r="AE49" s="241"/>
      <c r="AF49" s="241"/>
      <c r="AG49" s="271">
        <f t="shared" si="0"/>
        <v>0</v>
      </c>
      <c r="AH49" s="271"/>
      <c r="AI49" s="271"/>
      <c r="AJ49" s="271"/>
      <c r="AK49" s="103">
        <f t="shared" si="1"/>
        <v>0</v>
      </c>
      <c r="AL49" s="103">
        <f t="shared" si="2"/>
        <v>0</v>
      </c>
      <c r="AM49" s="104"/>
      <c r="AN49" s="104"/>
      <c r="AO49" s="104"/>
      <c r="AP49" s="104"/>
      <c r="AQ49" s="104"/>
      <c r="AR49" s="104"/>
      <c r="AS49" s="104"/>
      <c r="AT49" s="107"/>
      <c r="AU49" s="107"/>
    </row>
    <row r="50" spans="1:47" ht="19.5" customHeight="1">
      <c r="A50" s="270" t="s">
        <v>46</v>
      </c>
      <c r="B50" s="229"/>
      <c r="C50" s="244" t="s">
        <v>791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1" t="s">
        <v>792</v>
      </c>
      <c r="AD50" s="241"/>
      <c r="AE50" s="241"/>
      <c r="AF50" s="241"/>
      <c r="AG50" s="271">
        <f t="shared" si="0"/>
        <v>0</v>
      </c>
      <c r="AH50" s="271"/>
      <c r="AI50" s="271"/>
      <c r="AJ50" s="271"/>
      <c r="AK50" s="103">
        <f t="shared" si="1"/>
        <v>0</v>
      </c>
      <c r="AL50" s="103">
        <f t="shared" si="2"/>
        <v>353</v>
      </c>
      <c r="AM50" s="104"/>
      <c r="AN50" s="104"/>
      <c r="AO50" s="104">
        <v>352</v>
      </c>
      <c r="AP50" s="104"/>
      <c r="AQ50" s="104"/>
      <c r="AR50" s="104">
        <v>1</v>
      </c>
      <c r="AS50" s="104"/>
      <c r="AT50" s="107"/>
      <c r="AU50" s="107"/>
    </row>
    <row r="51" spans="1:47" ht="19.5" customHeight="1">
      <c r="A51" s="270" t="s">
        <v>47</v>
      </c>
      <c r="B51" s="229"/>
      <c r="C51" s="246" t="s">
        <v>793</v>
      </c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50" t="s">
        <v>794</v>
      </c>
      <c r="AD51" s="250"/>
      <c r="AE51" s="250"/>
      <c r="AF51" s="250"/>
      <c r="AG51" s="271">
        <f t="shared" si="0"/>
        <v>20914</v>
      </c>
      <c r="AH51" s="271"/>
      <c r="AI51" s="271"/>
      <c r="AJ51" s="271"/>
      <c r="AK51" s="103">
        <f t="shared" si="1"/>
        <v>22114</v>
      </c>
      <c r="AL51" s="103">
        <f t="shared" si="2"/>
        <v>28483</v>
      </c>
      <c r="AM51" s="104">
        <f>SUM(AM42:AM50)</f>
        <v>4148</v>
      </c>
      <c r="AN51" s="104">
        <f>SUM(AN41:AN50)</f>
        <v>5348</v>
      </c>
      <c r="AO51" s="104">
        <f>SUM(AO41:AO50)</f>
        <v>7340</v>
      </c>
      <c r="AP51" s="104">
        <f aca="true" t="shared" si="8" ref="AP51:AU51">SUM(AP41:AP50)</f>
        <v>16736</v>
      </c>
      <c r="AQ51" s="104">
        <f t="shared" si="8"/>
        <v>16736</v>
      </c>
      <c r="AR51" s="104">
        <f t="shared" si="8"/>
        <v>21143</v>
      </c>
      <c r="AS51" s="104">
        <f t="shared" si="8"/>
        <v>30</v>
      </c>
      <c r="AT51" s="104">
        <f t="shared" si="8"/>
        <v>30</v>
      </c>
      <c r="AU51" s="104">
        <f t="shared" si="8"/>
        <v>0</v>
      </c>
    </row>
    <row r="52" spans="1:47" ht="19.5" customHeight="1">
      <c r="A52" s="270" t="s">
        <v>48</v>
      </c>
      <c r="B52" s="229"/>
      <c r="C52" s="244" t="s">
        <v>795</v>
      </c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1" t="s">
        <v>796</v>
      </c>
      <c r="AD52" s="241"/>
      <c r="AE52" s="241"/>
      <c r="AF52" s="241"/>
      <c r="AG52" s="271">
        <f t="shared" si="0"/>
        <v>0</v>
      </c>
      <c r="AH52" s="271"/>
      <c r="AI52" s="271"/>
      <c r="AJ52" s="271"/>
      <c r="AK52" s="103">
        <f t="shared" si="1"/>
        <v>0</v>
      </c>
      <c r="AL52" s="103">
        <f t="shared" si="2"/>
        <v>0</v>
      </c>
      <c r="AM52" s="104"/>
      <c r="AN52" s="104"/>
      <c r="AO52" s="104"/>
      <c r="AP52" s="104"/>
      <c r="AQ52" s="104"/>
      <c r="AR52" s="104"/>
      <c r="AS52" s="104"/>
      <c r="AT52" s="107"/>
      <c r="AU52" s="107"/>
    </row>
    <row r="53" spans="1:47" ht="19.5" customHeight="1">
      <c r="A53" s="270" t="s">
        <v>49</v>
      </c>
      <c r="B53" s="229"/>
      <c r="C53" s="244" t="s">
        <v>797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1" t="s">
        <v>798</v>
      </c>
      <c r="AD53" s="241"/>
      <c r="AE53" s="241"/>
      <c r="AF53" s="241"/>
      <c r="AG53" s="271">
        <f t="shared" si="0"/>
        <v>0</v>
      </c>
      <c r="AH53" s="271"/>
      <c r="AI53" s="271"/>
      <c r="AJ53" s="271"/>
      <c r="AK53" s="103">
        <f t="shared" si="1"/>
        <v>0</v>
      </c>
      <c r="AL53" s="103">
        <f t="shared" si="2"/>
        <v>0</v>
      </c>
      <c r="AM53" s="104"/>
      <c r="AN53" s="104"/>
      <c r="AO53" s="104"/>
      <c r="AP53" s="104"/>
      <c r="AQ53" s="104"/>
      <c r="AR53" s="104"/>
      <c r="AS53" s="104"/>
      <c r="AT53" s="107"/>
      <c r="AU53" s="107"/>
    </row>
    <row r="54" spans="1:47" ht="19.5" customHeight="1">
      <c r="A54" s="270" t="s">
        <v>50</v>
      </c>
      <c r="B54" s="229"/>
      <c r="C54" s="244" t="s">
        <v>799</v>
      </c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1" t="s">
        <v>800</v>
      </c>
      <c r="AD54" s="241"/>
      <c r="AE54" s="241"/>
      <c r="AF54" s="241"/>
      <c r="AG54" s="271">
        <f t="shared" si="0"/>
        <v>0</v>
      </c>
      <c r="AH54" s="271"/>
      <c r="AI54" s="271"/>
      <c r="AJ54" s="271"/>
      <c r="AK54" s="103">
        <f t="shared" si="1"/>
        <v>3200</v>
      </c>
      <c r="AL54" s="103">
        <f t="shared" si="2"/>
        <v>3200</v>
      </c>
      <c r="AM54" s="104"/>
      <c r="AN54" s="104">
        <v>3200</v>
      </c>
      <c r="AO54" s="104">
        <v>3200</v>
      </c>
      <c r="AP54" s="104"/>
      <c r="AQ54" s="104"/>
      <c r="AR54" s="104"/>
      <c r="AS54" s="104"/>
      <c r="AT54" s="107"/>
      <c r="AU54" s="107"/>
    </row>
    <row r="55" spans="1:47" ht="19.5" customHeight="1">
      <c r="A55" s="270" t="s">
        <v>51</v>
      </c>
      <c r="B55" s="229"/>
      <c r="C55" s="244" t="s">
        <v>801</v>
      </c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1" t="s">
        <v>802</v>
      </c>
      <c r="AD55" s="241"/>
      <c r="AE55" s="241"/>
      <c r="AF55" s="241"/>
      <c r="AG55" s="271">
        <f t="shared" si="0"/>
        <v>0</v>
      </c>
      <c r="AH55" s="271"/>
      <c r="AI55" s="271"/>
      <c r="AJ55" s="271"/>
      <c r="AK55" s="103">
        <f t="shared" si="1"/>
        <v>0</v>
      </c>
      <c r="AL55" s="103">
        <f t="shared" si="2"/>
        <v>0</v>
      </c>
      <c r="AM55" s="104"/>
      <c r="AN55" s="104"/>
      <c r="AO55" s="104"/>
      <c r="AP55" s="104"/>
      <c r="AQ55" s="104"/>
      <c r="AR55" s="104"/>
      <c r="AS55" s="104"/>
      <c r="AT55" s="107"/>
      <c r="AU55" s="107"/>
    </row>
    <row r="56" spans="1:47" ht="19.5" customHeight="1">
      <c r="A56" s="270" t="s">
        <v>52</v>
      </c>
      <c r="B56" s="229"/>
      <c r="C56" s="244" t="s">
        <v>803</v>
      </c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1" t="s">
        <v>804</v>
      </c>
      <c r="AD56" s="241"/>
      <c r="AE56" s="241"/>
      <c r="AF56" s="241"/>
      <c r="AG56" s="271">
        <f t="shared" si="0"/>
        <v>0</v>
      </c>
      <c r="AH56" s="271"/>
      <c r="AI56" s="271"/>
      <c r="AJ56" s="271"/>
      <c r="AK56" s="103">
        <f t="shared" si="1"/>
        <v>0</v>
      </c>
      <c r="AL56" s="103">
        <f t="shared" si="2"/>
        <v>0</v>
      </c>
      <c r="AM56" s="104"/>
      <c r="AN56" s="104"/>
      <c r="AO56" s="104"/>
      <c r="AP56" s="104"/>
      <c r="AQ56" s="104"/>
      <c r="AR56" s="104"/>
      <c r="AS56" s="104"/>
      <c r="AT56" s="107"/>
      <c r="AU56" s="107"/>
    </row>
    <row r="57" spans="1:47" ht="19.5" customHeight="1">
      <c r="A57" s="270" t="s">
        <v>53</v>
      </c>
      <c r="B57" s="229"/>
      <c r="C57" s="242" t="s">
        <v>805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50" t="s">
        <v>806</v>
      </c>
      <c r="AD57" s="250"/>
      <c r="AE57" s="250"/>
      <c r="AF57" s="250"/>
      <c r="AG57" s="271">
        <f t="shared" si="0"/>
        <v>0</v>
      </c>
      <c r="AH57" s="271"/>
      <c r="AI57" s="271"/>
      <c r="AJ57" s="271"/>
      <c r="AK57" s="103">
        <f t="shared" si="1"/>
        <v>3200</v>
      </c>
      <c r="AL57" s="103">
        <f t="shared" si="2"/>
        <v>3200</v>
      </c>
      <c r="AM57" s="104">
        <f>SUM(AM54:AM56)</f>
        <v>0</v>
      </c>
      <c r="AN57" s="104">
        <f>SUM(AN54:AN56)</f>
        <v>3200</v>
      </c>
      <c r="AO57" s="104">
        <f>SUM(AO54:AO56)</f>
        <v>3200</v>
      </c>
      <c r="AP57" s="104"/>
      <c r="AQ57" s="104"/>
      <c r="AR57" s="104"/>
      <c r="AS57" s="104"/>
      <c r="AT57" s="107"/>
      <c r="AU57" s="107"/>
    </row>
    <row r="58" spans="1:47" ht="29.25" customHeight="1">
      <c r="A58" s="270" t="s">
        <v>54</v>
      </c>
      <c r="B58" s="229"/>
      <c r="C58" s="244" t="s">
        <v>807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1" t="s">
        <v>808</v>
      </c>
      <c r="AD58" s="241"/>
      <c r="AE58" s="241"/>
      <c r="AF58" s="241"/>
      <c r="AG58" s="271">
        <f t="shared" si="0"/>
        <v>0</v>
      </c>
      <c r="AH58" s="271"/>
      <c r="AI58" s="271"/>
      <c r="AJ58" s="271"/>
      <c r="AK58" s="103">
        <f t="shared" si="1"/>
        <v>0</v>
      </c>
      <c r="AL58" s="103">
        <f t="shared" si="2"/>
        <v>0</v>
      </c>
      <c r="AM58" s="104"/>
      <c r="AN58" s="104"/>
      <c r="AO58" s="104"/>
      <c r="AP58" s="104"/>
      <c r="AQ58" s="104"/>
      <c r="AR58" s="104"/>
      <c r="AS58" s="104"/>
      <c r="AT58" s="107"/>
      <c r="AU58" s="107"/>
    </row>
    <row r="59" spans="1:47" ht="29.25" customHeight="1">
      <c r="A59" s="270" t="s">
        <v>55</v>
      </c>
      <c r="B59" s="229"/>
      <c r="C59" s="237" t="s">
        <v>809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41" t="s">
        <v>810</v>
      </c>
      <c r="AD59" s="241"/>
      <c r="AE59" s="241"/>
      <c r="AF59" s="241"/>
      <c r="AG59" s="271">
        <f t="shared" si="0"/>
        <v>480</v>
      </c>
      <c r="AH59" s="271"/>
      <c r="AI59" s="271"/>
      <c r="AJ59" s="271"/>
      <c r="AK59" s="103">
        <f t="shared" si="1"/>
        <v>480</v>
      </c>
      <c r="AL59" s="103">
        <f t="shared" si="2"/>
        <v>559</v>
      </c>
      <c r="AM59" s="104">
        <v>480</v>
      </c>
      <c r="AN59" s="104">
        <v>480</v>
      </c>
      <c r="AO59" s="104">
        <v>559</v>
      </c>
      <c r="AP59" s="104"/>
      <c r="AQ59" s="104"/>
      <c r="AR59" s="104"/>
      <c r="AS59" s="104"/>
      <c r="AT59" s="107"/>
      <c r="AU59" s="107"/>
    </row>
    <row r="60" spans="1:47" ht="19.5" customHeight="1">
      <c r="A60" s="270" t="s">
        <v>56</v>
      </c>
      <c r="B60" s="229"/>
      <c r="C60" s="244" t="s">
        <v>811</v>
      </c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1" t="s">
        <v>812</v>
      </c>
      <c r="AD60" s="241"/>
      <c r="AE60" s="241"/>
      <c r="AF60" s="241"/>
      <c r="AG60" s="271">
        <f t="shared" si="0"/>
        <v>350</v>
      </c>
      <c r="AH60" s="271"/>
      <c r="AI60" s="271"/>
      <c r="AJ60" s="271"/>
      <c r="AK60" s="103">
        <f t="shared" si="1"/>
        <v>350</v>
      </c>
      <c r="AL60" s="103">
        <f t="shared" si="2"/>
        <v>0</v>
      </c>
      <c r="AM60" s="104">
        <v>350</v>
      </c>
      <c r="AN60" s="104">
        <v>350</v>
      </c>
      <c r="AO60" s="104"/>
      <c r="AP60" s="104"/>
      <c r="AQ60" s="104"/>
      <c r="AR60" s="104"/>
      <c r="AS60" s="104"/>
      <c r="AT60" s="107"/>
      <c r="AU60" s="107"/>
    </row>
    <row r="61" spans="1:47" ht="19.5" customHeight="1">
      <c r="A61" s="270" t="s">
        <v>57</v>
      </c>
      <c r="B61" s="229"/>
      <c r="C61" s="242" t="s">
        <v>813</v>
      </c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50" t="s">
        <v>814</v>
      </c>
      <c r="AD61" s="250"/>
      <c r="AE61" s="250"/>
      <c r="AF61" s="250"/>
      <c r="AG61" s="271">
        <f t="shared" si="0"/>
        <v>830</v>
      </c>
      <c r="AH61" s="271"/>
      <c r="AI61" s="271"/>
      <c r="AJ61" s="271"/>
      <c r="AK61" s="103">
        <f t="shared" si="1"/>
        <v>830</v>
      </c>
      <c r="AL61" s="103">
        <f t="shared" si="2"/>
        <v>559</v>
      </c>
      <c r="AM61" s="104">
        <f>SUM(AM58:AM60)</f>
        <v>830</v>
      </c>
      <c r="AN61" s="104">
        <f>SUM(AN58:AN60)</f>
        <v>830</v>
      </c>
      <c r="AO61" s="104">
        <f>SUM(AO58:AO60)</f>
        <v>559</v>
      </c>
      <c r="AP61" s="104">
        <f aca="true" t="shared" si="9" ref="AP61:AU61">SUM(AP58:AP60)</f>
        <v>0</v>
      </c>
      <c r="AQ61" s="104">
        <f t="shared" si="9"/>
        <v>0</v>
      </c>
      <c r="AR61" s="104">
        <f t="shared" si="9"/>
        <v>0</v>
      </c>
      <c r="AS61" s="104">
        <f t="shared" si="9"/>
        <v>0</v>
      </c>
      <c r="AT61" s="104">
        <f t="shared" si="9"/>
        <v>0</v>
      </c>
      <c r="AU61" s="104">
        <f t="shared" si="9"/>
        <v>0</v>
      </c>
    </row>
    <row r="62" spans="1:47" ht="29.25" customHeight="1">
      <c r="A62" s="270" t="s">
        <v>58</v>
      </c>
      <c r="B62" s="229"/>
      <c r="C62" s="244" t="s">
        <v>815</v>
      </c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1" t="s">
        <v>816</v>
      </c>
      <c r="AD62" s="241"/>
      <c r="AE62" s="241"/>
      <c r="AF62" s="241"/>
      <c r="AG62" s="271">
        <f t="shared" si="0"/>
        <v>0</v>
      </c>
      <c r="AH62" s="271"/>
      <c r="AI62" s="271"/>
      <c r="AJ62" s="271"/>
      <c r="AK62" s="103">
        <f t="shared" si="1"/>
        <v>0</v>
      </c>
      <c r="AL62" s="103">
        <f t="shared" si="2"/>
        <v>0</v>
      </c>
      <c r="AM62" s="104"/>
      <c r="AN62" s="104"/>
      <c r="AO62" s="104"/>
      <c r="AP62" s="104"/>
      <c r="AQ62" s="104"/>
      <c r="AR62" s="104"/>
      <c r="AS62" s="104"/>
      <c r="AT62" s="107"/>
      <c r="AU62" s="107"/>
    </row>
    <row r="63" spans="1:47" ht="29.25" customHeight="1">
      <c r="A63" s="270" t="s">
        <v>59</v>
      </c>
      <c r="B63" s="229"/>
      <c r="C63" s="237" t="s">
        <v>817</v>
      </c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41" t="s">
        <v>818</v>
      </c>
      <c r="AD63" s="241"/>
      <c r="AE63" s="241"/>
      <c r="AF63" s="241"/>
      <c r="AG63" s="271">
        <f t="shared" si="0"/>
        <v>0</v>
      </c>
      <c r="AH63" s="271"/>
      <c r="AI63" s="271"/>
      <c r="AJ63" s="271"/>
      <c r="AK63" s="103">
        <f t="shared" si="1"/>
        <v>0</v>
      </c>
      <c r="AL63" s="103">
        <f t="shared" si="2"/>
        <v>338</v>
      </c>
      <c r="AM63" s="104"/>
      <c r="AN63" s="104"/>
      <c r="AO63" s="104">
        <v>338</v>
      </c>
      <c r="AP63" s="104"/>
      <c r="AQ63" s="104"/>
      <c r="AR63" s="104"/>
      <c r="AS63" s="104"/>
      <c r="AT63" s="107"/>
      <c r="AU63" s="107"/>
    </row>
    <row r="64" spans="1:47" ht="19.5" customHeight="1">
      <c r="A64" s="270" t="s">
        <v>60</v>
      </c>
      <c r="B64" s="229"/>
      <c r="C64" s="244" t="s">
        <v>819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1" t="s">
        <v>820</v>
      </c>
      <c r="AD64" s="241"/>
      <c r="AE64" s="241"/>
      <c r="AF64" s="241"/>
      <c r="AG64" s="271">
        <f t="shared" si="0"/>
        <v>0</v>
      </c>
      <c r="AH64" s="271"/>
      <c r="AI64" s="271"/>
      <c r="AJ64" s="271"/>
      <c r="AK64" s="103">
        <f t="shared" si="1"/>
        <v>0</v>
      </c>
      <c r="AL64" s="103">
        <f t="shared" si="2"/>
        <v>643</v>
      </c>
      <c r="AM64" s="104"/>
      <c r="AN64" s="104"/>
      <c r="AO64" s="104">
        <v>643</v>
      </c>
      <c r="AP64" s="104"/>
      <c r="AQ64" s="104"/>
      <c r="AR64" s="104"/>
      <c r="AS64" s="104"/>
      <c r="AT64" s="107"/>
      <c r="AU64" s="107"/>
    </row>
    <row r="65" spans="1:47" ht="19.5" customHeight="1">
      <c r="A65" s="270" t="s">
        <v>61</v>
      </c>
      <c r="B65" s="229"/>
      <c r="C65" s="242" t="s">
        <v>821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50" t="s">
        <v>822</v>
      </c>
      <c r="AD65" s="250"/>
      <c r="AE65" s="250"/>
      <c r="AF65" s="250"/>
      <c r="AG65" s="271">
        <f t="shared" si="0"/>
        <v>0</v>
      </c>
      <c r="AH65" s="271"/>
      <c r="AI65" s="271"/>
      <c r="AJ65" s="271"/>
      <c r="AK65" s="103">
        <f t="shared" si="1"/>
        <v>0</v>
      </c>
      <c r="AL65" s="103">
        <f t="shared" si="2"/>
        <v>981</v>
      </c>
      <c r="AM65" s="104">
        <f aca="true" t="shared" si="10" ref="AM65:AT65">SUM(AM62:AM64)</f>
        <v>0</v>
      </c>
      <c r="AN65" s="104">
        <f t="shared" si="10"/>
        <v>0</v>
      </c>
      <c r="AO65" s="104">
        <f t="shared" si="10"/>
        <v>981</v>
      </c>
      <c r="AP65" s="104">
        <f t="shared" si="10"/>
        <v>0</v>
      </c>
      <c r="AQ65" s="104">
        <f t="shared" si="10"/>
        <v>0</v>
      </c>
      <c r="AR65" s="104">
        <f t="shared" si="10"/>
        <v>0</v>
      </c>
      <c r="AS65" s="104">
        <f t="shared" si="10"/>
        <v>0</v>
      </c>
      <c r="AT65" s="104">
        <f t="shared" si="10"/>
        <v>0</v>
      </c>
      <c r="AU65" s="107"/>
    </row>
    <row r="66" spans="1:47" ht="19.5" customHeight="1">
      <c r="A66" s="270" t="s">
        <v>62</v>
      </c>
      <c r="B66" s="229"/>
      <c r="C66" s="246" t="s">
        <v>823</v>
      </c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50" t="s">
        <v>824</v>
      </c>
      <c r="AD66" s="250"/>
      <c r="AE66" s="250"/>
      <c r="AF66" s="250"/>
      <c r="AG66" s="271">
        <f t="shared" si="0"/>
        <v>219655</v>
      </c>
      <c r="AH66" s="271"/>
      <c r="AI66" s="271"/>
      <c r="AJ66" s="271"/>
      <c r="AK66" s="103">
        <f t="shared" si="1"/>
        <v>383597</v>
      </c>
      <c r="AL66" s="103">
        <f t="shared" si="2"/>
        <v>386724</v>
      </c>
      <c r="AM66" s="104">
        <f aca="true" t="shared" si="11" ref="AM66:AR66">SUM(AM20+AM26+AM40+AM51+AM57+AM61+AM65)</f>
        <v>202889</v>
      </c>
      <c r="AN66" s="104">
        <f t="shared" si="11"/>
        <v>342844</v>
      </c>
      <c r="AO66" s="104">
        <f t="shared" si="11"/>
        <v>341594</v>
      </c>
      <c r="AP66" s="104">
        <f t="shared" si="11"/>
        <v>16736</v>
      </c>
      <c r="AQ66" s="104">
        <f t="shared" si="11"/>
        <v>40723</v>
      </c>
      <c r="AR66" s="104">
        <f t="shared" si="11"/>
        <v>45130</v>
      </c>
      <c r="AS66" s="104">
        <f>SUM(AS14+AS20+AS26+AS29+AS40+AS51+AS57+AS61+AS65)</f>
        <v>30</v>
      </c>
      <c r="AT66" s="104">
        <f>SUM(AT20+AT26+AT40+AT51+AT57+AT61+AT65)</f>
        <v>30</v>
      </c>
      <c r="AU66" s="104">
        <f>SUM(AU40+AU20+AU51)</f>
        <v>0</v>
      </c>
    </row>
    <row r="67" ht="12.75">
      <c r="AT67" s="86"/>
    </row>
  </sheetData>
  <sheetProtection/>
  <mergeCells count="250">
    <mergeCell ref="A13:B13"/>
    <mergeCell ref="C13:AB13"/>
    <mergeCell ref="AC13:AF13"/>
    <mergeCell ref="AG13:AJ13"/>
    <mergeCell ref="A66:B66"/>
    <mergeCell ref="C66:AB66"/>
    <mergeCell ref="AC66:AF66"/>
    <mergeCell ref="AG66:AJ66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9:B9"/>
    <mergeCell ref="C9:AB9"/>
    <mergeCell ref="AC9:AF9"/>
    <mergeCell ref="AG9:AJ9"/>
    <mergeCell ref="A10:B10"/>
    <mergeCell ref="C10:AB10"/>
    <mergeCell ref="AC10:AF10"/>
    <mergeCell ref="AG10:AJ10"/>
    <mergeCell ref="A7:B7"/>
    <mergeCell ref="C7:AB7"/>
    <mergeCell ref="AC7:AF7"/>
    <mergeCell ref="AG7:AJ7"/>
    <mergeCell ref="A8:B8"/>
    <mergeCell ref="C8:AB8"/>
    <mergeCell ref="AC8:AF8"/>
    <mergeCell ref="AG8:AJ8"/>
    <mergeCell ref="A3:AU3"/>
    <mergeCell ref="A4:AU4"/>
    <mergeCell ref="AM1:AS1"/>
    <mergeCell ref="A5:AS5"/>
    <mergeCell ref="A6:AF6"/>
    <mergeCell ref="AG6:AK6"/>
    <mergeCell ref="AS6:AU6"/>
    <mergeCell ref="AM6:AO6"/>
    <mergeCell ref="A2:AU2"/>
    <mergeCell ref="AP6:AR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1" r:id="rId1"/>
  <rowBreaks count="1" manualBreakCount="1">
    <brk id="33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zoomScalePageLayoutView="0" workbookViewId="0" topLeftCell="A13">
      <selection activeCell="AK13" sqref="AK13"/>
    </sheetView>
  </sheetViews>
  <sheetFormatPr defaultColWidth="9.00390625" defaultRowHeight="12.75"/>
  <cols>
    <col min="1" max="36" width="2.75390625" style="41" customWidth="1"/>
    <col min="37" max="37" width="11.875" style="41" customWidth="1"/>
    <col min="38" max="38" width="11.00390625" style="41" customWidth="1"/>
    <col min="39" max="16384" width="9.125" style="41" customWidth="1"/>
  </cols>
  <sheetData>
    <row r="1" spans="37:38" ht="22.5" customHeight="1">
      <c r="AK1" s="286" t="s">
        <v>993</v>
      </c>
      <c r="AL1" s="286"/>
    </row>
    <row r="2" spans="1:38" ht="31.5" customHeight="1">
      <c r="A2" s="287" t="s">
        <v>457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13"/>
      <c r="AL2" s="213"/>
    </row>
    <row r="3" spans="1:38" ht="31.5" customHeight="1">
      <c r="A3" s="287" t="s">
        <v>1059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13"/>
      <c r="AL3" s="213"/>
    </row>
    <row r="4" spans="1:38" ht="25.5" customHeight="1">
      <c r="A4" s="288" t="s">
        <v>872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13"/>
      <c r="AL4" s="213"/>
    </row>
    <row r="5" spans="1:38" ht="19.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13"/>
      <c r="AL5" s="213"/>
    </row>
    <row r="6" spans="1:38" ht="27.75" customHeight="1">
      <c r="A6" s="212" t="s">
        <v>707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91" t="s">
        <v>156</v>
      </c>
      <c r="AH6" s="292"/>
      <c r="AI6" s="292"/>
      <c r="AJ6" s="292"/>
      <c r="AK6" s="292"/>
      <c r="AL6" s="293"/>
    </row>
    <row r="7" spans="1:40" ht="34.5" customHeight="1">
      <c r="A7" s="214" t="s">
        <v>458</v>
      </c>
      <c r="B7" s="215"/>
      <c r="C7" s="216" t="s">
        <v>459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8" t="s">
        <v>700</v>
      </c>
      <c r="AD7" s="217"/>
      <c r="AE7" s="217"/>
      <c r="AF7" s="217"/>
      <c r="AG7" s="215" t="s">
        <v>699</v>
      </c>
      <c r="AH7" s="217"/>
      <c r="AI7" s="217"/>
      <c r="AJ7" s="217"/>
      <c r="AK7" s="98" t="s">
        <v>871</v>
      </c>
      <c r="AL7" s="166" t="s">
        <v>8</v>
      </c>
      <c r="AM7" s="109"/>
      <c r="AN7" s="109"/>
    </row>
    <row r="8" spans="1:38" ht="12.75">
      <c r="A8" s="228" t="s">
        <v>329</v>
      </c>
      <c r="B8" s="228"/>
      <c r="C8" s="229" t="s">
        <v>330</v>
      </c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 t="s">
        <v>331</v>
      </c>
      <c r="AD8" s="229"/>
      <c r="AE8" s="229"/>
      <c r="AF8" s="229"/>
      <c r="AG8" s="229" t="s">
        <v>332</v>
      </c>
      <c r="AH8" s="229"/>
      <c r="AI8" s="229"/>
      <c r="AJ8" s="229"/>
      <c r="AK8" s="116" t="s">
        <v>333</v>
      </c>
      <c r="AL8" s="116" t="s">
        <v>334</v>
      </c>
    </row>
    <row r="9" spans="1:38" ht="19.5" customHeight="1">
      <c r="A9" s="270" t="s">
        <v>0</v>
      </c>
      <c r="B9" s="270"/>
      <c r="C9" s="244" t="s">
        <v>870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37" t="s">
        <v>869</v>
      </c>
      <c r="AD9" s="237"/>
      <c r="AE9" s="237"/>
      <c r="AF9" s="237"/>
      <c r="AG9" s="278"/>
      <c r="AH9" s="278"/>
      <c r="AI9" s="278"/>
      <c r="AJ9" s="278"/>
      <c r="AK9" s="104"/>
      <c r="AL9" s="104"/>
    </row>
    <row r="10" spans="1:38" ht="19.5" customHeight="1">
      <c r="A10" s="270" t="s">
        <v>1</v>
      </c>
      <c r="B10" s="270"/>
      <c r="C10" s="244" t="s">
        <v>868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37" t="s">
        <v>867</v>
      </c>
      <c r="AD10" s="237"/>
      <c r="AE10" s="237"/>
      <c r="AF10" s="237"/>
      <c r="AG10" s="278"/>
      <c r="AH10" s="278"/>
      <c r="AI10" s="278"/>
      <c r="AJ10" s="278"/>
      <c r="AK10" s="104"/>
      <c r="AL10" s="104"/>
    </row>
    <row r="11" spans="1:38" ht="19.5" customHeight="1">
      <c r="A11" s="270" t="s">
        <v>2</v>
      </c>
      <c r="B11" s="270"/>
      <c r="C11" s="244" t="s">
        <v>866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37" t="s">
        <v>865</v>
      </c>
      <c r="AD11" s="237"/>
      <c r="AE11" s="237"/>
      <c r="AF11" s="237"/>
      <c r="AG11" s="278"/>
      <c r="AH11" s="278"/>
      <c r="AI11" s="278"/>
      <c r="AJ11" s="278"/>
      <c r="AK11" s="104"/>
      <c r="AL11" s="104"/>
    </row>
    <row r="12" spans="1:38" ht="19.5" customHeight="1">
      <c r="A12" s="279" t="s">
        <v>3</v>
      </c>
      <c r="B12" s="279"/>
      <c r="C12" s="246" t="s">
        <v>864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2" t="s">
        <v>863</v>
      </c>
      <c r="AD12" s="242"/>
      <c r="AE12" s="242"/>
      <c r="AF12" s="242"/>
      <c r="AG12" s="278"/>
      <c r="AH12" s="278"/>
      <c r="AI12" s="278"/>
      <c r="AJ12" s="278"/>
      <c r="AK12" s="104"/>
      <c r="AL12" s="104"/>
    </row>
    <row r="13" spans="1:38" s="47" customFormat="1" ht="19.5" customHeight="1">
      <c r="A13" s="270" t="s">
        <v>9</v>
      </c>
      <c r="B13" s="270"/>
      <c r="C13" s="280" t="s">
        <v>862</v>
      </c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37" t="s">
        <v>861</v>
      </c>
      <c r="AD13" s="237"/>
      <c r="AE13" s="237"/>
      <c r="AF13" s="237"/>
      <c r="AG13" s="278"/>
      <c r="AH13" s="278"/>
      <c r="AI13" s="278"/>
      <c r="AJ13" s="278"/>
      <c r="AK13" s="105"/>
      <c r="AL13" s="105"/>
    </row>
    <row r="14" spans="1:38" ht="19.5" customHeight="1">
      <c r="A14" s="270" t="s">
        <v>10</v>
      </c>
      <c r="B14" s="270"/>
      <c r="C14" s="280" t="s">
        <v>860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37" t="s">
        <v>859</v>
      </c>
      <c r="AD14" s="237"/>
      <c r="AE14" s="237"/>
      <c r="AF14" s="237"/>
      <c r="AG14" s="278"/>
      <c r="AH14" s="278"/>
      <c r="AI14" s="278"/>
      <c r="AJ14" s="278"/>
      <c r="AK14" s="104"/>
      <c r="AL14" s="104"/>
    </row>
    <row r="15" spans="1:38" ht="19.5" customHeight="1">
      <c r="A15" s="270" t="s">
        <v>11</v>
      </c>
      <c r="B15" s="270"/>
      <c r="C15" s="244" t="s">
        <v>858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37" t="s">
        <v>857</v>
      </c>
      <c r="AD15" s="237"/>
      <c r="AE15" s="237"/>
      <c r="AF15" s="237"/>
      <c r="AG15" s="278"/>
      <c r="AH15" s="278"/>
      <c r="AI15" s="278"/>
      <c r="AJ15" s="278"/>
      <c r="AK15" s="104"/>
      <c r="AL15" s="104"/>
    </row>
    <row r="16" spans="1:38" ht="19.5" customHeight="1">
      <c r="A16" s="270" t="s">
        <v>4</v>
      </c>
      <c r="B16" s="270"/>
      <c r="C16" s="244" t="s">
        <v>856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37" t="s">
        <v>855</v>
      </c>
      <c r="AD16" s="237"/>
      <c r="AE16" s="237"/>
      <c r="AF16" s="237"/>
      <c r="AG16" s="278"/>
      <c r="AH16" s="278"/>
      <c r="AI16" s="278"/>
      <c r="AJ16" s="278"/>
      <c r="AK16" s="104"/>
      <c r="AL16" s="104"/>
    </row>
    <row r="17" spans="1:38" ht="19.5" customHeight="1">
      <c r="A17" s="279" t="s">
        <v>12</v>
      </c>
      <c r="B17" s="279"/>
      <c r="C17" s="281" t="s">
        <v>854</v>
      </c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42" t="s">
        <v>853</v>
      </c>
      <c r="AD17" s="242"/>
      <c r="AE17" s="242"/>
      <c r="AF17" s="242"/>
      <c r="AG17" s="278"/>
      <c r="AH17" s="278"/>
      <c r="AI17" s="278"/>
      <c r="AJ17" s="278"/>
      <c r="AK17" s="104"/>
      <c r="AL17" s="104"/>
    </row>
    <row r="18" spans="1:38" ht="19.5" customHeight="1">
      <c r="A18" s="270" t="s">
        <v>5</v>
      </c>
      <c r="B18" s="270"/>
      <c r="C18" s="280" t="s">
        <v>852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37" t="s">
        <v>851</v>
      </c>
      <c r="AD18" s="237"/>
      <c r="AE18" s="237"/>
      <c r="AF18" s="237"/>
      <c r="AG18" s="278"/>
      <c r="AH18" s="278"/>
      <c r="AI18" s="278"/>
      <c r="AJ18" s="278"/>
      <c r="AK18" s="104"/>
      <c r="AL18" s="104"/>
    </row>
    <row r="19" spans="1:38" ht="19.5" customHeight="1">
      <c r="A19" s="270" t="s">
        <v>13</v>
      </c>
      <c r="B19" s="270"/>
      <c r="C19" s="280" t="s">
        <v>850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37" t="s">
        <v>849</v>
      </c>
      <c r="AD19" s="237"/>
      <c r="AE19" s="237"/>
      <c r="AF19" s="237"/>
      <c r="AG19" s="278">
        <v>5178</v>
      </c>
      <c r="AH19" s="278"/>
      <c r="AI19" s="278"/>
      <c r="AJ19" s="278"/>
      <c r="AK19" s="104">
        <v>13211</v>
      </c>
      <c r="AL19" s="104">
        <v>13211</v>
      </c>
    </row>
    <row r="20" spans="1:38" ht="19.5" customHeight="1">
      <c r="A20" s="270" t="s">
        <v>14</v>
      </c>
      <c r="B20" s="270"/>
      <c r="C20" s="280" t="s">
        <v>848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37" t="s">
        <v>847</v>
      </c>
      <c r="AD20" s="237"/>
      <c r="AE20" s="237"/>
      <c r="AF20" s="237"/>
      <c r="AG20" s="278"/>
      <c r="AH20" s="278"/>
      <c r="AI20" s="278"/>
      <c r="AJ20" s="278"/>
      <c r="AK20" s="104"/>
      <c r="AL20" s="104"/>
    </row>
    <row r="21" spans="1:38" ht="19.5" customHeight="1">
      <c r="A21" s="270" t="s">
        <v>15</v>
      </c>
      <c r="B21" s="270"/>
      <c r="C21" s="280" t="s">
        <v>846</v>
      </c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37" t="s">
        <v>845</v>
      </c>
      <c r="AD21" s="237"/>
      <c r="AE21" s="237"/>
      <c r="AF21" s="237"/>
      <c r="AG21" s="278"/>
      <c r="AH21" s="278"/>
      <c r="AI21" s="278"/>
      <c r="AJ21" s="278"/>
      <c r="AK21" s="104"/>
      <c r="AL21" s="104"/>
    </row>
    <row r="22" spans="1:38" ht="19.5" customHeight="1">
      <c r="A22" s="270" t="s">
        <v>16</v>
      </c>
      <c r="B22" s="270"/>
      <c r="C22" s="280" t="s">
        <v>844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37" t="s">
        <v>843</v>
      </c>
      <c r="AD22" s="237"/>
      <c r="AE22" s="237"/>
      <c r="AF22" s="237"/>
      <c r="AG22" s="278"/>
      <c r="AH22" s="278"/>
      <c r="AI22" s="278"/>
      <c r="AJ22" s="278"/>
      <c r="AK22" s="104"/>
      <c r="AL22" s="104"/>
    </row>
    <row r="23" spans="1:38" ht="19.5" customHeight="1">
      <c r="A23" s="270" t="s">
        <v>17</v>
      </c>
      <c r="B23" s="270"/>
      <c r="C23" s="280" t="s">
        <v>842</v>
      </c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37" t="s">
        <v>841</v>
      </c>
      <c r="AD23" s="237"/>
      <c r="AE23" s="237"/>
      <c r="AF23" s="237"/>
      <c r="AG23" s="278"/>
      <c r="AH23" s="278"/>
      <c r="AI23" s="278"/>
      <c r="AJ23" s="278"/>
      <c r="AK23" s="104"/>
      <c r="AL23" s="104"/>
    </row>
    <row r="24" spans="1:38" ht="19.5" customHeight="1">
      <c r="A24" s="279" t="s">
        <v>18</v>
      </c>
      <c r="B24" s="279"/>
      <c r="C24" s="281" t="s">
        <v>840</v>
      </c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42" t="s">
        <v>839</v>
      </c>
      <c r="AD24" s="242"/>
      <c r="AE24" s="242"/>
      <c r="AF24" s="242"/>
      <c r="AG24" s="282">
        <f>SUM(AG19:AJ23)</f>
        <v>5178</v>
      </c>
      <c r="AH24" s="283"/>
      <c r="AI24" s="283"/>
      <c r="AJ24" s="284"/>
      <c r="AK24" s="104">
        <f>SUM(AK19:AK23)</f>
        <v>13211</v>
      </c>
      <c r="AL24" s="104">
        <f>SUM(AL19:AL23)</f>
        <v>13211</v>
      </c>
    </row>
    <row r="25" spans="1:38" ht="19.5" customHeight="1">
      <c r="A25" s="270" t="s">
        <v>19</v>
      </c>
      <c r="B25" s="270"/>
      <c r="C25" s="280" t="s">
        <v>838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37" t="s">
        <v>837</v>
      </c>
      <c r="AD25" s="237"/>
      <c r="AE25" s="237"/>
      <c r="AF25" s="237"/>
      <c r="AG25" s="278"/>
      <c r="AH25" s="278"/>
      <c r="AI25" s="278"/>
      <c r="AJ25" s="278"/>
      <c r="AK25" s="104"/>
      <c r="AL25" s="104"/>
    </row>
    <row r="26" spans="1:38" ht="19.5" customHeight="1">
      <c r="A26" s="270" t="s">
        <v>20</v>
      </c>
      <c r="B26" s="270"/>
      <c r="C26" s="244" t="s">
        <v>836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37" t="s">
        <v>835</v>
      </c>
      <c r="AD26" s="237"/>
      <c r="AE26" s="237"/>
      <c r="AF26" s="237"/>
      <c r="AG26" s="278"/>
      <c r="AH26" s="278"/>
      <c r="AI26" s="278"/>
      <c r="AJ26" s="278"/>
      <c r="AK26" s="104"/>
      <c r="AL26" s="104"/>
    </row>
    <row r="27" spans="1:38" ht="19.5" customHeight="1">
      <c r="A27" s="270" t="s">
        <v>21</v>
      </c>
      <c r="B27" s="270"/>
      <c r="C27" s="280" t="s">
        <v>834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37" t="s">
        <v>833</v>
      </c>
      <c r="AD27" s="237"/>
      <c r="AE27" s="237"/>
      <c r="AF27" s="237"/>
      <c r="AG27" s="278"/>
      <c r="AH27" s="278"/>
      <c r="AI27" s="278"/>
      <c r="AJ27" s="278"/>
      <c r="AK27" s="104"/>
      <c r="AL27" s="104"/>
    </row>
    <row r="28" spans="1:38" ht="19.5" customHeight="1">
      <c r="A28" s="270" t="s">
        <v>22</v>
      </c>
      <c r="B28" s="270"/>
      <c r="C28" s="280" t="s">
        <v>832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37" t="s">
        <v>831</v>
      </c>
      <c r="AD28" s="237"/>
      <c r="AE28" s="237"/>
      <c r="AF28" s="237"/>
      <c r="AG28" s="278"/>
      <c r="AH28" s="278"/>
      <c r="AI28" s="278"/>
      <c r="AJ28" s="278"/>
      <c r="AK28" s="104"/>
      <c r="AL28" s="104"/>
    </row>
    <row r="29" spans="1:38" ht="19.5" customHeight="1">
      <c r="A29" s="279" t="s">
        <v>23</v>
      </c>
      <c r="B29" s="279"/>
      <c r="C29" s="281" t="s">
        <v>830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42" t="s">
        <v>829</v>
      </c>
      <c r="AD29" s="242"/>
      <c r="AE29" s="242"/>
      <c r="AF29" s="242"/>
      <c r="AG29" s="278"/>
      <c r="AH29" s="278"/>
      <c r="AI29" s="278"/>
      <c r="AJ29" s="278"/>
      <c r="AK29" s="104"/>
      <c r="AL29" s="104"/>
    </row>
    <row r="30" spans="1:38" ht="19.5" customHeight="1">
      <c r="A30" s="270" t="s">
        <v>24</v>
      </c>
      <c r="B30" s="270"/>
      <c r="C30" s="244" t="s">
        <v>828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37" t="s">
        <v>827</v>
      </c>
      <c r="AD30" s="237"/>
      <c r="AE30" s="237"/>
      <c r="AF30" s="237"/>
      <c r="AG30" s="285"/>
      <c r="AH30" s="285"/>
      <c r="AI30" s="285"/>
      <c r="AJ30" s="285"/>
      <c r="AK30" s="104"/>
      <c r="AL30" s="104"/>
    </row>
    <row r="31" spans="1:38" ht="19.5" customHeight="1">
      <c r="A31" s="279" t="s">
        <v>25</v>
      </c>
      <c r="B31" s="279"/>
      <c r="C31" s="281" t="s">
        <v>826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42" t="s">
        <v>825</v>
      </c>
      <c r="AD31" s="242"/>
      <c r="AE31" s="242"/>
      <c r="AF31" s="242"/>
      <c r="AG31" s="278">
        <f>SUM(AG24)</f>
        <v>5178</v>
      </c>
      <c r="AH31" s="278"/>
      <c r="AI31" s="278"/>
      <c r="AJ31" s="278"/>
      <c r="AK31" s="104">
        <f>SUM(AK24+AK29)</f>
        <v>13211</v>
      </c>
      <c r="AL31" s="104">
        <f>SUM(AL24+AL29)</f>
        <v>13211</v>
      </c>
    </row>
    <row r="32" spans="3:25" ht="12.75"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</row>
  </sheetData>
  <sheetProtection/>
  <mergeCells count="107">
    <mergeCell ref="AK1:AL1"/>
    <mergeCell ref="A6:AF6"/>
    <mergeCell ref="A2:AL2"/>
    <mergeCell ref="A3:AL3"/>
    <mergeCell ref="A4:AL4"/>
    <mergeCell ref="A5:AL5"/>
    <mergeCell ref="AG6:AL6"/>
    <mergeCell ref="AC30:AF30"/>
    <mergeCell ref="AG30:AJ30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C10:AB10"/>
    <mergeCell ref="AC10:AF10"/>
    <mergeCell ref="A7:B7"/>
    <mergeCell ref="A8:B8"/>
    <mergeCell ref="C8:AB8"/>
    <mergeCell ref="AC8:AF8"/>
    <mergeCell ref="C9:AB9"/>
    <mergeCell ref="AC9:AF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3"/>
  <sheetViews>
    <sheetView view="pageBreakPreview" zoomScaleSheetLayoutView="100" zoomScalePageLayoutView="0" workbookViewId="0" topLeftCell="A1">
      <pane xSplit="32" ySplit="7" topLeftCell="AG17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N21" sqref="AN21"/>
    </sheetView>
  </sheetViews>
  <sheetFormatPr defaultColWidth="9.00390625" defaultRowHeight="12.75"/>
  <cols>
    <col min="1" max="36" width="2.75390625" style="41" customWidth="1"/>
    <col min="37" max="38" width="11.25390625" style="41" customWidth="1"/>
    <col min="39" max="41" width="11.375" style="86" customWidth="1"/>
    <col min="42" max="42" width="10.625" style="110" customWidth="1"/>
    <col min="43" max="44" width="10.875" style="41" customWidth="1"/>
    <col min="45" max="48" width="2.75390625" style="41" customWidth="1"/>
    <col min="49" max="16384" width="9.125" style="41" customWidth="1"/>
  </cols>
  <sheetData>
    <row r="1" spans="39:44" ht="24.75" customHeight="1">
      <c r="AM1" s="297"/>
      <c r="AN1" s="297"/>
      <c r="AO1" s="297"/>
      <c r="AP1" s="298"/>
      <c r="AQ1" s="299" t="s">
        <v>994</v>
      </c>
      <c r="AR1" s="299"/>
    </row>
    <row r="2" spans="1:44" ht="31.5" customHeight="1">
      <c r="A2" s="287" t="s">
        <v>457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</row>
    <row r="3" spans="1:44" ht="31.5" customHeight="1">
      <c r="A3" s="287" t="s">
        <v>1043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</row>
    <row r="4" spans="1:44" ht="25.5" customHeight="1">
      <c r="A4" s="288" t="s">
        <v>925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</row>
    <row r="5" spans="1:44" ht="19.5" customHeight="1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2"/>
    </row>
    <row r="6" spans="1:44" ht="40.5" customHeight="1">
      <c r="A6" s="212" t="s">
        <v>707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63" t="s">
        <v>924</v>
      </c>
      <c r="AH6" s="264"/>
      <c r="AI6" s="264"/>
      <c r="AJ6" s="264"/>
      <c r="AK6" s="264"/>
      <c r="AL6" s="265"/>
      <c r="AM6" s="266" t="s">
        <v>923</v>
      </c>
      <c r="AN6" s="267"/>
      <c r="AO6" s="268"/>
      <c r="AP6" s="229" t="s">
        <v>701</v>
      </c>
      <c r="AQ6" s="229"/>
      <c r="AR6" s="229"/>
    </row>
    <row r="7" spans="1:44" ht="38.25" customHeight="1">
      <c r="A7" s="214" t="s">
        <v>458</v>
      </c>
      <c r="B7" s="215"/>
      <c r="C7" s="216" t="s">
        <v>459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8" t="s">
        <v>700</v>
      </c>
      <c r="AD7" s="217"/>
      <c r="AE7" s="217"/>
      <c r="AF7" s="217"/>
      <c r="AG7" s="215" t="s">
        <v>699</v>
      </c>
      <c r="AH7" s="217"/>
      <c r="AI7" s="217"/>
      <c r="AJ7" s="217"/>
      <c r="AK7" s="98" t="s">
        <v>952</v>
      </c>
      <c r="AL7" s="98" t="s">
        <v>8</v>
      </c>
      <c r="AM7" s="114" t="s">
        <v>698</v>
      </c>
      <c r="AN7" s="98" t="s">
        <v>952</v>
      </c>
      <c r="AO7" s="98" t="s">
        <v>8</v>
      </c>
      <c r="AP7" s="114" t="s">
        <v>698</v>
      </c>
      <c r="AQ7" s="98" t="s">
        <v>952</v>
      </c>
      <c r="AR7" s="98" t="s">
        <v>8</v>
      </c>
    </row>
    <row r="8" spans="1:44" ht="19.5" customHeight="1">
      <c r="A8" s="270" t="s">
        <v>0</v>
      </c>
      <c r="B8" s="270"/>
      <c r="C8" s="280" t="s">
        <v>922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37" t="s">
        <v>921</v>
      </c>
      <c r="AD8" s="237"/>
      <c r="AE8" s="237"/>
      <c r="AF8" s="237"/>
      <c r="AG8" s="294">
        <f aca="true" t="shared" si="0" ref="AG8:AG16">SUM(AM8:AP8)</f>
        <v>0</v>
      </c>
      <c r="AH8" s="295"/>
      <c r="AI8" s="295"/>
      <c r="AJ8" s="296"/>
      <c r="AK8" s="112">
        <f aca="true" t="shared" si="1" ref="AK8:AK16">AN8+AQ8</f>
        <v>0</v>
      </c>
      <c r="AL8" s="112">
        <f aca="true" t="shared" si="2" ref="AL8:AL16">SUM(AO8+AR8)</f>
        <v>0</v>
      </c>
      <c r="AM8" s="95"/>
      <c r="AN8" s="95"/>
      <c r="AO8" s="95"/>
      <c r="AP8" s="104"/>
      <c r="AQ8" s="107"/>
      <c r="AR8" s="107"/>
    </row>
    <row r="9" spans="1:44" ht="19.5" customHeight="1">
      <c r="A9" s="270" t="s">
        <v>1</v>
      </c>
      <c r="B9" s="270"/>
      <c r="C9" s="244" t="s">
        <v>920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37" t="s">
        <v>919</v>
      </c>
      <c r="AD9" s="237"/>
      <c r="AE9" s="237"/>
      <c r="AF9" s="237"/>
      <c r="AG9" s="294">
        <f t="shared" si="0"/>
        <v>0</v>
      </c>
      <c r="AH9" s="295"/>
      <c r="AI9" s="295"/>
      <c r="AJ9" s="296"/>
      <c r="AK9" s="112">
        <f t="shared" si="1"/>
        <v>0</v>
      </c>
      <c r="AL9" s="112">
        <f t="shared" si="2"/>
        <v>0</v>
      </c>
      <c r="AM9" s="95"/>
      <c r="AN9" s="95"/>
      <c r="AO9" s="95"/>
      <c r="AP9" s="104"/>
      <c r="AQ9" s="107"/>
      <c r="AR9" s="107"/>
    </row>
    <row r="10" spans="1:44" ht="19.5" customHeight="1">
      <c r="A10" s="270" t="s">
        <v>2</v>
      </c>
      <c r="B10" s="270"/>
      <c r="C10" s="280" t="s">
        <v>918</v>
      </c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37" t="s">
        <v>917</v>
      </c>
      <c r="AD10" s="237"/>
      <c r="AE10" s="237"/>
      <c r="AF10" s="237"/>
      <c r="AG10" s="294">
        <f t="shared" si="0"/>
        <v>0</v>
      </c>
      <c r="AH10" s="295"/>
      <c r="AI10" s="295"/>
      <c r="AJ10" s="296"/>
      <c r="AK10" s="112">
        <f t="shared" si="1"/>
        <v>0</v>
      </c>
      <c r="AL10" s="112">
        <f t="shared" si="2"/>
        <v>0</v>
      </c>
      <c r="AM10" s="95"/>
      <c r="AN10" s="95"/>
      <c r="AO10" s="95"/>
      <c r="AP10" s="104"/>
      <c r="AQ10" s="107"/>
      <c r="AR10" s="107"/>
    </row>
    <row r="11" spans="1:44" ht="19.5" customHeight="1">
      <c r="A11" s="279" t="s">
        <v>3</v>
      </c>
      <c r="B11" s="279"/>
      <c r="C11" s="246" t="s">
        <v>916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2" t="s">
        <v>915</v>
      </c>
      <c r="AD11" s="242"/>
      <c r="AE11" s="242"/>
      <c r="AF11" s="242"/>
      <c r="AG11" s="294">
        <f t="shared" si="0"/>
        <v>0</v>
      </c>
      <c r="AH11" s="295"/>
      <c r="AI11" s="295"/>
      <c r="AJ11" s="296"/>
      <c r="AK11" s="112">
        <f t="shared" si="1"/>
        <v>0</v>
      </c>
      <c r="AL11" s="112">
        <f t="shared" si="2"/>
        <v>0</v>
      </c>
      <c r="AM11" s="95">
        <f>SUM(AM8:AM10)</f>
        <v>0</v>
      </c>
      <c r="AN11" s="95"/>
      <c r="AO11" s="95"/>
      <c r="AP11" s="104">
        <f>SUM(AP8:AP10)</f>
        <v>0</v>
      </c>
      <c r="AQ11" s="107"/>
      <c r="AR11" s="107"/>
    </row>
    <row r="12" spans="1:44" ht="19.5" customHeight="1">
      <c r="A12" s="270" t="s">
        <v>9</v>
      </c>
      <c r="B12" s="270"/>
      <c r="C12" s="244" t="s">
        <v>914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37" t="s">
        <v>913</v>
      </c>
      <c r="AD12" s="237"/>
      <c r="AE12" s="237"/>
      <c r="AF12" s="237"/>
      <c r="AG12" s="294">
        <f t="shared" si="0"/>
        <v>0</v>
      </c>
      <c r="AH12" s="295"/>
      <c r="AI12" s="295"/>
      <c r="AJ12" s="296"/>
      <c r="AK12" s="112">
        <f t="shared" si="1"/>
        <v>0</v>
      </c>
      <c r="AL12" s="112">
        <f t="shared" si="2"/>
        <v>0</v>
      </c>
      <c r="AM12" s="95"/>
      <c r="AN12" s="95"/>
      <c r="AO12" s="95"/>
      <c r="AP12" s="104"/>
      <c r="AQ12" s="107"/>
      <c r="AR12" s="107"/>
    </row>
    <row r="13" spans="1:44" ht="19.5" customHeight="1">
      <c r="A13" s="270" t="s">
        <v>10</v>
      </c>
      <c r="B13" s="270"/>
      <c r="C13" s="280" t="s">
        <v>912</v>
      </c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37" t="s">
        <v>911</v>
      </c>
      <c r="AD13" s="237"/>
      <c r="AE13" s="237"/>
      <c r="AF13" s="237"/>
      <c r="AG13" s="294">
        <f t="shared" si="0"/>
        <v>0</v>
      </c>
      <c r="AH13" s="295"/>
      <c r="AI13" s="295"/>
      <c r="AJ13" s="296"/>
      <c r="AK13" s="112">
        <f t="shared" si="1"/>
        <v>0</v>
      </c>
      <c r="AL13" s="112">
        <f t="shared" si="2"/>
        <v>0</v>
      </c>
      <c r="AM13" s="95"/>
      <c r="AN13" s="95"/>
      <c r="AO13" s="95"/>
      <c r="AP13" s="104"/>
      <c r="AQ13" s="107"/>
      <c r="AR13" s="107"/>
    </row>
    <row r="14" spans="1:44" ht="19.5" customHeight="1">
      <c r="A14" s="270" t="s">
        <v>11</v>
      </c>
      <c r="B14" s="270"/>
      <c r="C14" s="244" t="s">
        <v>910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37" t="s">
        <v>909</v>
      </c>
      <c r="AD14" s="237"/>
      <c r="AE14" s="237"/>
      <c r="AF14" s="237"/>
      <c r="AG14" s="294">
        <f t="shared" si="0"/>
        <v>0</v>
      </c>
      <c r="AH14" s="295"/>
      <c r="AI14" s="295"/>
      <c r="AJ14" s="296"/>
      <c r="AK14" s="112">
        <f t="shared" si="1"/>
        <v>0</v>
      </c>
      <c r="AL14" s="112">
        <f t="shared" si="2"/>
        <v>0</v>
      </c>
      <c r="AM14" s="95"/>
      <c r="AN14" s="95"/>
      <c r="AO14" s="95"/>
      <c r="AP14" s="104"/>
      <c r="AQ14" s="107"/>
      <c r="AR14" s="107"/>
    </row>
    <row r="15" spans="1:44" ht="19.5" customHeight="1">
      <c r="A15" s="270" t="s">
        <v>4</v>
      </c>
      <c r="B15" s="270"/>
      <c r="C15" s="280" t="s">
        <v>908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37" t="s">
        <v>907</v>
      </c>
      <c r="AD15" s="237"/>
      <c r="AE15" s="237"/>
      <c r="AF15" s="237"/>
      <c r="AG15" s="294">
        <f t="shared" si="0"/>
        <v>0</v>
      </c>
      <c r="AH15" s="295"/>
      <c r="AI15" s="295"/>
      <c r="AJ15" s="296"/>
      <c r="AK15" s="112">
        <f t="shared" si="1"/>
        <v>0</v>
      </c>
      <c r="AL15" s="112">
        <f t="shared" si="2"/>
        <v>0</v>
      </c>
      <c r="AM15" s="95"/>
      <c r="AN15" s="95"/>
      <c r="AO15" s="95"/>
      <c r="AP15" s="104"/>
      <c r="AQ15" s="107"/>
      <c r="AR15" s="107"/>
    </row>
    <row r="16" spans="1:44" s="47" customFormat="1" ht="19.5" customHeight="1">
      <c r="A16" s="279" t="s">
        <v>12</v>
      </c>
      <c r="B16" s="279"/>
      <c r="C16" s="281" t="s">
        <v>906</v>
      </c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42" t="s">
        <v>905</v>
      </c>
      <c r="AD16" s="242"/>
      <c r="AE16" s="242"/>
      <c r="AF16" s="242"/>
      <c r="AG16" s="294">
        <f t="shared" si="0"/>
        <v>0</v>
      </c>
      <c r="AH16" s="295"/>
      <c r="AI16" s="295"/>
      <c r="AJ16" s="296"/>
      <c r="AK16" s="112">
        <f t="shared" si="1"/>
        <v>0</v>
      </c>
      <c r="AL16" s="112">
        <f t="shared" si="2"/>
        <v>0</v>
      </c>
      <c r="AM16" s="113">
        <f>SUM(AM8:AM15)</f>
        <v>0</v>
      </c>
      <c r="AN16" s="113"/>
      <c r="AO16" s="113"/>
      <c r="AP16" s="105">
        <f>SUM(AP8:AP15)</f>
        <v>0</v>
      </c>
      <c r="AQ16" s="106"/>
      <c r="AR16" s="106"/>
    </row>
    <row r="17" spans="1:44" s="47" customFormat="1" ht="19.5" customHeight="1">
      <c r="A17" s="270" t="s">
        <v>5</v>
      </c>
      <c r="B17" s="270"/>
      <c r="C17" s="237" t="s">
        <v>904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 t="s">
        <v>903</v>
      </c>
      <c r="AD17" s="237"/>
      <c r="AE17" s="237"/>
      <c r="AF17" s="237"/>
      <c r="AG17" s="294">
        <f>SUM(AM17+AP17)</f>
        <v>72048</v>
      </c>
      <c r="AH17" s="295"/>
      <c r="AI17" s="295"/>
      <c r="AJ17" s="296"/>
      <c r="AK17" s="112">
        <f aca="true" t="shared" si="3" ref="AK17:AK32">AN17+AQ17</f>
        <v>72048</v>
      </c>
      <c r="AL17" s="112">
        <f>SUM(AO17+AR17)</f>
        <v>71835</v>
      </c>
      <c r="AM17" s="113">
        <v>68381</v>
      </c>
      <c r="AN17" s="113">
        <v>68381</v>
      </c>
      <c r="AO17" s="113">
        <v>68168</v>
      </c>
      <c r="AP17" s="105">
        <v>3667</v>
      </c>
      <c r="AQ17" s="113">
        <v>3667</v>
      </c>
      <c r="AR17" s="113">
        <v>3667</v>
      </c>
    </row>
    <row r="18" spans="1:44" s="47" customFormat="1" ht="19.5" customHeight="1">
      <c r="A18" s="270" t="s">
        <v>13</v>
      </c>
      <c r="B18" s="270"/>
      <c r="C18" s="237" t="s">
        <v>902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 t="s">
        <v>901</v>
      </c>
      <c r="AD18" s="237"/>
      <c r="AE18" s="237"/>
      <c r="AF18" s="237"/>
      <c r="AG18" s="294">
        <f>SUM(AM18:AP18)</f>
        <v>0</v>
      </c>
      <c r="AH18" s="295"/>
      <c r="AI18" s="295"/>
      <c r="AJ18" s="296"/>
      <c r="AK18" s="112">
        <f t="shared" si="3"/>
        <v>0</v>
      </c>
      <c r="AL18" s="112">
        <f aca="true" t="shared" si="4" ref="AL18:AL32">SUM(AO18+AR18)</f>
        <v>0</v>
      </c>
      <c r="AM18" s="113"/>
      <c r="AN18" s="113"/>
      <c r="AO18" s="113"/>
      <c r="AP18" s="105"/>
      <c r="AQ18" s="113"/>
      <c r="AR18" s="113"/>
    </row>
    <row r="19" spans="1:44" s="47" customFormat="1" ht="19.5" customHeight="1">
      <c r="A19" s="279" t="s">
        <v>14</v>
      </c>
      <c r="B19" s="279"/>
      <c r="C19" s="242" t="s">
        <v>900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 t="s">
        <v>899</v>
      </c>
      <c r="AD19" s="242"/>
      <c r="AE19" s="242"/>
      <c r="AF19" s="242"/>
      <c r="AG19" s="294">
        <f>SUM(AM19+AP19)</f>
        <v>72048</v>
      </c>
      <c r="AH19" s="295"/>
      <c r="AI19" s="295"/>
      <c r="AJ19" s="296"/>
      <c r="AK19" s="112">
        <f t="shared" si="3"/>
        <v>72048</v>
      </c>
      <c r="AL19" s="112">
        <f t="shared" si="4"/>
        <v>71835</v>
      </c>
      <c r="AM19" s="113">
        <f aca="true" t="shared" si="5" ref="AM19:AR19">SUM(AM17:AM18)</f>
        <v>68381</v>
      </c>
      <c r="AN19" s="113">
        <f t="shared" si="5"/>
        <v>68381</v>
      </c>
      <c r="AO19" s="113">
        <f t="shared" si="5"/>
        <v>68168</v>
      </c>
      <c r="AP19" s="105">
        <f t="shared" si="5"/>
        <v>3667</v>
      </c>
      <c r="AQ19" s="113">
        <f t="shared" si="5"/>
        <v>3667</v>
      </c>
      <c r="AR19" s="113">
        <f t="shared" si="5"/>
        <v>3667</v>
      </c>
    </row>
    <row r="20" spans="1:44" s="47" customFormat="1" ht="19.5" customHeight="1">
      <c r="A20" s="270" t="s">
        <v>15</v>
      </c>
      <c r="B20" s="270"/>
      <c r="C20" s="280" t="s">
        <v>898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37" t="s">
        <v>897</v>
      </c>
      <c r="AD20" s="237"/>
      <c r="AE20" s="237"/>
      <c r="AF20" s="237"/>
      <c r="AG20" s="294">
        <f aca="true" t="shared" si="6" ref="AG20:AG32">SUM(AM20+AP20)</f>
        <v>0</v>
      </c>
      <c r="AH20" s="295"/>
      <c r="AI20" s="295"/>
      <c r="AJ20" s="296"/>
      <c r="AK20" s="112">
        <f t="shared" si="3"/>
        <v>7006</v>
      </c>
      <c r="AL20" s="112">
        <f t="shared" si="4"/>
        <v>13142</v>
      </c>
      <c r="AM20" s="113"/>
      <c r="AN20" s="113">
        <v>7006</v>
      </c>
      <c r="AO20" s="113">
        <v>13142</v>
      </c>
      <c r="AP20" s="105"/>
      <c r="AQ20" s="106"/>
      <c r="AR20" s="106"/>
    </row>
    <row r="21" spans="1:44" ht="19.5" customHeight="1">
      <c r="A21" s="270" t="s">
        <v>16</v>
      </c>
      <c r="B21" s="270"/>
      <c r="C21" s="280" t="s">
        <v>896</v>
      </c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37" t="s">
        <v>895</v>
      </c>
      <c r="AD21" s="237"/>
      <c r="AE21" s="237"/>
      <c r="AF21" s="237"/>
      <c r="AG21" s="294">
        <f t="shared" si="6"/>
        <v>0</v>
      </c>
      <c r="AH21" s="295"/>
      <c r="AI21" s="295"/>
      <c r="AJ21" s="296"/>
      <c r="AK21" s="112">
        <f t="shared" si="3"/>
        <v>0</v>
      </c>
      <c r="AL21" s="112">
        <f t="shared" si="4"/>
        <v>0</v>
      </c>
      <c r="AM21" s="95"/>
      <c r="AN21" s="95"/>
      <c r="AO21" s="95"/>
      <c r="AP21" s="104"/>
      <c r="AQ21" s="107"/>
      <c r="AR21" s="107"/>
    </row>
    <row r="22" spans="1:44" s="46" customFormat="1" ht="19.5" customHeight="1">
      <c r="A22" s="270" t="s">
        <v>17</v>
      </c>
      <c r="B22" s="270"/>
      <c r="C22" s="280" t="s">
        <v>894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37" t="s">
        <v>893</v>
      </c>
      <c r="AD22" s="237"/>
      <c r="AE22" s="237"/>
      <c r="AF22" s="237"/>
      <c r="AG22" s="294">
        <f t="shared" si="6"/>
        <v>0</v>
      </c>
      <c r="AH22" s="295"/>
      <c r="AI22" s="295"/>
      <c r="AJ22" s="296"/>
      <c r="AK22" s="112">
        <f t="shared" si="3"/>
        <v>0</v>
      </c>
      <c r="AL22" s="112">
        <f t="shared" si="4"/>
        <v>0</v>
      </c>
      <c r="AM22" s="95"/>
      <c r="AN22" s="95"/>
      <c r="AO22" s="95"/>
      <c r="AP22" s="104"/>
      <c r="AQ22" s="107"/>
      <c r="AR22" s="107"/>
    </row>
    <row r="23" spans="1:44" s="46" customFormat="1" ht="19.5" customHeight="1">
      <c r="A23" s="270" t="s">
        <v>18</v>
      </c>
      <c r="B23" s="270"/>
      <c r="C23" s="280" t="s">
        <v>892</v>
      </c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37" t="s">
        <v>891</v>
      </c>
      <c r="AD23" s="237"/>
      <c r="AE23" s="237"/>
      <c r="AF23" s="237"/>
      <c r="AG23" s="294">
        <f t="shared" si="6"/>
        <v>0</v>
      </c>
      <c r="AH23" s="295"/>
      <c r="AI23" s="295"/>
      <c r="AJ23" s="296"/>
      <c r="AK23" s="112">
        <f t="shared" si="3"/>
        <v>0</v>
      </c>
      <c r="AL23" s="112">
        <f t="shared" si="4"/>
        <v>0</v>
      </c>
      <c r="AM23" s="95"/>
      <c r="AN23" s="95"/>
      <c r="AO23" s="95"/>
      <c r="AP23" s="104"/>
      <c r="AQ23" s="107"/>
      <c r="AR23" s="107"/>
    </row>
    <row r="24" spans="1:44" ht="19.5" customHeight="1">
      <c r="A24" s="270" t="s">
        <v>19</v>
      </c>
      <c r="B24" s="270"/>
      <c r="C24" s="244" t="s">
        <v>890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37" t="s">
        <v>889</v>
      </c>
      <c r="AD24" s="237"/>
      <c r="AE24" s="237"/>
      <c r="AF24" s="237"/>
      <c r="AG24" s="294">
        <f t="shared" si="6"/>
        <v>0</v>
      </c>
      <c r="AH24" s="295"/>
      <c r="AI24" s="295"/>
      <c r="AJ24" s="296"/>
      <c r="AK24" s="112">
        <f t="shared" si="3"/>
        <v>0</v>
      </c>
      <c r="AL24" s="112">
        <f t="shared" si="4"/>
        <v>0</v>
      </c>
      <c r="AM24" s="95"/>
      <c r="AN24" s="95"/>
      <c r="AO24" s="95"/>
      <c r="AP24" s="104"/>
      <c r="AQ24" s="107"/>
      <c r="AR24" s="107"/>
    </row>
    <row r="25" spans="1:44" ht="19.5" customHeight="1">
      <c r="A25" s="279" t="s">
        <v>20</v>
      </c>
      <c r="B25" s="279"/>
      <c r="C25" s="246" t="s">
        <v>888</v>
      </c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2" t="s">
        <v>887</v>
      </c>
      <c r="AD25" s="242"/>
      <c r="AE25" s="242"/>
      <c r="AF25" s="242"/>
      <c r="AG25" s="294">
        <f t="shared" si="6"/>
        <v>72048</v>
      </c>
      <c r="AH25" s="295"/>
      <c r="AI25" s="295"/>
      <c r="AJ25" s="296"/>
      <c r="AK25" s="112">
        <f t="shared" si="3"/>
        <v>79054</v>
      </c>
      <c r="AL25" s="112">
        <f t="shared" si="4"/>
        <v>84977</v>
      </c>
      <c r="AM25" s="104">
        <f>SUM(AM11+AM16+AM19+AM20+AM21+AM22+AM23)</f>
        <v>68381</v>
      </c>
      <c r="AN25" s="104">
        <f>SUM(AN19+AN20)</f>
        <v>75387</v>
      </c>
      <c r="AO25" s="104">
        <f>SUM(AO19+AO20)</f>
        <v>81310</v>
      </c>
      <c r="AP25" s="104">
        <f>SUM(AP11+AP16+AP19+AP20+AP21+AP22+AP23)</f>
        <v>3667</v>
      </c>
      <c r="AQ25" s="104">
        <f>SUM(AQ11+AQ16+AQ19+AQ20+AQ21+AQ22+AQ23)</f>
        <v>3667</v>
      </c>
      <c r="AR25" s="104">
        <f>SUM(AR11+AR16+AR19+AR20+AR21+AR22+AR23)</f>
        <v>3667</v>
      </c>
    </row>
    <row r="26" spans="1:44" ht="19.5" customHeight="1">
      <c r="A26" s="270" t="s">
        <v>21</v>
      </c>
      <c r="B26" s="270"/>
      <c r="C26" s="244" t="s">
        <v>886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37" t="s">
        <v>885</v>
      </c>
      <c r="AD26" s="237"/>
      <c r="AE26" s="237"/>
      <c r="AF26" s="237"/>
      <c r="AG26" s="294">
        <f t="shared" si="6"/>
        <v>0</v>
      </c>
      <c r="AH26" s="295"/>
      <c r="AI26" s="295"/>
      <c r="AJ26" s="296"/>
      <c r="AK26" s="112">
        <f t="shared" si="3"/>
        <v>0</v>
      </c>
      <c r="AL26" s="112">
        <f t="shared" si="4"/>
        <v>0</v>
      </c>
      <c r="AM26" s="95"/>
      <c r="AN26" s="95"/>
      <c r="AO26" s="95"/>
      <c r="AP26" s="104"/>
      <c r="AQ26" s="107"/>
      <c r="AR26" s="107"/>
    </row>
    <row r="27" spans="1:44" ht="19.5" customHeight="1">
      <c r="A27" s="270" t="s">
        <v>22</v>
      </c>
      <c r="B27" s="270"/>
      <c r="C27" s="244" t="s">
        <v>884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37" t="s">
        <v>883</v>
      </c>
      <c r="AD27" s="237"/>
      <c r="AE27" s="237"/>
      <c r="AF27" s="237"/>
      <c r="AG27" s="294">
        <f t="shared" si="6"/>
        <v>0</v>
      </c>
      <c r="AH27" s="295"/>
      <c r="AI27" s="295"/>
      <c r="AJ27" s="296"/>
      <c r="AK27" s="112">
        <f t="shared" si="3"/>
        <v>0</v>
      </c>
      <c r="AL27" s="112">
        <f t="shared" si="4"/>
        <v>0</v>
      </c>
      <c r="AM27" s="95"/>
      <c r="AN27" s="95"/>
      <c r="AO27" s="95"/>
      <c r="AP27" s="104"/>
      <c r="AQ27" s="107"/>
      <c r="AR27" s="107"/>
    </row>
    <row r="28" spans="1:44" ht="19.5" customHeight="1">
      <c r="A28" s="270" t="s">
        <v>23</v>
      </c>
      <c r="B28" s="270"/>
      <c r="C28" s="280" t="s">
        <v>882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37" t="s">
        <v>881</v>
      </c>
      <c r="AD28" s="237"/>
      <c r="AE28" s="237"/>
      <c r="AF28" s="237"/>
      <c r="AG28" s="294">
        <f t="shared" si="6"/>
        <v>0</v>
      </c>
      <c r="AH28" s="295"/>
      <c r="AI28" s="295"/>
      <c r="AJ28" s="296"/>
      <c r="AK28" s="112">
        <f t="shared" si="3"/>
        <v>0</v>
      </c>
      <c r="AL28" s="112">
        <f t="shared" si="4"/>
        <v>0</v>
      </c>
      <c r="AM28" s="95"/>
      <c r="AN28" s="95"/>
      <c r="AO28" s="95"/>
      <c r="AP28" s="104"/>
      <c r="AQ28" s="107"/>
      <c r="AR28" s="107"/>
    </row>
    <row r="29" spans="1:44" s="47" customFormat="1" ht="19.5" customHeight="1">
      <c r="A29" s="270" t="s">
        <v>24</v>
      </c>
      <c r="B29" s="270"/>
      <c r="C29" s="280" t="s">
        <v>880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37" t="s">
        <v>879</v>
      </c>
      <c r="AD29" s="237"/>
      <c r="AE29" s="237"/>
      <c r="AF29" s="237"/>
      <c r="AG29" s="294">
        <f t="shared" si="6"/>
        <v>0</v>
      </c>
      <c r="AH29" s="295"/>
      <c r="AI29" s="295"/>
      <c r="AJ29" s="296"/>
      <c r="AK29" s="112">
        <f t="shared" si="3"/>
        <v>0</v>
      </c>
      <c r="AL29" s="112">
        <f t="shared" si="4"/>
        <v>0</v>
      </c>
      <c r="AM29" s="113"/>
      <c r="AN29" s="113"/>
      <c r="AO29" s="113"/>
      <c r="AP29" s="105"/>
      <c r="AQ29" s="106"/>
      <c r="AR29" s="106"/>
    </row>
    <row r="30" spans="1:44" ht="19.5" customHeight="1">
      <c r="A30" s="279" t="s">
        <v>25</v>
      </c>
      <c r="B30" s="279"/>
      <c r="C30" s="281" t="s">
        <v>878</v>
      </c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42" t="s">
        <v>877</v>
      </c>
      <c r="AD30" s="242"/>
      <c r="AE30" s="242"/>
      <c r="AF30" s="242"/>
      <c r="AG30" s="294">
        <f t="shared" si="6"/>
        <v>0</v>
      </c>
      <c r="AH30" s="295"/>
      <c r="AI30" s="295"/>
      <c r="AJ30" s="296"/>
      <c r="AK30" s="112">
        <f t="shared" si="3"/>
        <v>0</v>
      </c>
      <c r="AL30" s="112">
        <f t="shared" si="4"/>
        <v>0</v>
      </c>
      <c r="AM30" s="104">
        <f>SUM(AM26:AM29)</f>
        <v>0</v>
      </c>
      <c r="AN30" s="104"/>
      <c r="AO30" s="104"/>
      <c r="AP30" s="104">
        <f>SUM(AP26:AP29)</f>
        <v>0</v>
      </c>
      <c r="AQ30" s="107"/>
      <c r="AR30" s="107"/>
    </row>
    <row r="31" spans="1:44" ht="19.5" customHeight="1">
      <c r="A31" s="270" t="s">
        <v>26</v>
      </c>
      <c r="B31" s="270"/>
      <c r="C31" s="244" t="s">
        <v>876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37" t="s">
        <v>875</v>
      </c>
      <c r="AD31" s="237"/>
      <c r="AE31" s="237"/>
      <c r="AF31" s="237"/>
      <c r="AG31" s="294">
        <f t="shared" si="6"/>
        <v>0</v>
      </c>
      <c r="AH31" s="295"/>
      <c r="AI31" s="295"/>
      <c r="AJ31" s="296"/>
      <c r="AK31" s="112">
        <f t="shared" si="3"/>
        <v>0</v>
      </c>
      <c r="AL31" s="112">
        <f t="shared" si="4"/>
        <v>0</v>
      </c>
      <c r="AM31" s="95"/>
      <c r="AN31" s="95"/>
      <c r="AO31" s="95"/>
      <c r="AP31" s="104"/>
      <c r="AQ31" s="107"/>
      <c r="AR31" s="107"/>
    </row>
    <row r="32" spans="1:44" s="47" customFormat="1" ht="19.5" customHeight="1">
      <c r="A32" s="279" t="s">
        <v>27</v>
      </c>
      <c r="B32" s="279"/>
      <c r="C32" s="281" t="s">
        <v>874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42" t="s">
        <v>873</v>
      </c>
      <c r="AD32" s="242"/>
      <c r="AE32" s="242"/>
      <c r="AF32" s="242"/>
      <c r="AG32" s="294">
        <f t="shared" si="6"/>
        <v>72048</v>
      </c>
      <c r="AH32" s="295"/>
      <c r="AI32" s="295"/>
      <c r="AJ32" s="296"/>
      <c r="AK32" s="112">
        <f t="shared" si="3"/>
        <v>79054</v>
      </c>
      <c r="AL32" s="112">
        <f t="shared" si="4"/>
        <v>84977</v>
      </c>
      <c r="AM32" s="111">
        <f aca="true" t="shared" si="7" ref="AM32:AR32">SUM(AM25+AM30+AM31)</f>
        <v>68381</v>
      </c>
      <c r="AN32" s="111">
        <f t="shared" si="7"/>
        <v>75387</v>
      </c>
      <c r="AO32" s="111">
        <f t="shared" si="7"/>
        <v>81310</v>
      </c>
      <c r="AP32" s="111">
        <f t="shared" si="7"/>
        <v>3667</v>
      </c>
      <c r="AQ32" s="111">
        <f t="shared" si="7"/>
        <v>3667</v>
      </c>
      <c r="AR32" s="111">
        <f t="shared" si="7"/>
        <v>3667</v>
      </c>
    </row>
    <row r="33" ht="12.75">
      <c r="AL33" s="112"/>
    </row>
  </sheetData>
  <sheetProtection/>
  <mergeCells count="114">
    <mergeCell ref="AQ1:AR1"/>
    <mergeCell ref="C26:AB26"/>
    <mergeCell ref="AC26:AF26"/>
    <mergeCell ref="AG6:AL6"/>
    <mergeCell ref="AM6:AO6"/>
    <mergeCell ref="AP6:AR6"/>
    <mergeCell ref="A2:AR2"/>
    <mergeCell ref="A3:AR3"/>
    <mergeCell ref="A4:AR4"/>
    <mergeCell ref="A5:AR5"/>
    <mergeCell ref="A29:B29"/>
    <mergeCell ref="C29:AB29"/>
    <mergeCell ref="AC29:AF29"/>
    <mergeCell ref="AG29:AJ29"/>
    <mergeCell ref="A27:B27"/>
    <mergeCell ref="C27:AB27"/>
    <mergeCell ref="AC27:AF27"/>
    <mergeCell ref="AG27:AJ27"/>
    <mergeCell ref="A28:B28"/>
    <mergeCell ref="AC28:AF28"/>
    <mergeCell ref="AG28:AJ28"/>
    <mergeCell ref="AM1:AP1"/>
    <mergeCell ref="AG10:AJ10"/>
    <mergeCell ref="A6:AF6"/>
    <mergeCell ref="AG26:AJ26"/>
    <mergeCell ref="A24:B24"/>
    <mergeCell ref="C24:AB24"/>
    <mergeCell ref="A22:B22"/>
    <mergeCell ref="C22:AB22"/>
    <mergeCell ref="AC22:AF22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AC31:AF31"/>
    <mergeCell ref="C31:AB31"/>
    <mergeCell ref="AC24:AF24"/>
    <mergeCell ref="AG24:AJ24"/>
    <mergeCell ref="A25:B25"/>
    <mergeCell ref="C25:AB25"/>
    <mergeCell ref="AC25:AF25"/>
    <mergeCell ref="AG25:AJ25"/>
    <mergeCell ref="A26:B26"/>
    <mergeCell ref="C28:AB28"/>
    <mergeCell ref="AG31:AJ31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G11:AJ11"/>
    <mergeCell ref="AG8:AJ8"/>
    <mergeCell ref="A9:B9"/>
    <mergeCell ref="C9:AB9"/>
    <mergeCell ref="AC9:AF9"/>
    <mergeCell ref="AG9:AJ9"/>
    <mergeCell ref="AC7:AF7"/>
    <mergeCell ref="A7:B7"/>
    <mergeCell ref="A11:B11"/>
    <mergeCell ref="C11:AB11"/>
    <mergeCell ref="A10:B10"/>
    <mergeCell ref="C10:AB10"/>
    <mergeCell ref="AC10:AF10"/>
    <mergeCell ref="AG7:AJ7"/>
    <mergeCell ref="A8:B8"/>
    <mergeCell ref="C7:AB7"/>
    <mergeCell ref="C8:AB8"/>
    <mergeCell ref="AC8:AF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7"/>
  <sheetViews>
    <sheetView view="pageBreakPreview" zoomScale="60" zoomScaleNormal="106" zoomScalePageLayoutView="0" workbookViewId="0" topLeftCell="G1">
      <pane ySplit="7" topLeftCell="A35" activePane="bottomLeft" state="frozen"/>
      <selection pane="topLeft" activeCell="A1" sqref="A1"/>
      <selection pane="bottomLeft" activeCell="AQ42" sqref="AQ42"/>
    </sheetView>
  </sheetViews>
  <sheetFormatPr defaultColWidth="9.00390625" defaultRowHeight="12.75"/>
  <cols>
    <col min="1" max="40" width="2.75390625" style="41" customWidth="1"/>
    <col min="41" max="41" width="9.125" style="41" customWidth="1"/>
    <col min="42" max="42" width="11.75390625" style="41" customWidth="1"/>
    <col min="43" max="43" width="11.125" style="41" customWidth="1"/>
    <col min="44" max="45" width="11.375" style="41" customWidth="1"/>
    <col min="46" max="16384" width="9.125" style="41" customWidth="1"/>
  </cols>
  <sheetData>
    <row r="1" spans="1:47" ht="31.5" customHeight="1">
      <c r="A1" s="303" t="s">
        <v>457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</row>
    <row r="2" spans="1:47" ht="31.5" customHeight="1">
      <c r="A2" s="304" t="s">
        <v>1043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</row>
    <row r="3" spans="1:47" ht="31.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311" t="s">
        <v>995</v>
      </c>
      <c r="AU3" s="311"/>
    </row>
    <row r="4" spans="1:47" ht="25.5" customHeight="1">
      <c r="A4" s="211" t="s">
        <v>926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</row>
    <row r="5" spans="1:32" ht="19.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</row>
    <row r="6" spans="1:46" ht="15.75" customHeight="1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T6" s="41" t="s">
        <v>707</v>
      </c>
    </row>
    <row r="7" spans="1:47" ht="57.75" customHeight="1">
      <c r="A7" s="214" t="s">
        <v>458</v>
      </c>
      <c r="B7" s="215"/>
      <c r="C7" s="216" t="s">
        <v>927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316" t="s">
        <v>928</v>
      </c>
      <c r="AD7" s="317"/>
      <c r="AE7" s="317"/>
      <c r="AF7" s="318"/>
      <c r="AG7" s="316" t="s">
        <v>929</v>
      </c>
      <c r="AH7" s="317"/>
      <c r="AI7" s="317"/>
      <c r="AJ7" s="318"/>
      <c r="AK7" s="316" t="s">
        <v>930</v>
      </c>
      <c r="AL7" s="317"/>
      <c r="AM7" s="317"/>
      <c r="AN7" s="318"/>
      <c r="AO7" s="120" t="s">
        <v>931</v>
      </c>
      <c r="AP7" s="120" t="s">
        <v>932</v>
      </c>
      <c r="AQ7" s="120" t="s">
        <v>933</v>
      </c>
      <c r="AR7" s="120" t="s">
        <v>934</v>
      </c>
      <c r="AS7" s="120" t="s">
        <v>956</v>
      </c>
      <c r="AT7" s="120" t="s">
        <v>935</v>
      </c>
      <c r="AU7" s="120" t="s">
        <v>156</v>
      </c>
    </row>
    <row r="8" spans="1:47" s="47" customFormat="1" ht="24.75" customHeight="1">
      <c r="A8" s="310" t="s">
        <v>0</v>
      </c>
      <c r="B8" s="268"/>
      <c r="C8" s="319" t="s">
        <v>936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1"/>
      <c r="AC8" s="307">
        <v>43114</v>
      </c>
      <c r="AD8" s="308"/>
      <c r="AE8" s="308"/>
      <c r="AF8" s="309"/>
      <c r="AG8" s="307">
        <v>9842</v>
      </c>
      <c r="AH8" s="308"/>
      <c r="AI8" s="308"/>
      <c r="AJ8" s="309"/>
      <c r="AK8" s="307">
        <v>11868</v>
      </c>
      <c r="AL8" s="308"/>
      <c r="AM8" s="308"/>
      <c r="AN8" s="309"/>
      <c r="AO8" s="121"/>
      <c r="AP8" s="121">
        <v>250</v>
      </c>
      <c r="AQ8" s="121">
        <v>3185</v>
      </c>
      <c r="AR8" s="121"/>
      <c r="AS8" s="121"/>
      <c r="AT8" s="121"/>
      <c r="AU8" s="122">
        <f>SUM(AC8:AT8)</f>
        <v>68259</v>
      </c>
    </row>
    <row r="9" spans="1:47" s="47" customFormat="1" ht="15" customHeight="1">
      <c r="A9" s="310" t="s">
        <v>1</v>
      </c>
      <c r="B9" s="268"/>
      <c r="C9" s="272" t="s">
        <v>1049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307"/>
      <c r="AD9" s="308"/>
      <c r="AE9" s="308"/>
      <c r="AF9" s="309"/>
      <c r="AG9" s="307"/>
      <c r="AH9" s="308"/>
      <c r="AI9" s="308"/>
      <c r="AJ9" s="309"/>
      <c r="AK9" s="307">
        <v>2</v>
      </c>
      <c r="AL9" s="308"/>
      <c r="AM9" s="308"/>
      <c r="AN9" s="309"/>
      <c r="AO9" s="121"/>
      <c r="AP9" s="121"/>
      <c r="AQ9" s="121"/>
      <c r="AR9" s="121"/>
      <c r="AS9" s="121"/>
      <c r="AT9" s="121"/>
      <c r="AU9" s="122">
        <f>SUM(AC9:AT9)</f>
        <v>2</v>
      </c>
    </row>
    <row r="10" spans="1:47" s="47" customFormat="1" ht="15" customHeight="1">
      <c r="A10" s="310" t="s">
        <v>2</v>
      </c>
      <c r="B10" s="268"/>
      <c r="C10" s="272" t="s">
        <v>957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323">
        <v>35</v>
      </c>
      <c r="AD10" s="324"/>
      <c r="AE10" s="324"/>
      <c r="AF10" s="325"/>
      <c r="AG10" s="307"/>
      <c r="AH10" s="308"/>
      <c r="AI10" s="308"/>
      <c r="AJ10" s="309"/>
      <c r="AK10" s="307"/>
      <c r="AL10" s="308"/>
      <c r="AM10" s="308"/>
      <c r="AN10" s="309"/>
      <c r="AO10" s="121"/>
      <c r="AP10" s="121"/>
      <c r="AQ10" s="121"/>
      <c r="AR10" s="121"/>
      <c r="AS10" s="121"/>
      <c r="AT10" s="121"/>
      <c r="AU10" s="122">
        <f>SUM(AC10:AT10)</f>
        <v>35</v>
      </c>
    </row>
    <row r="11" spans="1:47" s="47" customFormat="1" ht="15" customHeight="1">
      <c r="A11" s="310" t="s">
        <v>3</v>
      </c>
      <c r="B11" s="268"/>
      <c r="C11" s="272" t="s">
        <v>937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307"/>
      <c r="AD11" s="308"/>
      <c r="AE11" s="308"/>
      <c r="AF11" s="309"/>
      <c r="AG11" s="307"/>
      <c r="AH11" s="308"/>
      <c r="AI11" s="308"/>
      <c r="AJ11" s="309"/>
      <c r="AK11" s="307">
        <v>214</v>
      </c>
      <c r="AL11" s="308"/>
      <c r="AM11" s="308"/>
      <c r="AN11" s="309"/>
      <c r="AO11" s="121"/>
      <c r="AP11" s="121"/>
      <c r="AQ11" s="121"/>
      <c r="AR11" s="121"/>
      <c r="AS11" s="121"/>
      <c r="AT11" s="121"/>
      <c r="AU11" s="122">
        <f aca="true" t="shared" si="0" ref="AU11:AU46">SUM(AC11:AT11)</f>
        <v>214</v>
      </c>
    </row>
    <row r="12" spans="1:47" s="47" customFormat="1" ht="15" customHeight="1">
      <c r="A12" s="310" t="s">
        <v>9</v>
      </c>
      <c r="B12" s="268"/>
      <c r="C12" s="272" t="s">
        <v>958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307">
        <v>480</v>
      </c>
      <c r="AD12" s="308"/>
      <c r="AE12" s="308"/>
      <c r="AF12" s="309"/>
      <c r="AG12" s="307">
        <v>95</v>
      </c>
      <c r="AH12" s="308"/>
      <c r="AI12" s="308"/>
      <c r="AJ12" s="309"/>
      <c r="AK12" s="307">
        <v>1482</v>
      </c>
      <c r="AL12" s="308"/>
      <c r="AM12" s="308"/>
      <c r="AN12" s="309"/>
      <c r="AO12" s="121"/>
      <c r="AP12" s="121"/>
      <c r="AQ12" s="121">
        <v>10686</v>
      </c>
      <c r="AR12" s="121">
        <v>1617</v>
      </c>
      <c r="AS12" s="121"/>
      <c r="AT12" s="121"/>
      <c r="AU12" s="122">
        <f t="shared" si="0"/>
        <v>14360</v>
      </c>
    </row>
    <row r="13" spans="1:47" s="47" customFormat="1" ht="15" customHeight="1">
      <c r="A13" s="310" t="s">
        <v>10</v>
      </c>
      <c r="B13" s="268"/>
      <c r="C13" s="272" t="s">
        <v>1018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307"/>
      <c r="AD13" s="308"/>
      <c r="AE13" s="308"/>
      <c r="AF13" s="309"/>
      <c r="AG13" s="307"/>
      <c r="AH13" s="308"/>
      <c r="AI13" s="308"/>
      <c r="AJ13" s="309"/>
      <c r="AK13" s="307"/>
      <c r="AL13" s="308"/>
      <c r="AM13" s="308"/>
      <c r="AN13" s="309"/>
      <c r="AO13" s="121"/>
      <c r="AP13" s="121"/>
      <c r="AQ13" s="121"/>
      <c r="AR13" s="121"/>
      <c r="AS13" s="121"/>
      <c r="AT13" s="121"/>
      <c r="AU13" s="122">
        <f t="shared" si="0"/>
        <v>0</v>
      </c>
    </row>
    <row r="14" spans="1:47" s="47" customFormat="1" ht="15" customHeight="1">
      <c r="A14" s="310" t="s">
        <v>11</v>
      </c>
      <c r="B14" s="268"/>
      <c r="C14" s="272" t="s">
        <v>938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  <c r="AC14" s="307"/>
      <c r="AD14" s="308"/>
      <c r="AE14" s="308"/>
      <c r="AF14" s="309"/>
      <c r="AG14" s="307"/>
      <c r="AH14" s="308"/>
      <c r="AI14" s="308"/>
      <c r="AJ14" s="309"/>
      <c r="AK14" s="307"/>
      <c r="AL14" s="308"/>
      <c r="AM14" s="308"/>
      <c r="AN14" s="309"/>
      <c r="AO14" s="121"/>
      <c r="AP14" s="121">
        <v>242</v>
      </c>
      <c r="AQ14" s="121"/>
      <c r="AR14" s="121"/>
      <c r="AS14" s="121"/>
      <c r="AT14" s="121">
        <v>13211</v>
      </c>
      <c r="AU14" s="122">
        <f t="shared" si="0"/>
        <v>13453</v>
      </c>
    </row>
    <row r="15" spans="1:47" s="47" customFormat="1" ht="15" customHeight="1">
      <c r="A15" s="310" t="s">
        <v>4</v>
      </c>
      <c r="B15" s="268"/>
      <c r="C15" s="272" t="s">
        <v>959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307"/>
      <c r="AD15" s="308"/>
      <c r="AE15" s="308"/>
      <c r="AF15" s="309"/>
      <c r="AG15" s="307"/>
      <c r="AH15" s="308"/>
      <c r="AI15" s="308"/>
      <c r="AJ15" s="309"/>
      <c r="AK15" s="307"/>
      <c r="AL15" s="308"/>
      <c r="AM15" s="308"/>
      <c r="AN15" s="309"/>
      <c r="AO15" s="121"/>
      <c r="AP15" s="121"/>
      <c r="AQ15" s="121"/>
      <c r="AR15" s="121"/>
      <c r="AS15" s="121"/>
      <c r="AT15" s="121"/>
      <c r="AU15" s="122">
        <f>SUM(AC15:AT15)</f>
        <v>0</v>
      </c>
    </row>
    <row r="16" spans="1:47" ht="15" customHeight="1">
      <c r="A16" s="310" t="s">
        <v>12</v>
      </c>
      <c r="B16" s="268"/>
      <c r="C16" s="272" t="s">
        <v>939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307">
        <v>33070</v>
      </c>
      <c r="AD16" s="308"/>
      <c r="AE16" s="308"/>
      <c r="AF16" s="309"/>
      <c r="AG16" s="307">
        <v>4575</v>
      </c>
      <c r="AH16" s="308"/>
      <c r="AI16" s="308"/>
      <c r="AJ16" s="309"/>
      <c r="AK16" s="307">
        <v>2579</v>
      </c>
      <c r="AL16" s="308"/>
      <c r="AM16" s="308"/>
      <c r="AN16" s="309"/>
      <c r="AO16" s="121"/>
      <c r="AP16" s="121"/>
      <c r="AQ16" s="121">
        <v>9344</v>
      </c>
      <c r="AR16" s="121">
        <v>100</v>
      </c>
      <c r="AS16" s="121"/>
      <c r="AT16" s="121"/>
      <c r="AU16" s="122">
        <f>SUM(AC16:AT16)</f>
        <v>49668</v>
      </c>
    </row>
    <row r="17" spans="1:47" ht="15" customHeight="1">
      <c r="A17" s="310" t="s">
        <v>5</v>
      </c>
      <c r="B17" s="268"/>
      <c r="C17" s="272" t="s">
        <v>960</v>
      </c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307"/>
      <c r="AD17" s="308"/>
      <c r="AE17" s="308"/>
      <c r="AF17" s="309"/>
      <c r="AG17" s="307"/>
      <c r="AH17" s="308"/>
      <c r="AI17" s="308"/>
      <c r="AJ17" s="309"/>
      <c r="AK17" s="307"/>
      <c r="AL17" s="308"/>
      <c r="AM17" s="308"/>
      <c r="AN17" s="309"/>
      <c r="AO17" s="121"/>
      <c r="AP17" s="121"/>
      <c r="AQ17" s="121"/>
      <c r="AR17" s="121"/>
      <c r="AS17" s="121"/>
      <c r="AT17" s="121"/>
      <c r="AU17" s="122">
        <f>SUM(AC17:AT17)</f>
        <v>0</v>
      </c>
    </row>
    <row r="18" spans="1:47" s="46" customFormat="1" ht="15" customHeight="1">
      <c r="A18" s="310" t="s">
        <v>13</v>
      </c>
      <c r="B18" s="268"/>
      <c r="C18" s="272" t="s">
        <v>940</v>
      </c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4"/>
      <c r="AC18" s="315"/>
      <c r="AD18" s="315"/>
      <c r="AE18" s="315"/>
      <c r="AF18" s="315"/>
      <c r="AG18" s="315"/>
      <c r="AH18" s="315"/>
      <c r="AI18" s="315"/>
      <c r="AJ18" s="315"/>
      <c r="AK18" s="315">
        <v>12</v>
      </c>
      <c r="AL18" s="315"/>
      <c r="AM18" s="315"/>
      <c r="AN18" s="315"/>
      <c r="AO18" s="121"/>
      <c r="AP18" s="121"/>
      <c r="AQ18" s="121"/>
      <c r="AR18" s="121"/>
      <c r="AS18" s="121"/>
      <c r="AT18" s="121"/>
      <c r="AU18" s="122">
        <f t="shared" si="0"/>
        <v>12</v>
      </c>
    </row>
    <row r="19" spans="1:47" s="46" customFormat="1" ht="15" customHeight="1">
      <c r="A19" s="310" t="s">
        <v>14</v>
      </c>
      <c r="B19" s="268"/>
      <c r="C19" s="272" t="s">
        <v>1050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4"/>
      <c r="AC19" s="312">
        <v>255</v>
      </c>
      <c r="AD19" s="313"/>
      <c r="AE19" s="313"/>
      <c r="AF19" s="314"/>
      <c r="AG19" s="312">
        <v>56</v>
      </c>
      <c r="AH19" s="313"/>
      <c r="AI19" s="313"/>
      <c r="AJ19" s="314"/>
      <c r="AK19" s="312"/>
      <c r="AL19" s="313"/>
      <c r="AM19" s="313"/>
      <c r="AN19" s="314"/>
      <c r="AO19" s="121"/>
      <c r="AP19" s="121"/>
      <c r="AQ19" s="121"/>
      <c r="AR19" s="121"/>
      <c r="AS19" s="121"/>
      <c r="AT19" s="121"/>
      <c r="AU19" s="122">
        <f t="shared" si="0"/>
        <v>311</v>
      </c>
    </row>
    <row r="20" spans="1:47" s="46" customFormat="1" ht="15" customHeight="1">
      <c r="A20" s="310" t="s">
        <v>15</v>
      </c>
      <c r="B20" s="268"/>
      <c r="C20" s="272" t="s">
        <v>961</v>
      </c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4"/>
      <c r="AC20" s="312"/>
      <c r="AD20" s="313"/>
      <c r="AE20" s="313"/>
      <c r="AF20" s="314"/>
      <c r="AG20" s="312"/>
      <c r="AH20" s="313"/>
      <c r="AI20" s="313"/>
      <c r="AJ20" s="314"/>
      <c r="AK20" s="312">
        <v>381</v>
      </c>
      <c r="AL20" s="313"/>
      <c r="AM20" s="313"/>
      <c r="AN20" s="314"/>
      <c r="AO20" s="121"/>
      <c r="AP20" s="121"/>
      <c r="AQ20" s="121"/>
      <c r="AR20" s="121"/>
      <c r="AS20" s="121"/>
      <c r="AT20" s="121"/>
      <c r="AU20" s="122">
        <f t="shared" si="0"/>
        <v>381</v>
      </c>
    </row>
    <row r="21" spans="1:47" s="46" customFormat="1" ht="15" customHeight="1">
      <c r="A21" s="310"/>
      <c r="B21" s="328"/>
      <c r="C21" s="272" t="s">
        <v>1051</v>
      </c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4"/>
      <c r="AC21" s="312"/>
      <c r="AD21" s="313"/>
      <c r="AE21" s="313"/>
      <c r="AF21" s="314"/>
      <c r="AG21" s="312"/>
      <c r="AH21" s="313"/>
      <c r="AI21" s="313"/>
      <c r="AJ21" s="314"/>
      <c r="AK21" s="312"/>
      <c r="AL21" s="313"/>
      <c r="AM21" s="313"/>
      <c r="AN21" s="314"/>
      <c r="AO21" s="121"/>
      <c r="AP21" s="121"/>
      <c r="AQ21" s="121"/>
      <c r="AR21" s="121">
        <v>10067</v>
      </c>
      <c r="AS21" s="121"/>
      <c r="AT21" s="121"/>
      <c r="AU21" s="122">
        <f t="shared" si="0"/>
        <v>10067</v>
      </c>
    </row>
    <row r="22" spans="1:47" s="46" customFormat="1" ht="15" customHeight="1">
      <c r="A22" s="310" t="s">
        <v>16</v>
      </c>
      <c r="B22" s="268"/>
      <c r="C22" s="272" t="s">
        <v>962</v>
      </c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4"/>
      <c r="AC22" s="312"/>
      <c r="AD22" s="313"/>
      <c r="AE22" s="313"/>
      <c r="AF22" s="314"/>
      <c r="AG22" s="312"/>
      <c r="AH22" s="313"/>
      <c r="AI22" s="313"/>
      <c r="AJ22" s="314"/>
      <c r="AK22" s="312">
        <v>720</v>
      </c>
      <c r="AL22" s="313"/>
      <c r="AM22" s="313"/>
      <c r="AN22" s="314"/>
      <c r="AO22" s="121"/>
      <c r="AP22" s="121"/>
      <c r="AQ22" s="121"/>
      <c r="AR22" s="121"/>
      <c r="AS22" s="121"/>
      <c r="AT22" s="121"/>
      <c r="AU22" s="122">
        <f aca="true" t="shared" si="1" ref="AU22:AU27">SUM(AC22:AT22)</f>
        <v>720</v>
      </c>
    </row>
    <row r="23" spans="1:47" s="46" customFormat="1" ht="15" customHeight="1">
      <c r="A23" s="310" t="s">
        <v>17</v>
      </c>
      <c r="B23" s="268"/>
      <c r="C23" s="272" t="s">
        <v>963</v>
      </c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4"/>
      <c r="AC23" s="312"/>
      <c r="AD23" s="313"/>
      <c r="AE23" s="313"/>
      <c r="AF23" s="314"/>
      <c r="AG23" s="312"/>
      <c r="AH23" s="313"/>
      <c r="AI23" s="313"/>
      <c r="AJ23" s="314"/>
      <c r="AK23" s="312"/>
      <c r="AL23" s="313"/>
      <c r="AM23" s="313"/>
      <c r="AN23" s="314"/>
      <c r="AO23" s="121"/>
      <c r="AP23" s="121"/>
      <c r="AQ23" s="121"/>
      <c r="AR23" s="121">
        <v>254</v>
      </c>
      <c r="AS23" s="121"/>
      <c r="AT23" s="121"/>
      <c r="AU23" s="122">
        <f t="shared" si="1"/>
        <v>254</v>
      </c>
    </row>
    <row r="24" spans="1:47" s="46" customFormat="1" ht="15" customHeight="1">
      <c r="A24" s="310" t="s">
        <v>18</v>
      </c>
      <c r="B24" s="268"/>
      <c r="C24" s="272" t="s">
        <v>964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4"/>
      <c r="AC24" s="312"/>
      <c r="AD24" s="313"/>
      <c r="AE24" s="313"/>
      <c r="AF24" s="314"/>
      <c r="AG24" s="312"/>
      <c r="AH24" s="313"/>
      <c r="AI24" s="313"/>
      <c r="AJ24" s="314"/>
      <c r="AK24" s="312">
        <v>1201</v>
      </c>
      <c r="AL24" s="313"/>
      <c r="AM24" s="313"/>
      <c r="AN24" s="314"/>
      <c r="AO24" s="121"/>
      <c r="AP24" s="121"/>
      <c r="AQ24" s="121"/>
      <c r="AR24" s="121"/>
      <c r="AS24" s="121"/>
      <c r="AT24" s="121"/>
      <c r="AU24" s="122">
        <f t="shared" si="1"/>
        <v>1201</v>
      </c>
    </row>
    <row r="25" spans="1:47" s="46" customFormat="1" ht="15" customHeight="1">
      <c r="A25" s="310" t="s">
        <v>19</v>
      </c>
      <c r="B25" s="268"/>
      <c r="C25" s="272" t="s">
        <v>1024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4"/>
      <c r="AC25" s="312"/>
      <c r="AD25" s="313"/>
      <c r="AE25" s="313"/>
      <c r="AF25" s="314"/>
      <c r="AG25" s="312"/>
      <c r="AH25" s="313"/>
      <c r="AI25" s="313"/>
      <c r="AJ25" s="314"/>
      <c r="AK25" s="312"/>
      <c r="AL25" s="313"/>
      <c r="AM25" s="313"/>
      <c r="AN25" s="314"/>
      <c r="AO25" s="121"/>
      <c r="AP25" s="121"/>
      <c r="AQ25" s="121"/>
      <c r="AR25" s="121"/>
      <c r="AS25" s="121"/>
      <c r="AT25" s="121"/>
      <c r="AU25" s="122">
        <f t="shared" si="1"/>
        <v>0</v>
      </c>
    </row>
    <row r="26" spans="1:47" s="46" customFormat="1" ht="15" customHeight="1">
      <c r="A26" s="310" t="s">
        <v>20</v>
      </c>
      <c r="B26" s="268"/>
      <c r="C26" s="272" t="s">
        <v>1052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312"/>
      <c r="AD26" s="313"/>
      <c r="AE26" s="313"/>
      <c r="AF26" s="314"/>
      <c r="AG26" s="312"/>
      <c r="AH26" s="313"/>
      <c r="AI26" s="313"/>
      <c r="AJ26" s="314"/>
      <c r="AK26" s="312"/>
      <c r="AL26" s="313"/>
      <c r="AM26" s="313"/>
      <c r="AN26" s="314"/>
      <c r="AO26" s="121"/>
      <c r="AP26" s="121"/>
      <c r="AQ26" s="121">
        <v>1000</v>
      </c>
      <c r="AR26" s="121"/>
      <c r="AS26" s="121"/>
      <c r="AT26" s="121"/>
      <c r="AU26" s="122">
        <f t="shared" si="1"/>
        <v>1000</v>
      </c>
    </row>
    <row r="27" spans="1:47" s="46" customFormat="1" ht="15" customHeight="1">
      <c r="A27" s="310" t="s">
        <v>21</v>
      </c>
      <c r="B27" s="268"/>
      <c r="C27" s="272" t="s">
        <v>1025</v>
      </c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4"/>
      <c r="AC27" s="312"/>
      <c r="AD27" s="313"/>
      <c r="AE27" s="313"/>
      <c r="AF27" s="314"/>
      <c r="AG27" s="312"/>
      <c r="AH27" s="313"/>
      <c r="AI27" s="313"/>
      <c r="AJ27" s="314"/>
      <c r="AK27" s="312"/>
      <c r="AL27" s="313"/>
      <c r="AM27" s="313"/>
      <c r="AN27" s="314"/>
      <c r="AO27" s="121"/>
      <c r="AP27" s="121"/>
      <c r="AQ27" s="121"/>
      <c r="AR27" s="121"/>
      <c r="AS27" s="121"/>
      <c r="AT27" s="121"/>
      <c r="AU27" s="122">
        <f t="shared" si="1"/>
        <v>0</v>
      </c>
    </row>
    <row r="28" spans="1:47" s="46" customFormat="1" ht="15" customHeight="1">
      <c r="A28" s="310" t="s">
        <v>22</v>
      </c>
      <c r="B28" s="268"/>
      <c r="C28" s="272" t="s">
        <v>965</v>
      </c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4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121"/>
      <c r="AP28" s="121"/>
      <c r="AQ28" s="121"/>
      <c r="AR28" s="121"/>
      <c r="AS28" s="121"/>
      <c r="AT28" s="121"/>
      <c r="AU28" s="122">
        <f t="shared" si="0"/>
        <v>0</v>
      </c>
    </row>
    <row r="29" spans="1:47" ht="15" customHeight="1">
      <c r="A29" s="310" t="s">
        <v>23</v>
      </c>
      <c r="B29" s="268"/>
      <c r="C29" s="272" t="s">
        <v>941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4"/>
      <c r="AC29" s="307"/>
      <c r="AD29" s="308"/>
      <c r="AE29" s="308"/>
      <c r="AF29" s="309"/>
      <c r="AG29" s="307"/>
      <c r="AH29" s="308"/>
      <c r="AI29" s="308"/>
      <c r="AJ29" s="309"/>
      <c r="AK29" s="307">
        <v>3689</v>
      </c>
      <c r="AL29" s="308"/>
      <c r="AM29" s="308"/>
      <c r="AN29" s="309"/>
      <c r="AO29" s="121"/>
      <c r="AP29" s="121"/>
      <c r="AQ29" s="121"/>
      <c r="AR29" s="121"/>
      <c r="AS29" s="121"/>
      <c r="AT29" s="121"/>
      <c r="AU29" s="122">
        <f t="shared" si="0"/>
        <v>3689</v>
      </c>
    </row>
    <row r="30" spans="1:47" ht="15" customHeight="1">
      <c r="A30" s="310" t="s">
        <v>24</v>
      </c>
      <c r="B30" s="268"/>
      <c r="C30" s="272" t="s">
        <v>942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4"/>
      <c r="AC30" s="307"/>
      <c r="AD30" s="308"/>
      <c r="AE30" s="308"/>
      <c r="AF30" s="309"/>
      <c r="AG30" s="307"/>
      <c r="AH30" s="308"/>
      <c r="AI30" s="308"/>
      <c r="AJ30" s="309"/>
      <c r="AK30" s="307">
        <v>884</v>
      </c>
      <c r="AL30" s="308"/>
      <c r="AM30" s="308"/>
      <c r="AN30" s="309"/>
      <c r="AO30" s="121"/>
      <c r="AP30" s="121"/>
      <c r="AQ30" s="121">
        <v>8131</v>
      </c>
      <c r="AR30" s="121"/>
      <c r="AS30" s="121"/>
      <c r="AT30" s="121"/>
      <c r="AU30" s="122">
        <f>SUM(AC30:AT30)</f>
        <v>9015</v>
      </c>
    </row>
    <row r="31" spans="1:47" ht="15" customHeight="1">
      <c r="A31" s="310" t="s">
        <v>25</v>
      </c>
      <c r="B31" s="268"/>
      <c r="C31" s="272" t="s">
        <v>943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4"/>
      <c r="AC31" s="307">
        <v>5692</v>
      </c>
      <c r="AD31" s="308"/>
      <c r="AE31" s="308"/>
      <c r="AF31" s="309"/>
      <c r="AG31" s="307">
        <v>1220</v>
      </c>
      <c r="AH31" s="308"/>
      <c r="AI31" s="308"/>
      <c r="AJ31" s="309"/>
      <c r="AK31" s="307">
        <v>1716</v>
      </c>
      <c r="AL31" s="308"/>
      <c r="AM31" s="308"/>
      <c r="AN31" s="309"/>
      <c r="AO31" s="121"/>
      <c r="AP31" s="121"/>
      <c r="AQ31" s="121"/>
      <c r="AR31" s="121"/>
      <c r="AS31" s="121"/>
      <c r="AT31" s="121"/>
      <c r="AU31" s="122">
        <f>SUM(AC31:AT31)</f>
        <v>8628</v>
      </c>
    </row>
    <row r="32" spans="1:47" ht="15" customHeight="1">
      <c r="A32" s="310" t="s">
        <v>26</v>
      </c>
      <c r="B32" s="268"/>
      <c r="C32" s="272" t="s">
        <v>966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4"/>
      <c r="AC32" s="307"/>
      <c r="AD32" s="308"/>
      <c r="AE32" s="308"/>
      <c r="AF32" s="309"/>
      <c r="AG32" s="307"/>
      <c r="AH32" s="308"/>
      <c r="AI32" s="308"/>
      <c r="AJ32" s="309"/>
      <c r="AK32" s="307">
        <v>227</v>
      </c>
      <c r="AL32" s="308"/>
      <c r="AM32" s="308"/>
      <c r="AN32" s="309"/>
      <c r="AO32" s="121"/>
      <c r="AP32" s="121"/>
      <c r="AQ32" s="121"/>
      <c r="AR32" s="121"/>
      <c r="AS32" s="121"/>
      <c r="AT32" s="121"/>
      <c r="AU32" s="122">
        <f t="shared" si="0"/>
        <v>227</v>
      </c>
    </row>
    <row r="33" spans="1:47" ht="15" customHeight="1">
      <c r="A33" s="310" t="s">
        <v>27</v>
      </c>
      <c r="B33" s="268"/>
      <c r="C33" s="272" t="s">
        <v>944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C33" s="307"/>
      <c r="AD33" s="308"/>
      <c r="AE33" s="308"/>
      <c r="AF33" s="309"/>
      <c r="AG33" s="307"/>
      <c r="AH33" s="308"/>
      <c r="AI33" s="308"/>
      <c r="AJ33" s="309"/>
      <c r="AK33" s="307"/>
      <c r="AL33" s="308"/>
      <c r="AM33" s="308"/>
      <c r="AN33" s="309"/>
      <c r="AO33" s="121"/>
      <c r="AP33" s="121">
        <v>1843</v>
      </c>
      <c r="AQ33" s="121"/>
      <c r="AR33" s="121"/>
      <c r="AS33" s="121"/>
      <c r="AT33" s="121"/>
      <c r="AU33" s="122">
        <f t="shared" si="0"/>
        <v>1843</v>
      </c>
    </row>
    <row r="34" spans="1:47" ht="15" customHeight="1">
      <c r="A34" s="310" t="s">
        <v>28</v>
      </c>
      <c r="B34" s="268"/>
      <c r="C34" s="272" t="s">
        <v>945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4"/>
      <c r="AC34" s="307"/>
      <c r="AD34" s="308"/>
      <c r="AE34" s="308"/>
      <c r="AF34" s="309"/>
      <c r="AG34" s="307"/>
      <c r="AH34" s="308"/>
      <c r="AI34" s="308"/>
      <c r="AJ34" s="309"/>
      <c r="AK34" s="307"/>
      <c r="AL34" s="308"/>
      <c r="AM34" s="308"/>
      <c r="AN34" s="309"/>
      <c r="AO34" s="121"/>
      <c r="AP34" s="121">
        <v>67</v>
      </c>
      <c r="AQ34" s="121"/>
      <c r="AR34" s="121"/>
      <c r="AS34" s="121"/>
      <c r="AT34" s="121"/>
      <c r="AU34" s="122">
        <f t="shared" si="0"/>
        <v>67</v>
      </c>
    </row>
    <row r="35" spans="1:47" ht="15" customHeight="1">
      <c r="A35" s="310" t="s">
        <v>29</v>
      </c>
      <c r="B35" s="268"/>
      <c r="C35" s="272" t="s">
        <v>967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4"/>
      <c r="AC35" s="307">
        <v>3903</v>
      </c>
      <c r="AD35" s="308"/>
      <c r="AE35" s="308"/>
      <c r="AF35" s="309"/>
      <c r="AG35" s="307">
        <v>864</v>
      </c>
      <c r="AH35" s="308"/>
      <c r="AI35" s="308"/>
      <c r="AJ35" s="309"/>
      <c r="AK35" s="307">
        <v>432</v>
      </c>
      <c r="AL35" s="308"/>
      <c r="AM35" s="308"/>
      <c r="AN35" s="309"/>
      <c r="AO35" s="121"/>
      <c r="AP35" s="121"/>
      <c r="AQ35" s="121"/>
      <c r="AR35" s="121"/>
      <c r="AS35" s="121"/>
      <c r="AT35" s="121"/>
      <c r="AU35" s="122">
        <f t="shared" si="0"/>
        <v>5199</v>
      </c>
    </row>
    <row r="36" spans="1:47" ht="15" customHeight="1">
      <c r="A36" s="310" t="s">
        <v>30</v>
      </c>
      <c r="B36" s="268"/>
      <c r="C36" s="272" t="s">
        <v>968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4"/>
      <c r="AC36" s="307"/>
      <c r="AD36" s="308"/>
      <c r="AE36" s="308"/>
      <c r="AF36" s="309"/>
      <c r="AG36" s="307"/>
      <c r="AH36" s="308"/>
      <c r="AI36" s="308"/>
      <c r="AJ36" s="309"/>
      <c r="AK36" s="307">
        <v>21</v>
      </c>
      <c r="AL36" s="308"/>
      <c r="AM36" s="308"/>
      <c r="AN36" s="309"/>
      <c r="AO36" s="121"/>
      <c r="AP36" s="121">
        <v>2250</v>
      </c>
      <c r="AQ36" s="121"/>
      <c r="AR36" s="121"/>
      <c r="AS36" s="121"/>
      <c r="AT36" s="121"/>
      <c r="AU36" s="122">
        <f t="shared" si="0"/>
        <v>2271</v>
      </c>
    </row>
    <row r="37" spans="1:47" ht="15" customHeight="1">
      <c r="A37" s="310" t="s">
        <v>31</v>
      </c>
      <c r="B37" s="268"/>
      <c r="C37" s="272" t="s">
        <v>946</v>
      </c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4"/>
      <c r="AC37" s="307"/>
      <c r="AD37" s="308"/>
      <c r="AE37" s="308"/>
      <c r="AF37" s="309"/>
      <c r="AG37" s="307"/>
      <c r="AH37" s="308"/>
      <c r="AI37" s="308"/>
      <c r="AJ37" s="309"/>
      <c r="AK37" s="307"/>
      <c r="AL37" s="308"/>
      <c r="AM37" s="308"/>
      <c r="AN37" s="309"/>
      <c r="AO37" s="121"/>
      <c r="AP37" s="121"/>
      <c r="AQ37" s="121"/>
      <c r="AR37" s="121">
        <v>1454</v>
      </c>
      <c r="AS37" s="121"/>
      <c r="AT37" s="121"/>
      <c r="AU37" s="122">
        <f t="shared" si="0"/>
        <v>1454</v>
      </c>
    </row>
    <row r="38" spans="1:47" ht="15" customHeight="1">
      <c r="A38" s="310" t="s">
        <v>32</v>
      </c>
      <c r="B38" s="268"/>
      <c r="C38" s="272" t="s">
        <v>947</v>
      </c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4"/>
      <c r="AC38" s="307">
        <v>848</v>
      </c>
      <c r="AD38" s="308"/>
      <c r="AE38" s="308"/>
      <c r="AF38" s="309"/>
      <c r="AG38" s="307">
        <v>216</v>
      </c>
      <c r="AH38" s="308"/>
      <c r="AI38" s="308"/>
      <c r="AJ38" s="309"/>
      <c r="AK38" s="307">
        <v>1381</v>
      </c>
      <c r="AL38" s="308"/>
      <c r="AM38" s="308"/>
      <c r="AN38" s="309"/>
      <c r="AO38" s="121"/>
      <c r="AP38" s="121">
        <v>690</v>
      </c>
      <c r="AQ38" s="121"/>
      <c r="AR38" s="121">
        <v>1314</v>
      </c>
      <c r="AS38" s="121"/>
      <c r="AT38" s="121"/>
      <c r="AU38" s="122">
        <f>SUM(AC38:AT38)</f>
        <v>4449</v>
      </c>
    </row>
    <row r="39" spans="1:47" ht="15" customHeight="1">
      <c r="A39" s="310" t="s">
        <v>33</v>
      </c>
      <c r="B39" s="268"/>
      <c r="C39" s="272" t="s">
        <v>948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4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95"/>
      <c r="AP39" s="116">
        <v>1104</v>
      </c>
      <c r="AQ39" s="95"/>
      <c r="AR39" s="95"/>
      <c r="AS39" s="95"/>
      <c r="AT39" s="95"/>
      <c r="AU39" s="116">
        <f>SUM(AC39:AT39)</f>
        <v>1104</v>
      </c>
    </row>
    <row r="40" spans="1:47" ht="15" customHeight="1">
      <c r="A40" s="310" t="s">
        <v>34</v>
      </c>
      <c r="B40" s="268"/>
      <c r="C40" s="272" t="s">
        <v>949</v>
      </c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4"/>
      <c r="AC40" s="307"/>
      <c r="AD40" s="308"/>
      <c r="AE40" s="308"/>
      <c r="AF40" s="309"/>
      <c r="AG40" s="307"/>
      <c r="AH40" s="308"/>
      <c r="AI40" s="308"/>
      <c r="AJ40" s="309"/>
      <c r="AK40" s="307"/>
      <c r="AL40" s="308"/>
      <c r="AM40" s="308"/>
      <c r="AN40" s="309"/>
      <c r="AO40" s="121"/>
      <c r="AP40" s="121">
        <v>43484</v>
      </c>
      <c r="AQ40" s="121"/>
      <c r="AR40" s="121">
        <v>13844</v>
      </c>
      <c r="AS40" s="121"/>
      <c r="AT40" s="121"/>
      <c r="AU40" s="122">
        <f t="shared" si="0"/>
        <v>57328</v>
      </c>
    </row>
    <row r="41" spans="1:47" ht="15" customHeight="1">
      <c r="A41" s="310" t="s">
        <v>35</v>
      </c>
      <c r="B41" s="268"/>
      <c r="C41" s="272" t="s">
        <v>969</v>
      </c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4"/>
      <c r="AC41" s="307">
        <v>9081</v>
      </c>
      <c r="AD41" s="308"/>
      <c r="AE41" s="308"/>
      <c r="AF41" s="309"/>
      <c r="AG41" s="307">
        <v>2318</v>
      </c>
      <c r="AH41" s="308"/>
      <c r="AI41" s="308"/>
      <c r="AJ41" s="309"/>
      <c r="AK41" s="307">
        <v>17821</v>
      </c>
      <c r="AL41" s="308"/>
      <c r="AM41" s="308"/>
      <c r="AN41" s="309"/>
      <c r="AO41" s="121"/>
      <c r="AP41" s="121"/>
      <c r="AQ41" s="121">
        <v>963</v>
      </c>
      <c r="AR41" s="121"/>
      <c r="AS41" s="121"/>
      <c r="AT41" s="121"/>
      <c r="AU41" s="122">
        <f t="shared" si="0"/>
        <v>30183</v>
      </c>
    </row>
    <row r="42" spans="1:47" ht="15" customHeight="1">
      <c r="A42" s="310" t="s">
        <v>36</v>
      </c>
      <c r="B42" s="268"/>
      <c r="C42" s="272" t="s">
        <v>1026</v>
      </c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4"/>
      <c r="AC42" s="307">
        <v>704</v>
      </c>
      <c r="AD42" s="308"/>
      <c r="AE42" s="308"/>
      <c r="AF42" s="309"/>
      <c r="AG42" s="307">
        <v>172</v>
      </c>
      <c r="AH42" s="308"/>
      <c r="AI42" s="308"/>
      <c r="AJ42" s="309"/>
      <c r="AK42" s="307">
        <v>4044</v>
      </c>
      <c r="AL42" s="308"/>
      <c r="AM42" s="308"/>
      <c r="AN42" s="309"/>
      <c r="AO42" s="121"/>
      <c r="AP42" s="121"/>
      <c r="AQ42" s="121"/>
      <c r="AR42" s="121"/>
      <c r="AS42" s="121"/>
      <c r="AT42" s="121"/>
      <c r="AU42" s="122">
        <f t="shared" si="0"/>
        <v>4920</v>
      </c>
    </row>
    <row r="43" spans="1:47" ht="15" customHeight="1">
      <c r="A43" s="310" t="s">
        <v>37</v>
      </c>
      <c r="B43" s="268"/>
      <c r="C43" s="272" t="s">
        <v>1027</v>
      </c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4"/>
      <c r="AC43" s="307">
        <v>2599</v>
      </c>
      <c r="AD43" s="308"/>
      <c r="AE43" s="308"/>
      <c r="AF43" s="309"/>
      <c r="AG43" s="307">
        <v>623</v>
      </c>
      <c r="AH43" s="308"/>
      <c r="AI43" s="308"/>
      <c r="AJ43" s="309"/>
      <c r="AK43" s="307">
        <v>667</v>
      </c>
      <c r="AL43" s="308"/>
      <c r="AM43" s="308"/>
      <c r="AN43" s="309"/>
      <c r="AO43" s="121"/>
      <c r="AP43" s="121"/>
      <c r="AQ43" s="121">
        <v>4190</v>
      </c>
      <c r="AR43" s="121"/>
      <c r="AS43" s="121"/>
      <c r="AT43" s="121"/>
      <c r="AU43" s="122">
        <f t="shared" si="0"/>
        <v>8079</v>
      </c>
    </row>
    <row r="44" spans="1:47" ht="15" customHeight="1">
      <c r="A44" s="310" t="s">
        <v>38</v>
      </c>
      <c r="B44" s="268"/>
      <c r="C44" s="272" t="s">
        <v>950</v>
      </c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4"/>
      <c r="AC44" s="307"/>
      <c r="AD44" s="308"/>
      <c r="AE44" s="308"/>
      <c r="AF44" s="309"/>
      <c r="AG44" s="307"/>
      <c r="AH44" s="308"/>
      <c r="AI44" s="308"/>
      <c r="AJ44" s="309"/>
      <c r="AK44" s="307"/>
      <c r="AL44" s="308"/>
      <c r="AM44" s="308"/>
      <c r="AN44" s="309"/>
      <c r="AO44" s="121">
        <v>1538</v>
      </c>
      <c r="AP44" s="121"/>
      <c r="AQ44" s="121"/>
      <c r="AR44" s="121"/>
      <c r="AS44" s="121"/>
      <c r="AT44" s="121"/>
      <c r="AU44" s="122">
        <f t="shared" si="0"/>
        <v>1538</v>
      </c>
    </row>
    <row r="45" spans="1:47" s="101" customFormat="1" ht="15" customHeight="1">
      <c r="A45" s="310" t="s">
        <v>39</v>
      </c>
      <c r="B45" s="268"/>
      <c r="C45" s="275" t="s">
        <v>970</v>
      </c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7"/>
      <c r="AC45" s="307">
        <v>5295</v>
      </c>
      <c r="AD45" s="308"/>
      <c r="AE45" s="308"/>
      <c r="AF45" s="309"/>
      <c r="AG45" s="307">
        <v>1260</v>
      </c>
      <c r="AH45" s="308"/>
      <c r="AI45" s="308"/>
      <c r="AJ45" s="309"/>
      <c r="AK45" s="307">
        <v>10926</v>
      </c>
      <c r="AL45" s="308"/>
      <c r="AM45" s="308"/>
      <c r="AN45" s="309"/>
      <c r="AO45" s="121"/>
      <c r="AP45" s="121"/>
      <c r="AQ45" s="121"/>
      <c r="AR45" s="121"/>
      <c r="AS45" s="121"/>
      <c r="AT45" s="121"/>
      <c r="AU45" s="122">
        <f t="shared" si="0"/>
        <v>17481</v>
      </c>
    </row>
    <row r="46" spans="1:47" ht="15" customHeight="1">
      <c r="A46" s="310" t="s">
        <v>40</v>
      </c>
      <c r="B46" s="268"/>
      <c r="C46" s="237" t="s">
        <v>951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322"/>
      <c r="AD46" s="322"/>
      <c r="AE46" s="322"/>
      <c r="AF46" s="322"/>
      <c r="AG46" s="322"/>
      <c r="AH46" s="322"/>
      <c r="AI46" s="322"/>
      <c r="AJ46" s="322"/>
      <c r="AK46" s="322">
        <v>3878</v>
      </c>
      <c r="AL46" s="322"/>
      <c r="AM46" s="322"/>
      <c r="AN46" s="322"/>
      <c r="AO46" s="121">
        <v>5651</v>
      </c>
      <c r="AP46" s="121">
        <v>977</v>
      </c>
      <c r="AQ46" s="121"/>
      <c r="AR46" s="121"/>
      <c r="AS46" s="121"/>
      <c r="AT46" s="121"/>
      <c r="AU46" s="122">
        <f t="shared" si="0"/>
        <v>10506</v>
      </c>
    </row>
    <row r="47" spans="1:47" ht="12.75">
      <c r="A47" s="310" t="s">
        <v>41</v>
      </c>
      <c r="B47" s="268"/>
      <c r="C47" s="237" t="s">
        <v>156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326">
        <f>SUM(AC8:AF46)</f>
        <v>105076</v>
      </c>
      <c r="AD47" s="327"/>
      <c r="AE47" s="327"/>
      <c r="AF47" s="327"/>
      <c r="AG47" s="326">
        <f>SUM(AG8:AJ46)</f>
        <v>21241</v>
      </c>
      <c r="AH47" s="327"/>
      <c r="AI47" s="327"/>
      <c r="AJ47" s="327"/>
      <c r="AK47" s="326">
        <f>SUM(AK8:AN46)</f>
        <v>64145</v>
      </c>
      <c r="AL47" s="327"/>
      <c r="AM47" s="327"/>
      <c r="AN47" s="327"/>
      <c r="AO47" s="161">
        <f aca="true" t="shared" si="2" ref="AO47:AU47">SUM(AO8:AO46)</f>
        <v>7189</v>
      </c>
      <c r="AP47" s="161">
        <f t="shared" si="2"/>
        <v>50907</v>
      </c>
      <c r="AQ47" s="161">
        <f t="shared" si="2"/>
        <v>37499</v>
      </c>
      <c r="AR47" s="161">
        <f t="shared" si="2"/>
        <v>28650</v>
      </c>
      <c r="AS47" s="161">
        <f t="shared" si="2"/>
        <v>0</v>
      </c>
      <c r="AT47" s="161">
        <f t="shared" si="2"/>
        <v>13211</v>
      </c>
      <c r="AU47" s="96">
        <f t="shared" si="2"/>
        <v>327918</v>
      </c>
    </row>
  </sheetData>
  <sheetProtection/>
  <mergeCells count="211">
    <mergeCell ref="A21:B21"/>
    <mergeCell ref="C21:AB21"/>
    <mergeCell ref="AC21:AF21"/>
    <mergeCell ref="AG21:AJ21"/>
    <mergeCell ref="AK21:AN21"/>
    <mergeCell ref="A9:B9"/>
    <mergeCell ref="C9:AB9"/>
    <mergeCell ref="AC9:AF9"/>
    <mergeCell ref="AG9:AJ9"/>
    <mergeCell ref="AK9:AN9"/>
    <mergeCell ref="A19:B19"/>
    <mergeCell ref="C19:AB19"/>
    <mergeCell ref="AC19:AF19"/>
    <mergeCell ref="AG19:AJ19"/>
    <mergeCell ref="AK19:AN19"/>
    <mergeCell ref="AC47:AF47"/>
    <mergeCell ref="AG47:AJ47"/>
    <mergeCell ref="AK47:AN47"/>
    <mergeCell ref="A33:B33"/>
    <mergeCell ref="AK37:AN37"/>
    <mergeCell ref="AK39:AN39"/>
    <mergeCell ref="A38:B38"/>
    <mergeCell ref="A34:B34"/>
    <mergeCell ref="AK31:AN31"/>
    <mergeCell ref="AG38:AJ38"/>
    <mergeCell ref="AG34:AJ34"/>
    <mergeCell ref="AK38:AN38"/>
    <mergeCell ref="AC36:AF36"/>
    <mergeCell ref="AG36:AJ36"/>
    <mergeCell ref="AC38:AF38"/>
    <mergeCell ref="AG43:AJ43"/>
    <mergeCell ref="AK43:AN43"/>
    <mergeCell ref="AK40:AN40"/>
    <mergeCell ref="C40:AB40"/>
    <mergeCell ref="A41:B41"/>
    <mergeCell ref="C42:AB42"/>
    <mergeCell ref="AC41:AF41"/>
    <mergeCell ref="AK42:AN42"/>
    <mergeCell ref="AG41:AJ41"/>
    <mergeCell ref="C41:AB41"/>
    <mergeCell ref="A47:B47"/>
    <mergeCell ref="C27:AB27"/>
    <mergeCell ref="AC27:AF27"/>
    <mergeCell ref="AG27:AJ27"/>
    <mergeCell ref="A31:B31"/>
    <mergeCell ref="C34:AB34"/>
    <mergeCell ref="A43:B43"/>
    <mergeCell ref="C43:AB43"/>
    <mergeCell ref="AC43:AF43"/>
    <mergeCell ref="C47:AB47"/>
    <mergeCell ref="AC46:AF46"/>
    <mergeCell ref="AG46:AJ46"/>
    <mergeCell ref="A40:B40"/>
    <mergeCell ref="A10:B10"/>
    <mergeCell ref="C10:AB10"/>
    <mergeCell ref="AC10:AF10"/>
    <mergeCell ref="AG10:AJ10"/>
    <mergeCell ref="A42:B42"/>
    <mergeCell ref="A15:B15"/>
    <mergeCell ref="C39:AB39"/>
    <mergeCell ref="AK10:AN10"/>
    <mergeCell ref="A12:B12"/>
    <mergeCell ref="C12:AB12"/>
    <mergeCell ref="AC12:AF12"/>
    <mergeCell ref="AG12:AJ12"/>
    <mergeCell ref="A11:B11"/>
    <mergeCell ref="AK12:AN12"/>
    <mergeCell ref="AK11:AN11"/>
    <mergeCell ref="AK15:AN15"/>
    <mergeCell ref="AK34:AN34"/>
    <mergeCell ref="AG26:AJ26"/>
    <mergeCell ref="AK26:AN26"/>
    <mergeCell ref="A45:B45"/>
    <mergeCell ref="AC42:AF42"/>
    <mergeCell ref="AG42:AJ42"/>
    <mergeCell ref="AC44:AF44"/>
    <mergeCell ref="AG44:AJ44"/>
    <mergeCell ref="AK41:AN41"/>
    <mergeCell ref="AK46:AN46"/>
    <mergeCell ref="C46:AB46"/>
    <mergeCell ref="AK44:AN44"/>
    <mergeCell ref="A46:B46"/>
    <mergeCell ref="AC45:AF45"/>
    <mergeCell ref="AG45:AJ45"/>
    <mergeCell ref="AK45:AN45"/>
    <mergeCell ref="C44:AB44"/>
    <mergeCell ref="C45:AB45"/>
    <mergeCell ref="A44:B44"/>
    <mergeCell ref="AG35:AJ35"/>
    <mergeCell ref="AC40:AF40"/>
    <mergeCell ref="AG40:AJ40"/>
    <mergeCell ref="C35:AB35"/>
    <mergeCell ref="C38:AB38"/>
    <mergeCell ref="AC39:AF39"/>
    <mergeCell ref="AG39:AJ39"/>
    <mergeCell ref="A39:B39"/>
    <mergeCell ref="AK30:AN30"/>
    <mergeCell ref="A37:B37"/>
    <mergeCell ref="AC37:AF37"/>
    <mergeCell ref="AG32:AJ32"/>
    <mergeCell ref="C32:AB32"/>
    <mergeCell ref="AK36:AN36"/>
    <mergeCell ref="AG37:AJ37"/>
    <mergeCell ref="A36:B36"/>
    <mergeCell ref="C37:AB37"/>
    <mergeCell ref="AK28:AN28"/>
    <mergeCell ref="A35:B35"/>
    <mergeCell ref="C36:AB36"/>
    <mergeCell ref="AC35:AF35"/>
    <mergeCell ref="AG29:AJ29"/>
    <mergeCell ref="AK35:AN35"/>
    <mergeCell ref="A30:B30"/>
    <mergeCell ref="AC34:AF34"/>
    <mergeCell ref="AC31:AF31"/>
    <mergeCell ref="AG31:AJ31"/>
    <mergeCell ref="AK16:AN16"/>
    <mergeCell ref="A32:B32"/>
    <mergeCell ref="C33:AB33"/>
    <mergeCell ref="AC32:AF32"/>
    <mergeCell ref="AG18:AJ18"/>
    <mergeCell ref="AK32:AN32"/>
    <mergeCell ref="A28:B28"/>
    <mergeCell ref="AC33:AF33"/>
    <mergeCell ref="AG33:AJ33"/>
    <mergeCell ref="AK33:AN33"/>
    <mergeCell ref="C31:AB31"/>
    <mergeCell ref="AC30:AF30"/>
    <mergeCell ref="AG30:AJ30"/>
    <mergeCell ref="C30:AB30"/>
    <mergeCell ref="AC29:AF29"/>
    <mergeCell ref="C28:AB28"/>
    <mergeCell ref="A24:B24"/>
    <mergeCell ref="C29:AB29"/>
    <mergeCell ref="AC28:AF28"/>
    <mergeCell ref="AG28:AJ28"/>
    <mergeCell ref="A23:B23"/>
    <mergeCell ref="C23:AB23"/>
    <mergeCell ref="C24:AB24"/>
    <mergeCell ref="AC24:AF24"/>
    <mergeCell ref="AG24:AJ24"/>
    <mergeCell ref="AG25:AJ25"/>
    <mergeCell ref="A29:B29"/>
    <mergeCell ref="AC16:AF16"/>
    <mergeCell ref="C11:AB11"/>
    <mergeCell ref="AC11:AF11"/>
    <mergeCell ref="AG11:AJ11"/>
    <mergeCell ref="AK20:AN20"/>
    <mergeCell ref="AK29:AN29"/>
    <mergeCell ref="A22:B22"/>
    <mergeCell ref="AK22:AN22"/>
    <mergeCell ref="AG23:AJ23"/>
    <mergeCell ref="AK23:AN23"/>
    <mergeCell ref="A7:B7"/>
    <mergeCell ref="C7:AB7"/>
    <mergeCell ref="AC7:AF7"/>
    <mergeCell ref="AG7:AJ7"/>
    <mergeCell ref="AK7:AN7"/>
    <mergeCell ref="A18:B18"/>
    <mergeCell ref="C8:AB8"/>
    <mergeCell ref="C22:AB22"/>
    <mergeCell ref="AC22:AF22"/>
    <mergeCell ref="AG22:AJ22"/>
    <mergeCell ref="C14:AB14"/>
    <mergeCell ref="AC14:AF14"/>
    <mergeCell ref="AG14:AJ14"/>
    <mergeCell ref="AG20:AJ20"/>
    <mergeCell ref="C18:AB18"/>
    <mergeCell ref="C15:AB15"/>
    <mergeCell ref="AC15:AF15"/>
    <mergeCell ref="AC18:AF18"/>
    <mergeCell ref="AG15:AJ15"/>
    <mergeCell ref="AK27:AN27"/>
    <mergeCell ref="A26:B26"/>
    <mergeCell ref="C26:AB26"/>
    <mergeCell ref="AC26:AF26"/>
    <mergeCell ref="A27:B27"/>
    <mergeCell ref="A20:B20"/>
    <mergeCell ref="C20:AB20"/>
    <mergeCell ref="AC20:AF20"/>
    <mergeCell ref="AC23:AF23"/>
    <mergeCell ref="AK24:AN24"/>
    <mergeCell ref="A16:B16"/>
    <mergeCell ref="C16:AB16"/>
    <mergeCell ref="AG16:AJ16"/>
    <mergeCell ref="AK18:AN18"/>
    <mergeCell ref="A25:B25"/>
    <mergeCell ref="A17:B17"/>
    <mergeCell ref="C17:AB17"/>
    <mergeCell ref="AC17:AF17"/>
    <mergeCell ref="AG17:AJ17"/>
    <mergeCell ref="AC25:AF25"/>
    <mergeCell ref="AK25:AN25"/>
    <mergeCell ref="C25:AB25"/>
    <mergeCell ref="A13:B13"/>
    <mergeCell ref="C13:AB13"/>
    <mergeCell ref="AC13:AF13"/>
    <mergeCell ref="AG13:AJ13"/>
    <mergeCell ref="AK13:AN13"/>
    <mergeCell ref="AK17:AN17"/>
    <mergeCell ref="AK14:AN14"/>
    <mergeCell ref="A14:B14"/>
    <mergeCell ref="A1:AU1"/>
    <mergeCell ref="A2:AU2"/>
    <mergeCell ref="A4:AU4"/>
    <mergeCell ref="A5:AF5"/>
    <mergeCell ref="A6:AF6"/>
    <mergeCell ref="AC8:AF8"/>
    <mergeCell ref="AG8:AJ8"/>
    <mergeCell ref="AK8:AN8"/>
    <mergeCell ref="A8:B8"/>
    <mergeCell ref="AT3:A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37"/>
  <sheetViews>
    <sheetView view="pageBreakPreview" zoomScale="60" zoomScalePageLayoutView="0" workbookViewId="0" topLeftCell="A1">
      <pane ySplit="7" topLeftCell="A17" activePane="bottomLeft" state="frozen"/>
      <selection pane="topLeft" activeCell="A1" sqref="A1"/>
      <selection pane="bottomLeft" activeCell="AS17" sqref="AS17"/>
    </sheetView>
  </sheetViews>
  <sheetFormatPr defaultColWidth="9.00390625" defaultRowHeight="12.75"/>
  <cols>
    <col min="1" max="40" width="2.75390625" style="41" customWidth="1"/>
    <col min="41" max="41" width="10.25390625" style="41" customWidth="1"/>
    <col min="42" max="43" width="9.875" style="41" customWidth="1"/>
    <col min="44" max="44" width="11.00390625" style="41" customWidth="1"/>
    <col min="45" max="45" width="11.375" style="41" customWidth="1"/>
    <col min="46" max="46" width="10.125" style="41" customWidth="1"/>
    <col min="47" max="16384" width="9.125" style="41" customWidth="1"/>
  </cols>
  <sheetData>
    <row r="1" spans="45:46" ht="12.75">
      <c r="AS1" s="329" t="s">
        <v>996</v>
      </c>
      <c r="AT1" s="329"/>
    </row>
    <row r="2" spans="1:46" ht="31.5" customHeight="1">
      <c r="A2" s="303" t="s">
        <v>457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</row>
    <row r="3" spans="1:46" ht="31.5" customHeight="1">
      <c r="A3" s="304" t="s">
        <v>1043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</row>
    <row r="4" spans="1:46" ht="25.5" customHeight="1">
      <c r="A4" s="211" t="s">
        <v>955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</row>
    <row r="5" spans="1:32" ht="19.5" customHeight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</row>
    <row r="6" spans="1:32" ht="15.75" customHeight="1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</row>
    <row r="7" spans="1:46" ht="57.75" customHeight="1">
      <c r="A7" s="214" t="s">
        <v>458</v>
      </c>
      <c r="B7" s="215"/>
      <c r="C7" s="216" t="s">
        <v>927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316" t="s">
        <v>971</v>
      </c>
      <c r="AD7" s="317"/>
      <c r="AE7" s="317"/>
      <c r="AF7" s="318"/>
      <c r="AG7" s="316" t="s">
        <v>972</v>
      </c>
      <c r="AH7" s="317"/>
      <c r="AI7" s="317"/>
      <c r="AJ7" s="318"/>
      <c r="AK7" s="316" t="s">
        <v>479</v>
      </c>
      <c r="AL7" s="317"/>
      <c r="AM7" s="317"/>
      <c r="AN7" s="318"/>
      <c r="AO7" s="120" t="s">
        <v>973</v>
      </c>
      <c r="AP7" s="120" t="s">
        <v>1029</v>
      </c>
      <c r="AQ7" s="120" t="s">
        <v>1030</v>
      </c>
      <c r="AR7" s="120" t="s">
        <v>974</v>
      </c>
      <c r="AS7" s="120" t="s">
        <v>975</v>
      </c>
      <c r="AT7" s="120" t="s">
        <v>156</v>
      </c>
    </row>
    <row r="8" spans="1:46" s="47" customFormat="1" ht="21" customHeight="1">
      <c r="A8" s="310" t="s">
        <v>0</v>
      </c>
      <c r="B8" s="268"/>
      <c r="C8" s="319" t="s">
        <v>936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1"/>
      <c r="AC8" s="307">
        <v>4104</v>
      </c>
      <c r="AD8" s="308"/>
      <c r="AE8" s="308"/>
      <c r="AF8" s="309"/>
      <c r="AG8" s="307">
        <v>12249</v>
      </c>
      <c r="AH8" s="308"/>
      <c r="AI8" s="308"/>
      <c r="AJ8" s="309"/>
      <c r="AK8" s="307"/>
      <c r="AL8" s="308"/>
      <c r="AM8" s="308"/>
      <c r="AN8" s="309"/>
      <c r="AO8" s="121">
        <v>1289</v>
      </c>
      <c r="AP8" s="121"/>
      <c r="AQ8" s="121"/>
      <c r="AR8" s="121"/>
      <c r="AS8" s="121"/>
      <c r="AT8" s="122">
        <f aca="true" t="shared" si="0" ref="AT8:AT36">SUM(AC8:AS8)</f>
        <v>17642</v>
      </c>
    </row>
    <row r="9" spans="1:46" s="47" customFormat="1" ht="21" customHeight="1">
      <c r="A9" s="310" t="s">
        <v>1</v>
      </c>
      <c r="B9" s="268"/>
      <c r="C9" s="272" t="s">
        <v>937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4"/>
      <c r="AC9" s="307"/>
      <c r="AD9" s="308"/>
      <c r="AE9" s="308"/>
      <c r="AF9" s="309"/>
      <c r="AG9" s="307"/>
      <c r="AH9" s="308"/>
      <c r="AI9" s="308"/>
      <c r="AJ9" s="309"/>
      <c r="AK9" s="307"/>
      <c r="AL9" s="308"/>
      <c r="AM9" s="308"/>
      <c r="AN9" s="309"/>
      <c r="AO9" s="121">
        <v>67</v>
      </c>
      <c r="AP9" s="121"/>
      <c r="AQ9" s="121"/>
      <c r="AR9" s="121"/>
      <c r="AS9" s="121"/>
      <c r="AT9" s="122">
        <f t="shared" si="0"/>
        <v>67</v>
      </c>
    </row>
    <row r="10" spans="1:46" s="47" customFormat="1" ht="21" customHeight="1">
      <c r="A10" s="310" t="s">
        <v>2</v>
      </c>
      <c r="B10" s="268"/>
      <c r="C10" s="272" t="s">
        <v>958</v>
      </c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4"/>
      <c r="AC10" s="307"/>
      <c r="AD10" s="308"/>
      <c r="AE10" s="308"/>
      <c r="AF10" s="309"/>
      <c r="AG10" s="307">
        <v>108198</v>
      </c>
      <c r="AH10" s="308"/>
      <c r="AI10" s="308"/>
      <c r="AJ10" s="309"/>
      <c r="AK10" s="307"/>
      <c r="AL10" s="308"/>
      <c r="AM10" s="308"/>
      <c r="AN10" s="309"/>
      <c r="AO10" s="121">
        <v>2975</v>
      </c>
      <c r="AP10" s="121">
        <v>3200</v>
      </c>
      <c r="AQ10" s="121"/>
      <c r="AR10" s="121"/>
      <c r="AS10" s="121"/>
      <c r="AT10" s="122">
        <f t="shared" si="0"/>
        <v>114373</v>
      </c>
    </row>
    <row r="11" spans="1:46" s="47" customFormat="1" ht="21" customHeight="1">
      <c r="A11" s="310" t="s">
        <v>3</v>
      </c>
      <c r="B11" s="268"/>
      <c r="C11" s="272" t="s">
        <v>1018</v>
      </c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4"/>
      <c r="AC11" s="307"/>
      <c r="AD11" s="308"/>
      <c r="AE11" s="308"/>
      <c r="AF11" s="309"/>
      <c r="AG11" s="307"/>
      <c r="AH11" s="308"/>
      <c r="AI11" s="308"/>
      <c r="AJ11" s="309"/>
      <c r="AK11" s="307"/>
      <c r="AL11" s="308"/>
      <c r="AM11" s="308"/>
      <c r="AN11" s="309"/>
      <c r="AO11" s="121"/>
      <c r="AP11" s="121"/>
      <c r="AQ11" s="121"/>
      <c r="AR11" s="121"/>
      <c r="AS11" s="121"/>
      <c r="AT11" s="122">
        <f t="shared" si="0"/>
        <v>0</v>
      </c>
    </row>
    <row r="12" spans="1:46" s="47" customFormat="1" ht="21" customHeight="1">
      <c r="A12" s="310" t="s">
        <v>9</v>
      </c>
      <c r="B12" s="268"/>
      <c r="C12" s="272" t="s">
        <v>976</v>
      </c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4"/>
      <c r="AC12" s="307">
        <v>149329</v>
      </c>
      <c r="AD12" s="308"/>
      <c r="AE12" s="308"/>
      <c r="AF12" s="309"/>
      <c r="AG12" s="307">
        <v>3308</v>
      </c>
      <c r="AH12" s="308"/>
      <c r="AI12" s="308"/>
      <c r="AJ12" s="309"/>
      <c r="AK12" s="307"/>
      <c r="AL12" s="308"/>
      <c r="AM12" s="308"/>
      <c r="AN12" s="309"/>
      <c r="AO12" s="121"/>
      <c r="AP12" s="121"/>
      <c r="AQ12" s="121"/>
      <c r="AR12" s="121"/>
      <c r="AS12" s="121">
        <v>13142</v>
      </c>
      <c r="AT12" s="122">
        <f t="shared" si="0"/>
        <v>165779</v>
      </c>
    </row>
    <row r="13" spans="1:46" s="47" customFormat="1" ht="21" customHeight="1">
      <c r="A13" s="310" t="s">
        <v>11</v>
      </c>
      <c r="B13" s="268"/>
      <c r="C13" s="272" t="s">
        <v>959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4"/>
      <c r="AC13" s="307"/>
      <c r="AD13" s="308"/>
      <c r="AE13" s="308"/>
      <c r="AF13" s="309"/>
      <c r="AG13" s="307"/>
      <c r="AH13" s="308"/>
      <c r="AI13" s="308"/>
      <c r="AJ13" s="309"/>
      <c r="AK13" s="307"/>
      <c r="AL13" s="308"/>
      <c r="AM13" s="308"/>
      <c r="AN13" s="309"/>
      <c r="AO13" s="121"/>
      <c r="AP13" s="121"/>
      <c r="AQ13" s="121"/>
      <c r="AR13" s="121"/>
      <c r="AS13" s="121">
        <v>71835</v>
      </c>
      <c r="AT13" s="122">
        <f t="shared" si="0"/>
        <v>71835</v>
      </c>
    </row>
    <row r="14" spans="1:46" ht="21" customHeight="1">
      <c r="A14" s="310" t="s">
        <v>4</v>
      </c>
      <c r="B14" s="268"/>
      <c r="C14" s="272" t="s">
        <v>939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4"/>
      <c r="AC14" s="307">
        <v>33599</v>
      </c>
      <c r="AD14" s="308"/>
      <c r="AE14" s="308"/>
      <c r="AF14" s="309"/>
      <c r="AG14" s="307"/>
      <c r="AH14" s="308"/>
      <c r="AI14" s="308"/>
      <c r="AJ14" s="309"/>
      <c r="AK14" s="307"/>
      <c r="AL14" s="308"/>
      <c r="AM14" s="308"/>
      <c r="AN14" s="309"/>
      <c r="AO14" s="121">
        <v>526</v>
      </c>
      <c r="AP14" s="121"/>
      <c r="AQ14" s="121"/>
      <c r="AR14" s="121"/>
      <c r="AS14" s="121"/>
      <c r="AT14" s="122">
        <f t="shared" si="0"/>
        <v>34125</v>
      </c>
    </row>
    <row r="15" spans="1:46" s="46" customFormat="1" ht="21" customHeight="1">
      <c r="A15" s="310" t="s">
        <v>12</v>
      </c>
      <c r="B15" s="268"/>
      <c r="C15" s="272" t="s">
        <v>940</v>
      </c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4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121"/>
      <c r="AP15" s="121"/>
      <c r="AQ15" s="121"/>
      <c r="AR15" s="121"/>
      <c r="AS15" s="121"/>
      <c r="AT15" s="122">
        <f t="shared" si="0"/>
        <v>0</v>
      </c>
    </row>
    <row r="16" spans="1:46" s="46" customFormat="1" ht="21" customHeight="1">
      <c r="A16" s="310" t="s">
        <v>5</v>
      </c>
      <c r="B16" s="268"/>
      <c r="C16" s="272" t="s">
        <v>977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4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121">
        <v>207</v>
      </c>
      <c r="AP16" s="121"/>
      <c r="AQ16" s="121"/>
      <c r="AR16" s="121"/>
      <c r="AS16" s="121"/>
      <c r="AT16" s="122">
        <f t="shared" si="0"/>
        <v>207</v>
      </c>
    </row>
    <row r="17" spans="1:46" ht="21" customHeight="1">
      <c r="A17" s="310" t="s">
        <v>13</v>
      </c>
      <c r="B17" s="268"/>
      <c r="C17" s="272" t="s">
        <v>978</v>
      </c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4"/>
      <c r="AC17" s="307"/>
      <c r="AD17" s="308"/>
      <c r="AE17" s="308"/>
      <c r="AF17" s="309"/>
      <c r="AG17" s="307"/>
      <c r="AH17" s="308"/>
      <c r="AI17" s="308"/>
      <c r="AJ17" s="309"/>
      <c r="AK17" s="307"/>
      <c r="AL17" s="308"/>
      <c r="AM17" s="308"/>
      <c r="AN17" s="309"/>
      <c r="AO17" s="121"/>
      <c r="AP17" s="121"/>
      <c r="AQ17" s="121"/>
      <c r="AR17" s="121"/>
      <c r="AS17" s="121"/>
      <c r="AT17" s="122">
        <f t="shared" si="0"/>
        <v>0</v>
      </c>
    </row>
    <row r="18" spans="1:46" ht="21" customHeight="1">
      <c r="A18" s="310" t="s">
        <v>14</v>
      </c>
      <c r="B18" s="268"/>
      <c r="C18" s="272" t="s">
        <v>979</v>
      </c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4"/>
      <c r="AC18" s="307"/>
      <c r="AD18" s="308"/>
      <c r="AE18" s="308"/>
      <c r="AF18" s="309"/>
      <c r="AG18" s="307"/>
      <c r="AH18" s="308"/>
      <c r="AI18" s="308"/>
      <c r="AJ18" s="309"/>
      <c r="AK18" s="307"/>
      <c r="AL18" s="308"/>
      <c r="AM18" s="308"/>
      <c r="AN18" s="309"/>
      <c r="AO18" s="121"/>
      <c r="AP18" s="121"/>
      <c r="AQ18" s="121"/>
      <c r="AR18" s="121"/>
      <c r="AS18" s="121"/>
      <c r="AT18" s="122">
        <f t="shared" si="0"/>
        <v>0</v>
      </c>
    </row>
    <row r="19" spans="1:46" ht="21" customHeight="1">
      <c r="A19" s="310" t="s">
        <v>15</v>
      </c>
      <c r="B19" s="268"/>
      <c r="C19" s="272" t="s">
        <v>980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4"/>
      <c r="AC19" s="307"/>
      <c r="AD19" s="308"/>
      <c r="AE19" s="308"/>
      <c r="AF19" s="309"/>
      <c r="AG19" s="307"/>
      <c r="AH19" s="308"/>
      <c r="AI19" s="308"/>
      <c r="AJ19" s="309"/>
      <c r="AK19" s="307"/>
      <c r="AL19" s="308"/>
      <c r="AM19" s="308"/>
      <c r="AN19" s="309"/>
      <c r="AO19" s="121"/>
      <c r="AP19" s="121"/>
      <c r="AQ19" s="121"/>
      <c r="AR19" s="121">
        <v>338</v>
      </c>
      <c r="AS19" s="121"/>
      <c r="AT19" s="122">
        <f t="shared" si="0"/>
        <v>338</v>
      </c>
    </row>
    <row r="20" spans="1:46" ht="21" customHeight="1">
      <c r="A20" s="310" t="s">
        <v>16</v>
      </c>
      <c r="B20" s="268"/>
      <c r="C20" s="272" t="s">
        <v>1028</v>
      </c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4"/>
      <c r="AC20" s="307"/>
      <c r="AD20" s="308"/>
      <c r="AE20" s="308"/>
      <c r="AF20" s="309"/>
      <c r="AG20" s="307"/>
      <c r="AH20" s="308"/>
      <c r="AI20" s="308"/>
      <c r="AJ20" s="309"/>
      <c r="AK20" s="307"/>
      <c r="AL20" s="308"/>
      <c r="AM20" s="308"/>
      <c r="AN20" s="309"/>
      <c r="AO20" s="121"/>
      <c r="AP20" s="121"/>
      <c r="AQ20" s="121"/>
      <c r="AR20" s="121">
        <v>400</v>
      </c>
      <c r="AS20" s="121"/>
      <c r="AT20" s="122">
        <f t="shared" si="0"/>
        <v>400</v>
      </c>
    </row>
    <row r="21" spans="1:46" ht="21" customHeight="1">
      <c r="A21" s="310" t="s">
        <v>17</v>
      </c>
      <c r="B21" s="268"/>
      <c r="C21" s="272" t="s">
        <v>981</v>
      </c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4"/>
      <c r="AC21" s="307"/>
      <c r="AD21" s="308"/>
      <c r="AE21" s="308"/>
      <c r="AF21" s="309"/>
      <c r="AG21" s="307"/>
      <c r="AH21" s="308"/>
      <c r="AI21" s="308"/>
      <c r="AJ21" s="309"/>
      <c r="AK21" s="307"/>
      <c r="AL21" s="308"/>
      <c r="AM21" s="308"/>
      <c r="AN21" s="309"/>
      <c r="AO21" s="121">
        <v>1482</v>
      </c>
      <c r="AP21" s="121"/>
      <c r="AQ21" s="121"/>
      <c r="AR21" s="121"/>
      <c r="AS21" s="121"/>
      <c r="AT21" s="122">
        <f t="shared" si="0"/>
        <v>1482</v>
      </c>
    </row>
    <row r="22" spans="1:46" ht="21" customHeight="1">
      <c r="A22" s="310" t="s">
        <v>18</v>
      </c>
      <c r="B22" s="268"/>
      <c r="C22" s="272" t="s">
        <v>982</v>
      </c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4"/>
      <c r="AC22" s="307"/>
      <c r="AD22" s="308"/>
      <c r="AE22" s="308"/>
      <c r="AF22" s="309"/>
      <c r="AG22" s="307"/>
      <c r="AH22" s="308"/>
      <c r="AI22" s="308"/>
      <c r="AJ22" s="309"/>
      <c r="AK22" s="307"/>
      <c r="AL22" s="308"/>
      <c r="AM22" s="308"/>
      <c r="AN22" s="309"/>
      <c r="AO22" s="121">
        <v>18</v>
      </c>
      <c r="AP22" s="121"/>
      <c r="AQ22" s="121"/>
      <c r="AR22" s="121">
        <v>242</v>
      </c>
      <c r="AS22" s="121"/>
      <c r="AT22" s="122">
        <f t="shared" si="0"/>
        <v>260</v>
      </c>
    </row>
    <row r="23" spans="1:46" ht="21" customHeight="1">
      <c r="A23" s="310" t="s">
        <v>19</v>
      </c>
      <c r="B23" s="268"/>
      <c r="C23" s="272" t="s">
        <v>967</v>
      </c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4"/>
      <c r="AC23" s="307">
        <v>4679</v>
      </c>
      <c r="AD23" s="308"/>
      <c r="AE23" s="308"/>
      <c r="AF23" s="309"/>
      <c r="AG23" s="307"/>
      <c r="AH23" s="308"/>
      <c r="AI23" s="308"/>
      <c r="AJ23" s="309"/>
      <c r="AK23" s="307"/>
      <c r="AL23" s="308"/>
      <c r="AM23" s="308"/>
      <c r="AN23" s="309"/>
      <c r="AO23" s="121"/>
      <c r="AP23" s="121"/>
      <c r="AQ23" s="121"/>
      <c r="AR23" s="121"/>
      <c r="AS23" s="121"/>
      <c r="AT23" s="122">
        <f t="shared" si="0"/>
        <v>4679</v>
      </c>
    </row>
    <row r="24" spans="1:46" ht="21" customHeight="1">
      <c r="A24" s="310" t="s">
        <v>20</v>
      </c>
      <c r="B24" s="268"/>
      <c r="C24" s="272" t="s">
        <v>983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4"/>
      <c r="AC24" s="307">
        <v>97</v>
      </c>
      <c r="AD24" s="308"/>
      <c r="AE24" s="308"/>
      <c r="AF24" s="309"/>
      <c r="AG24" s="307"/>
      <c r="AH24" s="308"/>
      <c r="AI24" s="308"/>
      <c r="AJ24" s="309"/>
      <c r="AK24" s="307"/>
      <c r="AL24" s="308"/>
      <c r="AM24" s="308"/>
      <c r="AN24" s="309"/>
      <c r="AO24" s="121"/>
      <c r="AP24" s="121"/>
      <c r="AQ24" s="121"/>
      <c r="AR24" s="121"/>
      <c r="AS24" s="121"/>
      <c r="AT24" s="122">
        <f t="shared" si="0"/>
        <v>97</v>
      </c>
    </row>
    <row r="25" spans="1:46" ht="21" customHeight="1">
      <c r="A25" s="310" t="s">
        <v>21</v>
      </c>
      <c r="B25" s="268"/>
      <c r="C25" s="272" t="s">
        <v>1053</v>
      </c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4"/>
      <c r="AC25" s="307">
        <v>150</v>
      </c>
      <c r="AD25" s="308"/>
      <c r="AE25" s="308"/>
      <c r="AF25" s="309"/>
      <c r="AG25" s="307"/>
      <c r="AH25" s="308"/>
      <c r="AI25" s="308"/>
      <c r="AJ25" s="309"/>
      <c r="AK25" s="307"/>
      <c r="AL25" s="308"/>
      <c r="AM25" s="308"/>
      <c r="AN25" s="309"/>
      <c r="AO25" s="121"/>
      <c r="AP25" s="121"/>
      <c r="AQ25" s="121"/>
      <c r="AR25" s="121"/>
      <c r="AS25" s="121"/>
      <c r="AT25" s="122">
        <f t="shared" si="0"/>
        <v>150</v>
      </c>
    </row>
    <row r="26" spans="1:46" ht="21" customHeight="1">
      <c r="A26" s="310" t="s">
        <v>22</v>
      </c>
      <c r="B26" s="268"/>
      <c r="C26" s="272" t="s">
        <v>949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4"/>
      <c r="AC26" s="307">
        <v>1320</v>
      </c>
      <c r="AD26" s="308"/>
      <c r="AE26" s="308"/>
      <c r="AF26" s="309"/>
      <c r="AG26" s="307"/>
      <c r="AH26" s="308"/>
      <c r="AI26" s="308"/>
      <c r="AJ26" s="309"/>
      <c r="AK26" s="307"/>
      <c r="AL26" s="308"/>
      <c r="AM26" s="308"/>
      <c r="AN26" s="309"/>
      <c r="AO26" s="121"/>
      <c r="AP26" s="121"/>
      <c r="AQ26" s="121"/>
      <c r="AR26" s="121"/>
      <c r="AS26" s="121"/>
      <c r="AT26" s="122">
        <f t="shared" si="0"/>
        <v>1320</v>
      </c>
    </row>
    <row r="27" spans="1:46" ht="21" customHeight="1">
      <c r="A27" s="310" t="s">
        <v>23</v>
      </c>
      <c r="B27" s="268"/>
      <c r="C27" s="275" t="s">
        <v>969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7"/>
      <c r="AC27" s="307"/>
      <c r="AD27" s="308"/>
      <c r="AE27" s="308"/>
      <c r="AF27" s="309"/>
      <c r="AG27" s="307"/>
      <c r="AH27" s="308"/>
      <c r="AI27" s="308"/>
      <c r="AJ27" s="309"/>
      <c r="AK27" s="307"/>
      <c r="AL27" s="308"/>
      <c r="AM27" s="308"/>
      <c r="AN27" s="309"/>
      <c r="AO27" s="121">
        <v>7818</v>
      </c>
      <c r="AP27" s="121"/>
      <c r="AQ27" s="121"/>
      <c r="AR27" s="121"/>
      <c r="AS27" s="121"/>
      <c r="AT27" s="122">
        <f>SUM(AC27:AS27)</f>
        <v>7818</v>
      </c>
    </row>
    <row r="28" spans="1:46" ht="21" customHeight="1">
      <c r="A28" s="310" t="s">
        <v>24</v>
      </c>
      <c r="B28" s="268"/>
      <c r="C28" s="275" t="s">
        <v>1026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7"/>
      <c r="AC28" s="307"/>
      <c r="AD28" s="308"/>
      <c r="AE28" s="308"/>
      <c r="AF28" s="309"/>
      <c r="AG28" s="307"/>
      <c r="AH28" s="308"/>
      <c r="AI28" s="308"/>
      <c r="AJ28" s="309"/>
      <c r="AK28" s="307"/>
      <c r="AL28" s="308"/>
      <c r="AM28" s="308"/>
      <c r="AN28" s="309"/>
      <c r="AO28" s="121">
        <v>2676</v>
      </c>
      <c r="AP28" s="121"/>
      <c r="AQ28" s="121"/>
      <c r="AR28" s="121"/>
      <c r="AS28" s="121"/>
      <c r="AT28" s="122">
        <f>SUM(AC28:AS28)</f>
        <v>2676</v>
      </c>
    </row>
    <row r="29" spans="1:46" ht="21" customHeight="1">
      <c r="A29" s="310" t="s">
        <v>25</v>
      </c>
      <c r="B29" s="268"/>
      <c r="C29" s="275" t="s">
        <v>1054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7"/>
      <c r="AC29" s="307"/>
      <c r="AD29" s="308"/>
      <c r="AE29" s="308"/>
      <c r="AF29" s="309"/>
      <c r="AG29" s="307">
        <v>4320</v>
      </c>
      <c r="AH29" s="308"/>
      <c r="AI29" s="308"/>
      <c r="AJ29" s="309"/>
      <c r="AK29" s="307"/>
      <c r="AL29" s="308"/>
      <c r="AM29" s="308"/>
      <c r="AN29" s="309"/>
      <c r="AO29" s="121"/>
      <c r="AP29" s="121"/>
      <c r="AQ29" s="121"/>
      <c r="AR29" s="121"/>
      <c r="AS29" s="121"/>
      <c r="AT29" s="122">
        <f>SUM(AC29:AS29)</f>
        <v>4320</v>
      </c>
    </row>
    <row r="30" spans="1:46" ht="21" customHeight="1">
      <c r="A30" s="310" t="s">
        <v>26</v>
      </c>
      <c r="B30" s="268"/>
      <c r="C30" s="272" t="s">
        <v>950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4"/>
      <c r="AC30" s="307">
        <v>1538</v>
      </c>
      <c r="AD30" s="308"/>
      <c r="AE30" s="308"/>
      <c r="AF30" s="309"/>
      <c r="AG30" s="307"/>
      <c r="AH30" s="308"/>
      <c r="AI30" s="308"/>
      <c r="AJ30" s="309"/>
      <c r="AK30" s="307"/>
      <c r="AL30" s="308"/>
      <c r="AM30" s="308"/>
      <c r="AN30" s="309"/>
      <c r="AO30" s="121"/>
      <c r="AP30" s="121"/>
      <c r="AQ30" s="121"/>
      <c r="AR30" s="121"/>
      <c r="AS30" s="121"/>
      <c r="AT30" s="122">
        <f t="shared" si="0"/>
        <v>1538</v>
      </c>
    </row>
    <row r="31" spans="1:46" ht="21" customHeight="1">
      <c r="A31" s="310" t="s">
        <v>27</v>
      </c>
      <c r="B31" s="268"/>
      <c r="C31" s="272" t="s">
        <v>984</v>
      </c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4"/>
      <c r="AC31" s="307"/>
      <c r="AD31" s="308"/>
      <c r="AE31" s="308"/>
      <c r="AF31" s="309"/>
      <c r="AG31" s="307"/>
      <c r="AH31" s="308"/>
      <c r="AI31" s="308"/>
      <c r="AJ31" s="309"/>
      <c r="AK31" s="307"/>
      <c r="AL31" s="308"/>
      <c r="AM31" s="308"/>
      <c r="AN31" s="309"/>
      <c r="AO31" s="121">
        <v>584</v>
      </c>
      <c r="AP31" s="121"/>
      <c r="AQ31" s="121"/>
      <c r="AR31" s="121"/>
      <c r="AS31" s="121"/>
      <c r="AT31" s="122">
        <f t="shared" si="0"/>
        <v>584</v>
      </c>
    </row>
    <row r="32" spans="1:46" ht="21" customHeight="1">
      <c r="A32" s="310" t="s">
        <v>28</v>
      </c>
      <c r="B32" s="268"/>
      <c r="C32" s="272" t="s">
        <v>970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4"/>
      <c r="AC32" s="307"/>
      <c r="AD32" s="308"/>
      <c r="AE32" s="308"/>
      <c r="AF32" s="309"/>
      <c r="AG32" s="307"/>
      <c r="AH32" s="308"/>
      <c r="AI32" s="308"/>
      <c r="AJ32" s="309"/>
      <c r="AK32" s="307"/>
      <c r="AL32" s="308"/>
      <c r="AM32" s="308"/>
      <c r="AN32" s="309"/>
      <c r="AO32" s="121">
        <v>10844</v>
      </c>
      <c r="AP32" s="121"/>
      <c r="AQ32" s="121"/>
      <c r="AR32" s="121"/>
      <c r="AS32" s="121"/>
      <c r="AT32" s="122">
        <f t="shared" si="0"/>
        <v>10844</v>
      </c>
    </row>
    <row r="33" spans="1:46" ht="21" customHeight="1">
      <c r="A33" s="310" t="s">
        <v>29</v>
      </c>
      <c r="B33" s="268"/>
      <c r="C33" s="272" t="s">
        <v>951</v>
      </c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4"/>
      <c r="AC33" s="307"/>
      <c r="AD33" s="308"/>
      <c r="AE33" s="308"/>
      <c r="AF33" s="309"/>
      <c r="AG33" s="307"/>
      <c r="AH33" s="308"/>
      <c r="AI33" s="308"/>
      <c r="AJ33" s="309"/>
      <c r="AK33" s="307"/>
      <c r="AL33" s="308"/>
      <c r="AM33" s="308"/>
      <c r="AN33" s="309"/>
      <c r="AO33" s="121"/>
      <c r="AP33" s="121"/>
      <c r="AQ33" s="121">
        <v>559</v>
      </c>
      <c r="AR33" s="121"/>
      <c r="AS33" s="121"/>
      <c r="AT33" s="122">
        <f t="shared" si="0"/>
        <v>559</v>
      </c>
    </row>
    <row r="34" spans="1:46" ht="24.75" customHeight="1">
      <c r="A34" s="310" t="s">
        <v>30</v>
      </c>
      <c r="B34" s="268"/>
      <c r="C34" s="272" t="s">
        <v>985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4"/>
      <c r="AC34" s="307"/>
      <c r="AD34" s="308"/>
      <c r="AE34" s="308"/>
      <c r="AF34" s="309"/>
      <c r="AG34" s="307"/>
      <c r="AH34" s="308"/>
      <c r="AI34" s="308"/>
      <c r="AJ34" s="309"/>
      <c r="AK34" s="307">
        <v>30608</v>
      </c>
      <c r="AL34" s="308"/>
      <c r="AM34" s="308"/>
      <c r="AN34" s="309"/>
      <c r="AO34" s="121"/>
      <c r="AP34" s="121"/>
      <c r="AQ34" s="121"/>
      <c r="AR34" s="121"/>
      <c r="AS34" s="121"/>
      <c r="AT34" s="122">
        <f t="shared" si="0"/>
        <v>30608</v>
      </c>
    </row>
    <row r="35" spans="1:46" s="101" customFormat="1" ht="29.25" customHeight="1">
      <c r="A35" s="310" t="s">
        <v>31</v>
      </c>
      <c r="B35" s="268"/>
      <c r="C35" s="272" t="s">
        <v>986</v>
      </c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4"/>
      <c r="AC35" s="307"/>
      <c r="AD35" s="308"/>
      <c r="AE35" s="308"/>
      <c r="AF35" s="309"/>
      <c r="AG35" s="307"/>
      <c r="AH35" s="308"/>
      <c r="AI35" s="308"/>
      <c r="AJ35" s="309"/>
      <c r="AK35" s="307"/>
      <c r="AL35" s="308"/>
      <c r="AM35" s="308"/>
      <c r="AN35" s="309"/>
      <c r="AO35" s="121"/>
      <c r="AP35" s="121"/>
      <c r="AQ35" s="121"/>
      <c r="AR35" s="121"/>
      <c r="AS35" s="121"/>
      <c r="AT35" s="122">
        <f t="shared" si="0"/>
        <v>0</v>
      </c>
    </row>
    <row r="36" spans="1:46" ht="21" customHeight="1">
      <c r="A36" s="310" t="s">
        <v>32</v>
      </c>
      <c r="B36" s="268"/>
      <c r="C36" s="272" t="s">
        <v>156</v>
      </c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4"/>
      <c r="AC36" s="307">
        <f>SUM(AC8:AF35)</f>
        <v>194816</v>
      </c>
      <c r="AD36" s="308"/>
      <c r="AE36" s="308"/>
      <c r="AF36" s="309"/>
      <c r="AG36" s="307">
        <f>SUM(AG8:AJ35)</f>
        <v>128075</v>
      </c>
      <c r="AH36" s="308"/>
      <c r="AI36" s="308"/>
      <c r="AJ36" s="309"/>
      <c r="AK36" s="307">
        <f>SUM(AK8:AN35)</f>
        <v>30608</v>
      </c>
      <c r="AL36" s="308"/>
      <c r="AM36" s="308"/>
      <c r="AN36" s="309"/>
      <c r="AO36" s="121">
        <f>SUM(AO8:AO35)</f>
        <v>28486</v>
      </c>
      <c r="AP36" s="121">
        <f>SUM(AP8:AP35)</f>
        <v>3200</v>
      </c>
      <c r="AQ36" s="121">
        <f>SUM(AQ8:AQ35)</f>
        <v>559</v>
      </c>
      <c r="AR36" s="121">
        <f>SUM(AR8:AR35)</f>
        <v>980</v>
      </c>
      <c r="AS36" s="121">
        <f>SUM(AS8:AS35)</f>
        <v>84977</v>
      </c>
      <c r="AT36" s="122">
        <f t="shared" si="0"/>
        <v>471701</v>
      </c>
    </row>
    <row r="37" ht="12.75">
      <c r="AT37" s="42"/>
    </row>
  </sheetData>
  <sheetProtection/>
  <mergeCells count="156">
    <mergeCell ref="A19:B19"/>
    <mergeCell ref="AK10:AN10"/>
    <mergeCell ref="C18:AB18"/>
    <mergeCell ref="AC18:AF18"/>
    <mergeCell ref="AG18:AJ18"/>
    <mergeCell ref="C17:AB17"/>
    <mergeCell ref="AK14:AN14"/>
    <mergeCell ref="AK15:AN15"/>
    <mergeCell ref="A10:B10"/>
    <mergeCell ref="A12:B12"/>
    <mergeCell ref="C12:AB12"/>
    <mergeCell ref="AC12:AF12"/>
    <mergeCell ref="A17:B17"/>
    <mergeCell ref="AG35:AJ35"/>
    <mergeCell ref="A33:B33"/>
    <mergeCell ref="C33:AB33"/>
    <mergeCell ref="AG31:AJ31"/>
    <mergeCell ref="C24:AB24"/>
    <mergeCell ref="A18:B18"/>
    <mergeCell ref="AC24:AF24"/>
    <mergeCell ref="AS1:AT1"/>
    <mergeCell ref="C19:AB19"/>
    <mergeCell ref="AC19:AF19"/>
    <mergeCell ref="AG19:AJ19"/>
    <mergeCell ref="AK17:AN17"/>
    <mergeCell ref="AK18:AN18"/>
    <mergeCell ref="C15:AB15"/>
    <mergeCell ref="AC15:AF15"/>
    <mergeCell ref="AG15:AJ15"/>
    <mergeCell ref="AC17:AF17"/>
    <mergeCell ref="A36:B36"/>
    <mergeCell ref="C36:AB36"/>
    <mergeCell ref="AK20:AN20"/>
    <mergeCell ref="A13:B13"/>
    <mergeCell ref="C13:AB13"/>
    <mergeCell ref="AC13:AF13"/>
    <mergeCell ref="AG13:AJ13"/>
    <mergeCell ref="A35:B35"/>
    <mergeCell ref="C35:AB35"/>
    <mergeCell ref="AC35:AF35"/>
    <mergeCell ref="AC36:AF36"/>
    <mergeCell ref="AG36:AJ36"/>
    <mergeCell ref="A31:B31"/>
    <mergeCell ref="C31:AB31"/>
    <mergeCell ref="AC31:AF31"/>
    <mergeCell ref="AK36:AN36"/>
    <mergeCell ref="A34:B34"/>
    <mergeCell ref="C34:AB34"/>
    <mergeCell ref="AC34:AF34"/>
    <mergeCell ref="AG34:AJ34"/>
    <mergeCell ref="AK35:AN35"/>
    <mergeCell ref="A32:B32"/>
    <mergeCell ref="C32:AB32"/>
    <mergeCell ref="AC32:AF32"/>
    <mergeCell ref="AG32:AJ32"/>
    <mergeCell ref="AK32:AN32"/>
    <mergeCell ref="AC33:AF33"/>
    <mergeCell ref="AK34:AN34"/>
    <mergeCell ref="AG33:AJ33"/>
    <mergeCell ref="AK33:AN33"/>
    <mergeCell ref="AK30:AN30"/>
    <mergeCell ref="C25:AB25"/>
    <mergeCell ref="AC25:AF25"/>
    <mergeCell ref="AG25:AJ25"/>
    <mergeCell ref="AK25:AN25"/>
    <mergeCell ref="AG30:AJ30"/>
    <mergeCell ref="C27:AB27"/>
    <mergeCell ref="AK26:AN26"/>
    <mergeCell ref="AK31:AN31"/>
    <mergeCell ref="A27:B27"/>
    <mergeCell ref="C26:AB26"/>
    <mergeCell ref="AC27:AF27"/>
    <mergeCell ref="AG27:AJ27"/>
    <mergeCell ref="AK27:AN27"/>
    <mergeCell ref="A30:B30"/>
    <mergeCell ref="C30:AB30"/>
    <mergeCell ref="AC30:AF30"/>
    <mergeCell ref="A26:B26"/>
    <mergeCell ref="AG24:AJ24"/>
    <mergeCell ref="AK24:AN24"/>
    <mergeCell ref="A25:B25"/>
    <mergeCell ref="AC26:AF26"/>
    <mergeCell ref="AG26:AJ26"/>
    <mergeCell ref="A24:B24"/>
    <mergeCell ref="A22:B22"/>
    <mergeCell ref="C22:AB22"/>
    <mergeCell ref="AC22:AF22"/>
    <mergeCell ref="AG22:AJ22"/>
    <mergeCell ref="AK22:AN22"/>
    <mergeCell ref="C23:AB23"/>
    <mergeCell ref="AC23:AF23"/>
    <mergeCell ref="AG23:AJ23"/>
    <mergeCell ref="A23:B23"/>
    <mergeCell ref="AK23:AN23"/>
    <mergeCell ref="A16:B16"/>
    <mergeCell ref="A21:B21"/>
    <mergeCell ref="C21:AB21"/>
    <mergeCell ref="AC21:AF21"/>
    <mergeCell ref="AG21:AJ21"/>
    <mergeCell ref="AK16:AN16"/>
    <mergeCell ref="AK21:AN21"/>
    <mergeCell ref="A20:B20"/>
    <mergeCell ref="AG20:AJ20"/>
    <mergeCell ref="AK19:AN19"/>
    <mergeCell ref="C14:AB14"/>
    <mergeCell ref="AC14:AF14"/>
    <mergeCell ref="AG14:AJ14"/>
    <mergeCell ref="AG17:AJ17"/>
    <mergeCell ref="C20:AB20"/>
    <mergeCell ref="AC20:AF20"/>
    <mergeCell ref="A15:B15"/>
    <mergeCell ref="AG9:AJ9"/>
    <mergeCell ref="C16:AB16"/>
    <mergeCell ref="AC16:AF16"/>
    <mergeCell ref="AG16:AJ16"/>
    <mergeCell ref="A14:B14"/>
    <mergeCell ref="AG12:AJ12"/>
    <mergeCell ref="C10:AB10"/>
    <mergeCell ref="AC10:AF10"/>
    <mergeCell ref="AG10:AJ10"/>
    <mergeCell ref="AK13:AN13"/>
    <mergeCell ref="A8:B8"/>
    <mergeCell ref="C8:AB8"/>
    <mergeCell ref="AC8:AF8"/>
    <mergeCell ref="AG8:AJ8"/>
    <mergeCell ref="AK8:AN8"/>
    <mergeCell ref="A9:B9"/>
    <mergeCell ref="C9:AB9"/>
    <mergeCell ref="A11:B11"/>
    <mergeCell ref="AK12:AN12"/>
    <mergeCell ref="AK9:AN9"/>
    <mergeCell ref="A5:AF5"/>
    <mergeCell ref="A6:AF6"/>
    <mergeCell ref="A7:B7"/>
    <mergeCell ref="C7:AB7"/>
    <mergeCell ref="AG7:AJ7"/>
    <mergeCell ref="C11:AB11"/>
    <mergeCell ref="AC11:AF11"/>
    <mergeCell ref="AG11:AJ11"/>
    <mergeCell ref="AK11:AN11"/>
    <mergeCell ref="AC7:AF7"/>
    <mergeCell ref="A2:AT2"/>
    <mergeCell ref="A3:AT3"/>
    <mergeCell ref="A4:AT4"/>
    <mergeCell ref="AC9:AF9"/>
    <mergeCell ref="AK7:AN7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29:AN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F22" sqref="F22"/>
    </sheetView>
  </sheetViews>
  <sheetFormatPr defaultColWidth="9.00390625" defaultRowHeight="12.75"/>
  <cols>
    <col min="1" max="1" width="8.125" style="0" customWidth="1"/>
    <col min="2" max="2" width="69.75390625" style="0" customWidth="1"/>
    <col min="3" max="6" width="15.75390625" style="0" customWidth="1"/>
  </cols>
  <sheetData>
    <row r="1" ht="12.75">
      <c r="F1" t="s">
        <v>997</v>
      </c>
    </row>
    <row r="2" spans="1:6" ht="29.25" customHeight="1">
      <c r="A2" s="330" t="s">
        <v>1044</v>
      </c>
      <c r="B2" s="330"/>
      <c r="C2" s="330"/>
      <c r="D2" s="330"/>
      <c r="E2" s="330"/>
      <c r="F2" s="330"/>
    </row>
    <row r="3" spans="1:6" ht="60">
      <c r="A3" s="1" t="s">
        <v>6</v>
      </c>
      <c r="B3" s="1" t="s">
        <v>7</v>
      </c>
      <c r="C3" s="1" t="s">
        <v>156</v>
      </c>
      <c r="D3" s="1" t="s">
        <v>328</v>
      </c>
      <c r="E3" s="1" t="s">
        <v>1048</v>
      </c>
      <c r="F3" s="1" t="s">
        <v>327</v>
      </c>
    </row>
    <row r="4" spans="1:6" ht="1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2" t="s">
        <v>0</v>
      </c>
      <c r="B5" s="3" t="s">
        <v>157</v>
      </c>
      <c r="C5" s="4">
        <f>SUM(D5:F5)</f>
        <v>386724</v>
      </c>
      <c r="D5" s="8">
        <v>341594</v>
      </c>
      <c r="E5" s="8">
        <v>45130</v>
      </c>
      <c r="F5" s="8"/>
    </row>
    <row r="6" spans="1:6" ht="12.75">
      <c r="A6" s="2" t="s">
        <v>1</v>
      </c>
      <c r="B6" s="3" t="s">
        <v>158</v>
      </c>
      <c r="C6" s="4">
        <f aca="true" t="shared" si="0" ref="C6:C23">SUM(D6:F6)</f>
        <v>314707</v>
      </c>
      <c r="D6" s="8">
        <v>191769</v>
      </c>
      <c r="E6" s="8">
        <v>80158</v>
      </c>
      <c r="F6" s="8">
        <v>42780</v>
      </c>
    </row>
    <row r="7" spans="1:6" ht="12.75">
      <c r="A7" s="5" t="s">
        <v>2</v>
      </c>
      <c r="B7" s="6" t="s">
        <v>159</v>
      </c>
      <c r="C7" s="4">
        <f t="shared" si="0"/>
        <v>72017</v>
      </c>
      <c r="D7" s="8">
        <f>SUM(D5-D6)</f>
        <v>149825</v>
      </c>
      <c r="E7" s="8">
        <f>SUM(E5-E6)</f>
        <v>-35028</v>
      </c>
      <c r="F7" s="8">
        <f>SUM(F5-F6)</f>
        <v>-42780</v>
      </c>
    </row>
    <row r="8" spans="1:6" ht="12.75">
      <c r="A8" s="2" t="s">
        <v>3</v>
      </c>
      <c r="B8" s="3" t="s">
        <v>160</v>
      </c>
      <c r="C8" s="4">
        <f t="shared" si="0"/>
        <v>175083</v>
      </c>
      <c r="D8" s="8">
        <v>81310</v>
      </c>
      <c r="E8" s="8">
        <v>50690</v>
      </c>
      <c r="F8" s="8">
        <v>43083</v>
      </c>
    </row>
    <row r="9" spans="1:6" ht="12.75">
      <c r="A9" s="2" t="s">
        <v>9</v>
      </c>
      <c r="B9" s="3" t="s">
        <v>161</v>
      </c>
      <c r="C9" s="4">
        <f t="shared" si="0"/>
        <v>103317</v>
      </c>
      <c r="D9" s="8">
        <v>103317</v>
      </c>
      <c r="E9" s="8"/>
      <c r="F9" s="8"/>
    </row>
    <row r="10" spans="1:6" ht="12.75">
      <c r="A10" s="5" t="s">
        <v>10</v>
      </c>
      <c r="B10" s="6" t="s">
        <v>162</v>
      </c>
      <c r="C10" s="4">
        <f t="shared" si="0"/>
        <v>71766</v>
      </c>
      <c r="D10" s="8">
        <f>SUM(D8-D9)</f>
        <v>-22007</v>
      </c>
      <c r="E10" s="8">
        <f>SUM(E8-E9)</f>
        <v>50690</v>
      </c>
      <c r="F10" s="8">
        <f>SUM(F8-F9)</f>
        <v>43083</v>
      </c>
    </row>
    <row r="11" spans="1:6" ht="12.75">
      <c r="A11" s="5" t="s">
        <v>11</v>
      </c>
      <c r="B11" s="6" t="s">
        <v>163</v>
      </c>
      <c r="C11" s="4">
        <f t="shared" si="0"/>
        <v>143783</v>
      </c>
      <c r="D11" s="8">
        <f>SUM(D7+D10)</f>
        <v>127818</v>
      </c>
      <c r="E11" s="8">
        <f>SUM(E7+E10)</f>
        <v>15662</v>
      </c>
      <c r="F11" s="8">
        <f>SUM(F7+F10)</f>
        <v>303</v>
      </c>
    </row>
    <row r="12" spans="1:6" ht="12.75">
      <c r="A12" s="2" t="s">
        <v>4</v>
      </c>
      <c r="B12" s="3" t="s">
        <v>164</v>
      </c>
      <c r="C12" s="4">
        <f t="shared" si="0"/>
        <v>0</v>
      </c>
      <c r="D12" s="8"/>
      <c r="E12" s="8"/>
      <c r="F12" s="8"/>
    </row>
    <row r="13" spans="1:6" ht="12.75">
      <c r="A13" s="2" t="s">
        <v>12</v>
      </c>
      <c r="B13" s="3" t="s">
        <v>165</v>
      </c>
      <c r="C13" s="4">
        <f t="shared" si="0"/>
        <v>0</v>
      </c>
      <c r="D13" s="8"/>
      <c r="E13" s="8"/>
      <c r="F13" s="8"/>
    </row>
    <row r="14" spans="1:6" ht="12.75">
      <c r="A14" s="5" t="s">
        <v>5</v>
      </c>
      <c r="B14" s="6" t="s">
        <v>166</v>
      </c>
      <c r="C14" s="4">
        <f t="shared" si="0"/>
        <v>0</v>
      </c>
      <c r="D14" s="9"/>
      <c r="E14" s="9"/>
      <c r="F14" s="9"/>
    </row>
    <row r="15" spans="1:6" ht="12.75">
      <c r="A15" s="2" t="s">
        <v>13</v>
      </c>
      <c r="B15" s="3" t="s">
        <v>167</v>
      </c>
      <c r="C15" s="4">
        <f t="shared" si="0"/>
        <v>0</v>
      </c>
      <c r="D15" s="8"/>
      <c r="E15" s="8"/>
      <c r="F15" s="8"/>
    </row>
    <row r="16" spans="1:6" ht="12.75">
      <c r="A16" s="2" t="s">
        <v>14</v>
      </c>
      <c r="B16" s="3" t="s">
        <v>168</v>
      </c>
      <c r="C16" s="4">
        <f t="shared" si="0"/>
        <v>0</v>
      </c>
      <c r="D16" s="8"/>
      <c r="E16" s="8"/>
      <c r="F16" s="8"/>
    </row>
    <row r="17" spans="1:6" ht="12.75">
      <c r="A17" s="5" t="s">
        <v>15</v>
      </c>
      <c r="B17" s="6" t="s">
        <v>169</v>
      </c>
      <c r="C17" s="4">
        <f t="shared" si="0"/>
        <v>0</v>
      </c>
      <c r="D17" s="9"/>
      <c r="E17" s="9"/>
      <c r="F17" s="9"/>
    </row>
    <row r="18" spans="1:6" ht="12.75">
      <c r="A18" s="5" t="s">
        <v>16</v>
      </c>
      <c r="B18" s="6" t="s">
        <v>170</v>
      </c>
      <c r="C18" s="4">
        <f t="shared" si="0"/>
        <v>0</v>
      </c>
      <c r="D18" s="9"/>
      <c r="E18" s="9"/>
      <c r="F18" s="9"/>
    </row>
    <row r="19" spans="1:6" ht="12.75">
      <c r="A19" s="5" t="s">
        <v>17</v>
      </c>
      <c r="B19" s="6" t="s">
        <v>171</v>
      </c>
      <c r="C19" s="4">
        <f t="shared" si="0"/>
        <v>143783</v>
      </c>
      <c r="D19" s="9">
        <v>127818</v>
      </c>
      <c r="E19" s="9">
        <v>15662</v>
      </c>
      <c r="F19" s="9">
        <v>303</v>
      </c>
    </row>
    <row r="20" spans="1:6" ht="12.75">
      <c r="A20" s="5" t="s">
        <v>18</v>
      </c>
      <c r="B20" s="6" t="s">
        <v>172</v>
      </c>
      <c r="C20" s="4">
        <f t="shared" si="0"/>
        <v>106504</v>
      </c>
      <c r="D20" s="9">
        <v>106504</v>
      </c>
      <c r="E20" s="9"/>
      <c r="F20" s="9"/>
    </row>
    <row r="21" spans="1:6" ht="12.75">
      <c r="A21" s="5" t="s">
        <v>19</v>
      </c>
      <c r="B21" s="6" t="s">
        <v>173</v>
      </c>
      <c r="C21" s="4">
        <f t="shared" si="0"/>
        <v>37279</v>
      </c>
      <c r="D21" s="9">
        <f>SUM(D19-D20)</f>
        <v>21314</v>
      </c>
      <c r="E21" s="9">
        <v>15662</v>
      </c>
      <c r="F21" s="9">
        <v>303</v>
      </c>
    </row>
    <row r="22" spans="1:6" ht="25.5">
      <c r="A22" s="5" t="s">
        <v>20</v>
      </c>
      <c r="B22" s="6" t="s">
        <v>174</v>
      </c>
      <c r="C22" s="4">
        <f t="shared" si="0"/>
        <v>0</v>
      </c>
      <c r="D22" s="9">
        <v>0</v>
      </c>
      <c r="E22" s="9"/>
      <c r="F22" s="9">
        <v>0</v>
      </c>
    </row>
    <row r="23" spans="1:6" ht="12.75">
      <c r="A23" s="5" t="s">
        <v>21</v>
      </c>
      <c r="B23" s="6" t="s">
        <v>175</v>
      </c>
      <c r="C23" s="4">
        <f t="shared" si="0"/>
        <v>0</v>
      </c>
      <c r="D23" s="9">
        <v>0</v>
      </c>
      <c r="E23" s="9"/>
      <c r="F23" s="9">
        <v>0</v>
      </c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Luke</cp:lastModifiedBy>
  <cp:lastPrinted>2018-05-25T16:41:32Z</cp:lastPrinted>
  <dcterms:created xsi:type="dcterms:W3CDTF">2010-05-29T08:47:41Z</dcterms:created>
  <dcterms:modified xsi:type="dcterms:W3CDTF">2018-05-27T15:54:10Z</dcterms:modified>
  <cp:category/>
  <cp:version/>
  <cp:contentType/>
  <cp:contentStatus/>
</cp:coreProperties>
</file>