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12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'12. sz. mell.'!$B$2:$E$46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/>
  <c r="D36" i="1"/>
  <c r="D34" i="1"/>
  <c r="D33" i="1"/>
  <c r="D32" i="1"/>
  <c r="D31" i="1"/>
  <c r="D30" i="1" s="1"/>
  <c r="D11" i="1"/>
  <c r="D10" i="1"/>
  <c r="D8" i="1"/>
  <c r="D7" i="1" s="1"/>
  <c r="D45" i="1" s="1"/>
</calcChain>
</file>

<file path=xl/sharedStrings.xml><?xml version="1.0" encoding="utf-8"?>
<sst xmlns="http://schemas.openxmlformats.org/spreadsheetml/2006/main" count="82" uniqueCount="82">
  <si>
    <t>Az önkormányzat 2018. évi  költségvetésében biztosított tartalékok bemutatása</t>
  </si>
  <si>
    <t>Forintban</t>
  </si>
  <si>
    <t>Sor-
szám</t>
  </si>
  <si>
    <t>Megnevezés</t>
  </si>
  <si>
    <t>2018.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</si>
  <si>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</si>
  <si>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</si>
  <si>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</si>
  <si>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</si>
  <si>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</si>
  <si>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</si>
  <si>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</si>
  <si>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2017. évi áthúzódó kompenzáció</t>
  </si>
  <si>
    <t>1.3</t>
  </si>
  <si>
    <t>2018. január - augusztus hónapra kapott kulturális pótlék</t>
  </si>
  <si>
    <t>1.4</t>
  </si>
  <si>
    <t>2018. január - augusztus hónapra kapott szociális ágazati pótlék</t>
  </si>
  <si>
    <t>1.5</t>
  </si>
  <si>
    <t>Téglás, Fényes utca 15. szám alatti ingatlan vásárlás</t>
  </si>
  <si>
    <t>1.6</t>
  </si>
  <si>
    <t>ASP rendszer működésének támogatása</t>
  </si>
  <si>
    <t>1.7</t>
  </si>
  <si>
    <t>2017. évi állami támogatás elszámolása - visszafizetendő szociális ágazati pótlék</t>
  </si>
  <si>
    <t>1.8</t>
  </si>
  <si>
    <t>Közfoglalkoztatás sajátforrás</t>
  </si>
  <si>
    <t>1.9</t>
  </si>
  <si>
    <t>Badacsonyi üdülő felújítása</t>
  </si>
  <si>
    <t>1.10</t>
  </si>
  <si>
    <t>Informatikai rendszer üzemeltetése</t>
  </si>
  <si>
    <t>1.11</t>
  </si>
  <si>
    <t>Orvosi ügyelet kiegészítés</t>
  </si>
  <si>
    <t>1.12</t>
  </si>
  <si>
    <t>Intézmények pénzmaradványának igénybevétele</t>
  </si>
  <si>
    <t>1.13</t>
  </si>
  <si>
    <t>2017. évi pénzmaradvány</t>
  </si>
  <si>
    <t>1.14</t>
  </si>
  <si>
    <t>Filagória építése az óvodában</t>
  </si>
  <si>
    <t>1.15</t>
  </si>
  <si>
    <t>Országgyűlési választás - saját forrás</t>
  </si>
  <si>
    <t>1.16</t>
  </si>
  <si>
    <t xml:space="preserve"> Szénaréti 2 db fémszerkezetes csarnok kivitelézési munkálatai</t>
  </si>
  <si>
    <t>1.17</t>
  </si>
  <si>
    <t>Folyamatban lévő pályázatokhoz kapcsolódó igazgatás szolgáltatási és engedélyeztetési díjak</t>
  </si>
  <si>
    <t>1.18</t>
  </si>
  <si>
    <t xml:space="preserve">Karácsonyi díszkivilágítás </t>
  </si>
  <si>
    <t>1.19</t>
  </si>
  <si>
    <t>Tartalék-pénzmaradvány helyesbítése</t>
  </si>
  <si>
    <t>1.20</t>
  </si>
  <si>
    <t>Informatikai rendszer üzemeltetése (2018.08.-2018.12.hó)</t>
  </si>
  <si>
    <t>1.21</t>
  </si>
  <si>
    <t>Óvoda intézményfinanszírozsá csökkentése (bérleti díj bevétellel szemben)</t>
  </si>
  <si>
    <t>1.22</t>
  </si>
  <si>
    <t>Normatíva májusi felmérés (pótigénylés, lemondás)</t>
  </si>
  <si>
    <t>2.</t>
  </si>
  <si>
    <t>Céltartalék mindösszesen</t>
  </si>
  <si>
    <t>2.1</t>
  </si>
  <si>
    <t>Energetikai korszerűsítés</t>
  </si>
  <si>
    <t>2.2</t>
  </si>
  <si>
    <t>Kerékpárút hálózat fejlesztés Tégláson</t>
  </si>
  <si>
    <t>2.3</t>
  </si>
  <si>
    <t>Zöldváros kialakítása Tégláson</t>
  </si>
  <si>
    <t>2.4</t>
  </si>
  <si>
    <t>Kisóvoda felújítás önerő</t>
  </si>
  <si>
    <t>2.5</t>
  </si>
  <si>
    <t>Településképet meghatározó épület rekonstrukciójának öereje</t>
  </si>
  <si>
    <t>2.6</t>
  </si>
  <si>
    <t>Településképet meghatározó épület rekonstrukció</t>
  </si>
  <si>
    <t>2.7</t>
  </si>
  <si>
    <t>TOP-os pályázatok költségnövekedésének fedezete</t>
  </si>
  <si>
    <t>2.8</t>
  </si>
  <si>
    <t>Közigazgatási épület belső átalakítása</t>
  </si>
  <si>
    <t>2.9</t>
  </si>
  <si>
    <t>KEHOP-szennyvízelvezetés- és kezelés fejlesztés</t>
  </si>
  <si>
    <t>2.10</t>
  </si>
  <si>
    <t>Települési önkormányzatok pénzügyi feladatainak támogatása</t>
  </si>
  <si>
    <t>2.11</t>
  </si>
  <si>
    <t>Helytörténeti múzeum és galéria belső átalakítása</t>
  </si>
  <si>
    <t>2.12</t>
  </si>
  <si>
    <t>Humánszolgáltatások fejlesztése</t>
  </si>
  <si>
    <t>Összesen:</t>
  </si>
  <si>
    <t>"</t>
  </si>
  <si>
    <t>16.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</si>
</sst>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1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left" vertical="center" shrinkToFit="1"/>
    </xf>
    <xf numFmtId="3" fontId="8" fillId="0" borderId="6" xfId="2" applyNumberFormat="1" applyFont="1" applyFill="1" applyBorder="1" applyAlignment="1" applyProtection="1">
      <alignment vertical="center"/>
    </xf>
    <xf numFmtId="0" fontId="5" fillId="0" borderId="2" xfId="3" applyFont="1" applyFill="1" applyBorder="1" applyAlignment="1">
      <alignment vertical="center" wrapText="1" shrinkToFit="1"/>
    </xf>
    <xf numFmtId="0" fontId="8" fillId="0" borderId="5" xfId="3" applyFont="1" applyFill="1" applyBorder="1" applyAlignment="1">
      <alignment vertical="center" wrapText="1" shrinkToFit="1"/>
    </xf>
    <xf numFmtId="3" fontId="8" fillId="0" borderId="6" xfId="1" applyNumberFormat="1" applyFont="1" applyFill="1" applyBorder="1" applyAlignment="1">
      <alignment vertical="center" shrinkToFit="1"/>
    </xf>
    <xf numFmtId="3" fontId="3" fillId="0" borderId="0" xfId="1" applyNumberFormat="1" applyFont="1" applyFill="1" applyAlignment="1">
      <alignment vertical="center"/>
    </xf>
    <xf numFmtId="0" fontId="5" fillId="0" borderId="4" xfId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7" fillId="0" borderId="0" xfId="1" applyFont="1" applyFill="1"/>
    <xf numFmtId="0" fontId="9" fillId="0" borderId="0" xfId="1" applyFont="1" applyFill="1"/>
    <xf numFmtId="3" fontId="9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0" fillId="0" borderId="0" xfId="1" applyFont="1" applyFill="1" applyBorder="1"/>
    <xf numFmtId="0" fontId="9" fillId="0" borderId="0" xfId="1" applyFont="1" applyFill="1" applyBorder="1"/>
    <xf numFmtId="0" fontId="9" fillId="0" borderId="0" xfId="1" applyFont="1"/>
    <xf numFmtId="0" fontId="3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Border="1"/>
    <xf numFmtId="0" fontId="6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tabSelected="1" zoomScaleNormal="100" workbookViewId="0">
      <selection activeCell="D2" sqref="D2"/>
    </sheetView>
  </sheetViews>
  <sheetFormatPr defaultRowHeight="12.75" x14ac:dyDescent="0.2"/>
  <cols>
    <col min="1" max="1" width="9.33203125" style="4"/>
    <col min="2" max="2" width="7.1640625" style="1" customWidth="1"/>
    <col min="3" max="3" width="64" style="2" customWidth="1"/>
    <col min="4" max="4" width="31.1640625" style="2" customWidth="1"/>
    <col min="5" max="16384" width="9.33203125" style="4"/>
  </cols>
  <sheetData>
    <row r="1" spans="2:5" x14ac:dyDescent="0.2">
      <c r="D1" s="3" t="s">
        <v>81</v>
      </c>
    </row>
    <row r="2" spans="2:5" x14ac:dyDescent="0.2">
      <c r="B2" s="5"/>
      <c r="C2" s="6"/>
      <c r="D2" s="7"/>
      <c r="E2" s="8"/>
    </row>
    <row r="3" spans="2:5" s="1" customFormat="1" ht="42.75" customHeight="1" x14ac:dyDescent="0.2">
      <c r="B3" s="41" t="s">
        <v>0</v>
      </c>
      <c r="C3" s="41"/>
      <c r="D3" s="41"/>
      <c r="E3" s="5"/>
    </row>
    <row r="4" spans="2:5" s="1" customFormat="1" ht="16.5" customHeight="1" thickBot="1" x14ac:dyDescent="0.3">
      <c r="B4" s="9"/>
      <c r="C4" s="9"/>
      <c r="D4" s="10" t="s">
        <v>1</v>
      </c>
      <c r="E4" s="5"/>
    </row>
    <row r="5" spans="2:5" ht="39" customHeight="1" thickBot="1" x14ac:dyDescent="0.25">
      <c r="B5" s="11" t="s">
        <v>2</v>
      </c>
      <c r="C5" s="12" t="s">
        <v>3</v>
      </c>
      <c r="D5" s="13" t="s">
        <v>4</v>
      </c>
      <c r="E5" s="8"/>
    </row>
    <row r="6" spans="2:5" ht="17.25" customHeight="1" thickBot="1" x14ac:dyDescent="0.25">
      <c r="B6" s="14"/>
      <c r="C6" s="12" t="s">
        <v>5</v>
      </c>
      <c r="D6" s="13" t="s">
        <v>6</v>
      </c>
      <c r="E6" s="8"/>
    </row>
    <row r="7" spans="2:5" s="19" customFormat="1" ht="45.75" customHeight="1" thickBot="1" x14ac:dyDescent="0.25">
      <c r="B7" s="15" t="s">
        <v>7</v>
      </c>
      <c r="C7" s="16" t="s">
        <v>8</v>
      </c>
      <c r="D7" s="17">
        <f>D8</f>
        <v>7283269</v>
      </c>
      <c r="E7" s="18"/>
    </row>
    <row r="8" spans="2:5" s="19" customFormat="1" ht="45" customHeight="1" thickBot="1" x14ac:dyDescent="0.25">
      <c r="B8" s="20" t="s">
        <v>9</v>
      </c>
      <c r="C8" s="21" t="s">
        <v>10</v>
      </c>
      <c r="D8" s="22">
        <f>11999709+SUM(D9:D29)</f>
        <v>7283269</v>
      </c>
      <c r="E8" s="18"/>
    </row>
    <row r="9" spans="2:5" s="19" customFormat="1" ht="45" customHeight="1" thickBot="1" x14ac:dyDescent="0.25">
      <c r="B9" s="20" t="s">
        <v>11</v>
      </c>
      <c r="C9" s="21" t="s">
        <v>12</v>
      </c>
      <c r="D9" s="22">
        <v>-231312</v>
      </c>
      <c r="E9" s="18"/>
    </row>
    <row r="10" spans="2:5" s="19" customFormat="1" ht="45" customHeight="1" thickBot="1" x14ac:dyDescent="0.25">
      <c r="B10" s="20" t="s">
        <v>13</v>
      </c>
      <c r="C10" s="21" t="s">
        <v>14</v>
      </c>
      <c r="D10" s="22">
        <f>535424+427332</f>
        <v>962756</v>
      </c>
      <c r="E10" s="18"/>
    </row>
    <row r="11" spans="2:5" s="19" customFormat="1" ht="45" customHeight="1" thickBot="1" x14ac:dyDescent="0.25">
      <c r="B11" s="20" t="s">
        <v>15</v>
      </c>
      <c r="C11" s="21" t="s">
        <v>16</v>
      </c>
      <c r="D11" s="22">
        <f>483124+527780</f>
        <v>1010904</v>
      </c>
      <c r="E11" s="18"/>
    </row>
    <row r="12" spans="2:5" s="19" customFormat="1" ht="45" customHeight="1" thickBot="1" x14ac:dyDescent="0.25">
      <c r="B12" s="20" t="s">
        <v>17</v>
      </c>
      <c r="C12" s="21" t="s">
        <v>18</v>
      </c>
      <c r="D12" s="22">
        <v>-4000000</v>
      </c>
      <c r="E12" s="18"/>
    </row>
    <row r="13" spans="2:5" s="19" customFormat="1" ht="45" customHeight="1" thickBot="1" x14ac:dyDescent="0.25">
      <c r="B13" s="20" t="s">
        <v>19</v>
      </c>
      <c r="C13" s="21" t="s">
        <v>20</v>
      </c>
      <c r="D13" s="22">
        <v>-153000</v>
      </c>
      <c r="E13" s="18"/>
    </row>
    <row r="14" spans="2:5" s="19" customFormat="1" ht="45" customHeight="1" thickBot="1" x14ac:dyDescent="0.25">
      <c r="B14" s="20" t="s">
        <v>21</v>
      </c>
      <c r="C14" s="21" t="s">
        <v>22</v>
      </c>
      <c r="D14" s="22">
        <v>-15165</v>
      </c>
      <c r="E14" s="18"/>
    </row>
    <row r="15" spans="2:5" s="19" customFormat="1" ht="45" customHeight="1" thickBot="1" x14ac:dyDescent="0.25">
      <c r="B15" s="20" t="s">
        <v>23</v>
      </c>
      <c r="C15" s="21" t="s">
        <v>24</v>
      </c>
      <c r="D15" s="22">
        <v>-256000</v>
      </c>
      <c r="E15" s="18"/>
    </row>
    <row r="16" spans="2:5" s="19" customFormat="1" ht="45" customHeight="1" thickBot="1" x14ac:dyDescent="0.25">
      <c r="B16" s="20" t="s">
        <v>25</v>
      </c>
      <c r="C16" s="21" t="s">
        <v>26</v>
      </c>
      <c r="D16" s="22">
        <v>-1500000</v>
      </c>
      <c r="E16" s="18"/>
    </row>
    <row r="17" spans="2:5" s="19" customFormat="1" ht="45" customHeight="1" thickBot="1" x14ac:dyDescent="0.25">
      <c r="B17" s="20" t="s">
        <v>27</v>
      </c>
      <c r="C17" s="21" t="s">
        <v>28</v>
      </c>
      <c r="D17" s="22">
        <v>-600000</v>
      </c>
      <c r="E17" s="18"/>
    </row>
    <row r="18" spans="2:5" s="19" customFormat="1" ht="45" customHeight="1" thickBot="1" x14ac:dyDescent="0.25">
      <c r="B18" s="20" t="s">
        <v>29</v>
      </c>
      <c r="C18" s="21" t="s">
        <v>30</v>
      </c>
      <c r="D18" s="22">
        <v>-5000000</v>
      </c>
      <c r="E18" s="18"/>
    </row>
    <row r="19" spans="2:5" s="19" customFormat="1" ht="45" customHeight="1" thickBot="1" x14ac:dyDescent="0.25">
      <c r="B19" s="20" t="s">
        <v>31</v>
      </c>
      <c r="C19" s="21" t="s">
        <v>32</v>
      </c>
      <c r="D19" s="22">
        <v>3179994</v>
      </c>
      <c r="E19" s="18"/>
    </row>
    <row r="20" spans="2:5" s="19" customFormat="1" ht="45" customHeight="1" thickBot="1" x14ac:dyDescent="0.25">
      <c r="B20" s="20" t="s">
        <v>33</v>
      </c>
      <c r="C20" s="21" t="s">
        <v>34</v>
      </c>
      <c r="D20" s="22">
        <v>12519559</v>
      </c>
      <c r="E20" s="18"/>
    </row>
    <row r="21" spans="2:5" s="19" customFormat="1" ht="45" customHeight="1" thickBot="1" x14ac:dyDescent="0.25">
      <c r="B21" s="20" t="s">
        <v>35</v>
      </c>
      <c r="C21" s="21" t="s">
        <v>36</v>
      </c>
      <c r="D21" s="22">
        <v>-500000</v>
      </c>
      <c r="E21" s="18"/>
    </row>
    <row r="22" spans="2:5" s="19" customFormat="1" ht="45" customHeight="1" thickBot="1" x14ac:dyDescent="0.25">
      <c r="B22" s="20" t="s">
        <v>37</v>
      </c>
      <c r="C22" s="21" t="s">
        <v>38</v>
      </c>
      <c r="D22" s="22">
        <v>-550000</v>
      </c>
      <c r="E22" s="18"/>
    </row>
    <row r="23" spans="2:5" s="19" customFormat="1" ht="45" customHeight="1" thickBot="1" x14ac:dyDescent="0.25">
      <c r="B23" s="20" t="s">
        <v>39</v>
      </c>
      <c r="C23" s="21" t="s">
        <v>40</v>
      </c>
      <c r="D23" s="22">
        <v>-6350000</v>
      </c>
      <c r="E23" s="18"/>
    </row>
    <row r="24" spans="2:5" s="19" customFormat="1" ht="45" customHeight="1" thickBot="1" x14ac:dyDescent="0.25">
      <c r="B24" s="20" t="s">
        <v>41</v>
      </c>
      <c r="C24" s="21" t="s">
        <v>42</v>
      </c>
      <c r="D24" s="22">
        <v>-1500000</v>
      </c>
      <c r="E24" s="18"/>
    </row>
    <row r="25" spans="2:5" s="19" customFormat="1" ht="45" customHeight="1" thickBot="1" x14ac:dyDescent="0.25">
      <c r="B25" s="20" t="s">
        <v>43</v>
      </c>
      <c r="C25" s="21" t="s">
        <v>44</v>
      </c>
      <c r="D25" s="22">
        <v>-1601000</v>
      </c>
      <c r="E25" s="18"/>
    </row>
    <row r="26" spans="2:5" s="19" customFormat="1" ht="45" customHeight="1" thickBot="1" x14ac:dyDescent="0.25">
      <c r="B26" s="20" t="s">
        <v>45</v>
      </c>
      <c r="C26" s="21" t="s">
        <v>46</v>
      </c>
      <c r="D26" s="22">
        <v>15165</v>
      </c>
      <c r="E26" s="18"/>
    </row>
    <row r="27" spans="2:5" s="19" customFormat="1" ht="45" customHeight="1" thickBot="1" x14ac:dyDescent="0.25">
      <c r="B27" s="20" t="s">
        <v>47</v>
      </c>
      <c r="C27" s="21" t="s">
        <v>48</v>
      </c>
      <c r="D27" s="22">
        <v>-1000000</v>
      </c>
      <c r="E27" s="18"/>
    </row>
    <row r="28" spans="2:5" s="19" customFormat="1" ht="45" customHeight="1" thickBot="1" x14ac:dyDescent="0.25">
      <c r="B28" s="20" t="s">
        <v>49</v>
      </c>
      <c r="C28" s="21" t="s">
        <v>50</v>
      </c>
      <c r="D28" s="22">
        <v>715000</v>
      </c>
      <c r="E28" s="18"/>
    </row>
    <row r="29" spans="2:5" s="19" customFormat="1" ht="45" customHeight="1" thickBot="1" x14ac:dyDescent="0.25">
      <c r="B29" s="20" t="s">
        <v>51</v>
      </c>
      <c r="C29" s="21" t="s">
        <v>52</v>
      </c>
      <c r="D29" s="22">
        <v>136659</v>
      </c>
      <c r="E29" s="18"/>
    </row>
    <row r="30" spans="2:5" s="19" customFormat="1" ht="45" customHeight="1" thickBot="1" x14ac:dyDescent="0.25">
      <c r="B30" s="15" t="s">
        <v>53</v>
      </c>
      <c r="C30" s="23" t="s">
        <v>54</v>
      </c>
      <c r="D30" s="17">
        <f>SUM(D31:D44)</f>
        <v>690953915</v>
      </c>
      <c r="E30" s="18"/>
    </row>
    <row r="31" spans="2:5" s="19" customFormat="1" ht="42.75" customHeight="1" thickBot="1" x14ac:dyDescent="0.25">
      <c r="B31" s="20" t="s">
        <v>55</v>
      </c>
      <c r="C31" s="24" t="s">
        <v>56</v>
      </c>
      <c r="D31" s="25">
        <f>175694000-41507904</f>
        <v>134186096</v>
      </c>
      <c r="E31" s="18"/>
    </row>
    <row r="32" spans="2:5" s="19" customFormat="1" ht="42.75" customHeight="1" thickBot="1" x14ac:dyDescent="0.25">
      <c r="B32" s="20" t="s">
        <v>57</v>
      </c>
      <c r="C32" s="24" t="s">
        <v>58</v>
      </c>
      <c r="D32" s="25">
        <f>143266000-2866000-2286000</f>
        <v>138114000</v>
      </c>
      <c r="E32" s="18"/>
    </row>
    <row r="33" spans="2:10" s="19" customFormat="1" ht="42.75" customHeight="1" thickBot="1" x14ac:dyDescent="0.25">
      <c r="B33" s="20" t="s">
        <v>59</v>
      </c>
      <c r="C33" s="24" t="s">
        <v>60</v>
      </c>
      <c r="D33" s="25">
        <f>185000000-3893000-3893000</f>
        <v>177214000</v>
      </c>
      <c r="E33" s="18"/>
    </row>
    <row r="34" spans="2:10" s="19" customFormat="1" ht="42.75" customHeight="1" thickBot="1" x14ac:dyDescent="0.25">
      <c r="B34" s="20" t="s">
        <v>61</v>
      </c>
      <c r="C34" s="24" t="s">
        <v>62</v>
      </c>
      <c r="D34" s="25">
        <f>1745000-1745000</f>
        <v>0</v>
      </c>
      <c r="E34" s="18"/>
    </row>
    <row r="35" spans="2:10" s="19" customFormat="1" ht="42.75" customHeight="1" thickBot="1" x14ac:dyDescent="0.25">
      <c r="B35" s="20" t="s">
        <v>63</v>
      </c>
      <c r="C35" s="24" t="s">
        <v>64</v>
      </c>
      <c r="D35" s="25">
        <v>2100000</v>
      </c>
      <c r="E35" s="18"/>
    </row>
    <row r="36" spans="2:10" s="19" customFormat="1" ht="42.75" customHeight="1" thickBot="1" x14ac:dyDescent="0.25">
      <c r="B36" s="20" t="s">
        <v>65</v>
      </c>
      <c r="C36" s="24" t="s">
        <v>66</v>
      </c>
      <c r="D36" s="25">
        <f>5884000-2035000</f>
        <v>3849000</v>
      </c>
      <c r="E36" s="18"/>
    </row>
    <row r="37" spans="2:10" s="19" customFormat="1" ht="42.75" customHeight="1" thickBot="1" x14ac:dyDescent="0.25">
      <c r="B37" s="20" t="s">
        <v>67</v>
      </c>
      <c r="C37" s="24" t="s">
        <v>68</v>
      </c>
      <c r="D37" s="25">
        <v>70000000</v>
      </c>
      <c r="E37" s="18"/>
    </row>
    <row r="38" spans="2:10" s="19" customFormat="1" ht="42.75" customHeight="1" thickBot="1" x14ac:dyDescent="0.25">
      <c r="B38" s="20" t="s">
        <v>69</v>
      </c>
      <c r="C38" s="24" t="s">
        <v>70</v>
      </c>
      <c r="D38" s="25">
        <v>17000000</v>
      </c>
      <c r="E38" s="18"/>
    </row>
    <row r="39" spans="2:10" s="19" customFormat="1" ht="42.75" customHeight="1" thickBot="1" x14ac:dyDescent="0.25">
      <c r="B39" s="20" t="s">
        <v>71</v>
      </c>
      <c r="C39" s="24" t="s">
        <v>72</v>
      </c>
      <c r="D39" s="25">
        <v>115384000</v>
      </c>
      <c r="E39" s="18"/>
    </row>
    <row r="40" spans="2:10" s="19" customFormat="1" ht="42.75" customHeight="1" thickBot="1" x14ac:dyDescent="0.25">
      <c r="B40" s="20" t="s">
        <v>73</v>
      </c>
      <c r="C40" s="24" t="s">
        <v>74</v>
      </c>
      <c r="D40" s="25">
        <f>6150000-357489</f>
        <v>5792511</v>
      </c>
      <c r="E40" s="18"/>
      <c r="G40" s="26"/>
    </row>
    <row r="41" spans="2:10" s="19" customFormat="1" ht="42.75" customHeight="1" thickBot="1" x14ac:dyDescent="0.25">
      <c r="B41" s="20" t="s">
        <v>75</v>
      </c>
      <c r="C41" s="24" t="s">
        <v>76</v>
      </c>
      <c r="D41" s="25">
        <f>19050000-18737005</f>
        <v>312995</v>
      </c>
      <c r="E41" s="18"/>
      <c r="G41" s="26"/>
    </row>
    <row r="42" spans="2:10" s="19" customFormat="1" ht="42.75" customHeight="1" thickBot="1" x14ac:dyDescent="0.25">
      <c r="B42" s="20" t="s">
        <v>77</v>
      </c>
      <c r="C42" s="24" t="s">
        <v>78</v>
      </c>
      <c r="D42" s="25">
        <v>27001313</v>
      </c>
      <c r="E42" s="18"/>
      <c r="G42" s="26"/>
    </row>
    <row r="43" spans="2:10" s="19" customFormat="1" ht="42.75" customHeight="1" thickBot="1" x14ac:dyDescent="0.25">
      <c r="B43" s="20"/>
      <c r="C43" s="24"/>
      <c r="D43" s="25"/>
      <c r="E43" s="18"/>
      <c r="G43" s="26"/>
    </row>
    <row r="44" spans="2:10" s="19" customFormat="1" ht="42.75" customHeight="1" thickBot="1" x14ac:dyDescent="0.25">
      <c r="B44" s="20"/>
      <c r="C44" s="24"/>
      <c r="D44" s="25"/>
      <c r="E44" s="18"/>
      <c r="G44" s="26"/>
    </row>
    <row r="45" spans="2:10" s="31" customFormat="1" ht="36.75" customHeight="1" thickBot="1" x14ac:dyDescent="0.3">
      <c r="B45" s="27"/>
      <c r="C45" s="28" t="s">
        <v>79</v>
      </c>
      <c r="D45" s="29">
        <f>D7+D30</f>
        <v>698237184</v>
      </c>
      <c r="E45" s="30" t="s">
        <v>80</v>
      </c>
      <c r="J45" s="32"/>
    </row>
    <row r="46" spans="2:10" s="35" customFormat="1" ht="19.5" customHeight="1" x14ac:dyDescent="0.2">
      <c r="B46" s="33"/>
      <c r="C46" s="34"/>
      <c r="D46" s="34"/>
    </row>
    <row r="47" spans="2:10" s="36" customFormat="1" ht="19.5" customHeight="1" x14ac:dyDescent="0.2">
      <c r="B47" s="33"/>
      <c r="C47" s="34"/>
      <c r="D47" s="34"/>
    </row>
    <row r="48" spans="2:10" s="36" customFormat="1" ht="19.5" customHeight="1" x14ac:dyDescent="0.2">
      <c r="B48" s="33"/>
      <c r="C48" s="34"/>
      <c r="D48" s="34"/>
    </row>
    <row r="49" spans="2:4" s="37" customFormat="1" ht="19.5" customHeight="1" x14ac:dyDescent="0.2">
      <c r="B49" s="1"/>
      <c r="C49" s="2"/>
      <c r="D49" s="2"/>
    </row>
    <row r="50" spans="2:4" s="38" customFormat="1" ht="34.5" customHeight="1" x14ac:dyDescent="0.2">
      <c r="B50" s="1"/>
      <c r="C50" s="2"/>
      <c r="D50" s="2"/>
    </row>
    <row r="51" spans="2:4" s="39" customFormat="1" ht="33.75" customHeight="1" x14ac:dyDescent="0.2">
      <c r="B51" s="1"/>
      <c r="C51" s="2"/>
      <c r="D51" s="2"/>
    </row>
    <row r="52" spans="2:4" s="40" customFormat="1" ht="23.25" customHeight="1" x14ac:dyDescent="0.2">
      <c r="B52" s="1"/>
      <c r="C52" s="2"/>
      <c r="D52" s="2"/>
    </row>
    <row r="53" spans="2:4" s="40" customFormat="1" ht="23.25" customHeight="1" x14ac:dyDescent="0.2">
      <c r="B53" s="1"/>
      <c r="C53" s="2"/>
      <c r="D53" s="2"/>
    </row>
    <row r="54" spans="2:4" s="37" customFormat="1" ht="23.25" customHeight="1" x14ac:dyDescent="0.2">
      <c r="B54" s="1"/>
      <c r="C54" s="2"/>
      <c r="D54" s="2"/>
    </row>
    <row r="55" spans="2:4" s="37" customFormat="1" ht="23.25" customHeight="1" x14ac:dyDescent="0.2">
      <c r="B55" s="1"/>
      <c r="C55" s="2"/>
      <c r="D55" s="2"/>
    </row>
    <row r="56" spans="2:4" s="38" customFormat="1" ht="36.75" customHeight="1" x14ac:dyDescent="0.2">
      <c r="B56" s="1"/>
      <c r="C56" s="2"/>
      <c r="D56" s="2"/>
    </row>
  </sheetData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 sz. mell.</vt:lpstr>
      <vt:lpstr>'12.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2018-09-27T08:49:09Z</dcterms:created>
  <dcterms:modified xsi:type="dcterms:W3CDTF">2018-09-27T09:01:22Z</dcterms:modified>
</cp:coreProperties>
</file>