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firstSheet="4" activeTab="8"/>
  </bookViews>
  <sheets>
    <sheet name="2. maradvány" sheetId="1" r:id="rId1"/>
    <sheet name="4.Mérleg" sheetId="2" r:id="rId2"/>
    <sheet name="5.bev. forrásonként" sheetId="3" r:id="rId3"/>
    <sheet name="6. Kiadások" sheetId="4" r:id="rId4"/>
    <sheet name="7. lak. szolg. tám." sheetId="5" r:id="rId5"/>
    <sheet name="9. Beruházások" sheetId="6" r:id="rId6"/>
    <sheet name="10. EU projekt" sheetId="7" r:id="rId7"/>
    <sheet name="16. előir.- falhaszn. ütemterv" sheetId="8" r:id="rId8"/>
    <sheet name="18. egyéb működési tám" sheetId="9" r:id="rId9"/>
  </sheets>
  <definedNames>
    <definedName name="_xlnm.Print_Area" localSheetId="2">'5.bev. forrásonként'!$A$1:$H$123</definedName>
  </definedNames>
  <calcPr fullCalcOnLoad="1"/>
</workbook>
</file>

<file path=xl/sharedStrings.xml><?xml version="1.0" encoding="utf-8"?>
<sst xmlns="http://schemas.openxmlformats.org/spreadsheetml/2006/main" count="616" uniqueCount="508">
  <si>
    <t>Megnevezés</t>
  </si>
  <si>
    <t>Bevételek</t>
  </si>
  <si>
    <t>Kiadások</t>
  </si>
  <si>
    <t>Általános tartalék</t>
  </si>
  <si>
    <t>Működési célú</t>
  </si>
  <si>
    <t>Felhalmozási célú</t>
  </si>
  <si>
    <t>BEVÉTELEK MINDÖSSZESEN</t>
  </si>
  <si>
    <t>Személyi jellegű kiadások</t>
  </si>
  <si>
    <t>Beruházások</t>
  </si>
  <si>
    <t>Felújítás</t>
  </si>
  <si>
    <t>Lakástámogatás</t>
  </si>
  <si>
    <t>Lakásépítés</t>
  </si>
  <si>
    <t>BEVÉTELEK</t>
  </si>
  <si>
    <t>KIADÁSOK</t>
  </si>
  <si>
    <t>KÖLTSÉGVETÉSI KIADÁSOK</t>
  </si>
  <si>
    <t>Pénzforgalmi bevételek</t>
  </si>
  <si>
    <t>Pénzforgalmi kiadások</t>
  </si>
  <si>
    <t>Ellátottak pénzbeli juttatásai</t>
  </si>
  <si>
    <t>Felújítások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</si>
  <si>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</si>
  <si>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</si>
  <si>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</si>
  <si>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</si>
  <si>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</si>
  <si>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</si>
  <si>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</si>
  <si>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</si>
  <si>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Felhalmozási célú hiteltörlesztés</t>
  </si>
  <si>
    <t>KIADÁSOK ÖSSZESEN</t>
  </si>
  <si>
    <t xml:space="preserve">A KÖLTSÉGVETÉS ÖSSZESÍTETT HIÁNYA </t>
  </si>
  <si>
    <t>A HIÁNY FINANSZÍROZÁSÁNAK MÓDJA</t>
  </si>
  <si>
    <t>Belső forrásból</t>
  </si>
  <si>
    <t>Külső forrásból</t>
  </si>
  <si>
    <t>Felhalmozási célú hitelfelvétel</t>
  </si>
  <si>
    <t>KIADÁSOK MINDÖSSZESEN</t>
  </si>
  <si>
    <t>Működési célú bevételek összesen</t>
  </si>
  <si>
    <t>Működési célú kiadások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</si>
  <si>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</si>
  <si>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</si>
  <si>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</si>
  <si>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</si>
  <si>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</si>
  <si>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</si>
  <si>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Felhalmozási célú kiadások összesen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</si>
  <si>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</si>
  <si>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</si>
  <si>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</si>
  <si>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</si>
  <si>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</si>
  <si>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</si>
  <si>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</si>
  <si>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</si>
  <si>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</si>
  <si>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</si>
  <si>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</si>
  <si>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</si>
  <si>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Összesen: bevételek</t>
  </si>
  <si>
    <t xml:space="preserve">Összesen: </t>
  </si>
  <si>
    <t>A költségvetési hiány belső finanszírozására szolgáló előző évek pénzmaradványa</t>
  </si>
  <si>
    <t>előirányzat</t>
  </si>
  <si>
    <t xml:space="preserve"> - értékpapírból</t>
  </si>
  <si>
    <t>2. Felhalmozási célú pénzmaradvány igénybevétele</t>
  </si>
  <si>
    <t xml:space="preserve">    - értékpapÍrból</t>
  </si>
  <si>
    <t xml:space="preserve">A. </t>
  </si>
  <si>
    <t>Közhatalmi bevételek</t>
  </si>
  <si>
    <t xml:space="preserve">I. </t>
  </si>
  <si>
    <t>Felhalmozási bevételek</t>
  </si>
  <si>
    <t>EU támogatással megvalósuló programok, projektek, bevételei, kiadásai</t>
  </si>
  <si>
    <t>Összesen:</t>
  </si>
  <si>
    <t>Előirányzat-felhasználási ütemterv</t>
  </si>
  <si>
    <t>Dologi kiadások</t>
  </si>
  <si>
    <t>Tartalék</t>
  </si>
  <si>
    <t xml:space="preserve">           Szakfeladatok</t>
  </si>
  <si>
    <t>Személyi</t>
  </si>
  <si>
    <t>Munkadói</t>
  </si>
  <si>
    <t>Dologi</t>
  </si>
  <si>
    <t>Ellátott</t>
  </si>
  <si>
    <t>Átadott</t>
  </si>
  <si>
    <t>Összesen</t>
  </si>
  <si>
    <t xml:space="preserve"> - Hulladékgazdálkodási társulásnak</t>
  </si>
  <si>
    <t xml:space="preserve">Kiadások mindösszesen: </t>
  </si>
  <si>
    <t xml:space="preserve">Önkormányzat </t>
  </si>
  <si>
    <t>Pénzforgalom nélküli kiadások</t>
  </si>
  <si>
    <t xml:space="preserve">Beruházások összesen: </t>
  </si>
  <si>
    <t xml:space="preserve">Mindösszesen: </t>
  </si>
  <si>
    <t>A.</t>
  </si>
  <si>
    <t>B.</t>
  </si>
  <si>
    <t>C</t>
  </si>
  <si>
    <t>D</t>
  </si>
  <si>
    <t xml:space="preserve">C. </t>
  </si>
  <si>
    <t xml:space="preserve">D. </t>
  </si>
  <si>
    <t>Működési célú támogatásértékű bevétel</t>
  </si>
  <si>
    <t>Munkaadót terhelő járulékok és szociális hozzájárulási adó</t>
  </si>
  <si>
    <t>Egyéb működési célú kiadások</t>
  </si>
  <si>
    <t>Felhalmozási célú támogatásértékű bevételek</t>
  </si>
  <si>
    <t>Felhalmozási célú átvett pénzeszköz</t>
  </si>
  <si>
    <t>Intézményi beruházások</t>
  </si>
  <si>
    <t>Kormányzati beruházások</t>
  </si>
  <si>
    <t>Egyéb felhalmozási kiadások</t>
  </si>
  <si>
    <t>Intézményi működési bevételek</t>
  </si>
  <si>
    <t>Előző évi pénzmaradvány</t>
  </si>
  <si>
    <t xml:space="preserve">össz: </t>
  </si>
  <si>
    <t>Áltatlános tartalék</t>
  </si>
  <si>
    <t>Céltartalék</t>
  </si>
  <si>
    <t xml:space="preserve">   - működési célú</t>
  </si>
  <si>
    <t xml:space="preserve">    - felhalmozási célú</t>
  </si>
  <si>
    <t xml:space="preserve">5. Finanszírozási célú pénzügyi műveletek kiadásai: </t>
  </si>
  <si>
    <t>Beruházás</t>
  </si>
  <si>
    <t xml:space="preserve"> I. önkormányzat</t>
  </si>
  <si>
    <t>Önkormányzat költségvetési kiadásai önkormányzati szakfeladatok szerinti bontásban, kiemelt előirányzatonként</t>
  </si>
  <si>
    <r>
      <t>Az önkormányzat és költségvetési szervei beruházásai</t>
    </r>
    <r>
      <rPr>
        <i/>
        <sz val="10"/>
        <rFont val="Arial"/>
        <family val="2"/>
      </rPr>
      <t xml:space="preserve"> </t>
    </r>
  </si>
  <si>
    <t>működésre</t>
  </si>
  <si>
    <t>felújításra</t>
  </si>
  <si>
    <t>beruházásra</t>
  </si>
  <si>
    <t>Támogatásértékű működési bevételek</t>
  </si>
  <si>
    <t>Hitel bevételek</t>
  </si>
  <si>
    <t>Egyéb működési kiadások megoszlása</t>
  </si>
  <si>
    <t xml:space="preserve">ei. </t>
  </si>
  <si>
    <t xml:space="preserve">B. </t>
  </si>
  <si>
    <t>C.</t>
  </si>
  <si>
    <t>E.</t>
  </si>
  <si>
    <t xml:space="preserve">E. </t>
  </si>
  <si>
    <t xml:space="preserve">F. </t>
  </si>
  <si>
    <t xml:space="preserve">G. </t>
  </si>
  <si>
    <t xml:space="preserve">s.sz. </t>
  </si>
  <si>
    <t xml:space="preserve">H. </t>
  </si>
  <si>
    <t>F.</t>
  </si>
  <si>
    <t xml:space="preserve">J. </t>
  </si>
  <si>
    <t xml:space="preserve">K. </t>
  </si>
  <si>
    <t>L.</t>
  </si>
  <si>
    <t xml:space="preserve">M. </t>
  </si>
  <si>
    <t xml:space="preserve">N. </t>
  </si>
  <si>
    <t>kötelező</t>
  </si>
  <si>
    <t>állami</t>
  </si>
  <si>
    <t>önként</t>
  </si>
  <si>
    <t xml:space="preserve">1. Összesen: </t>
  </si>
  <si>
    <t>I.MŰKÖDÉSI KIADÁSOK- előirányzat csoport</t>
  </si>
  <si>
    <t>E</t>
  </si>
  <si>
    <t>Össz:</t>
  </si>
  <si>
    <t xml:space="preserve">            feladatok vállalása </t>
  </si>
  <si>
    <t>1. Kiemelt előirányzatok</t>
  </si>
  <si>
    <t>a) Személyi juttatások</t>
  </si>
  <si>
    <t>b) Munkaadót terhelő járulékok</t>
  </si>
  <si>
    <t>c) Dologi jellegű kiadások</t>
  </si>
  <si>
    <t>d) Ellátottak pénzbeli jutattásai</t>
  </si>
  <si>
    <t>e) Egyéb működéi célú kiadások</t>
  </si>
  <si>
    <t>II. FELHALMOZÁSI KIADÁSOK- előirányzat csoport</t>
  </si>
  <si>
    <t>a)Intézményi beruházások</t>
  </si>
  <si>
    <t>b) Felújítás</t>
  </si>
  <si>
    <t>c) Lakástámogatás</t>
  </si>
  <si>
    <t>d) Lakásépítés</t>
  </si>
  <si>
    <t>e) Egyéb felhalmozási</t>
  </si>
  <si>
    <t>III. Tartalékok</t>
  </si>
  <si>
    <t>Önkormányzat és költségvetési szervek költségvetési kiadásai, létszáma</t>
  </si>
  <si>
    <t>Megállapított támogatás</t>
  </si>
  <si>
    <t>Kifizetés várható ez évben</t>
  </si>
  <si>
    <t>Működési célra átvett Áh. Kívülről</t>
  </si>
  <si>
    <t>Felhalmozási támogatásértékű</t>
  </si>
  <si>
    <t>Felhalmozásra átvett</t>
  </si>
  <si>
    <t>Működési támogatás</t>
  </si>
  <si>
    <t>1. Működési célú pénzmaradvány igénybevétele</t>
  </si>
  <si>
    <t>Támogatások</t>
  </si>
  <si>
    <t>Egyéb működési kiadások</t>
  </si>
  <si>
    <t xml:space="preserve">Állami támogatásból működési hiányra 3. ból. </t>
  </si>
  <si>
    <t>Önként vállalt</t>
  </si>
  <si>
    <t>Kötelező feladat</t>
  </si>
  <si>
    <t xml:space="preserve">Az önkormányzat  költségvetési mérlege </t>
  </si>
  <si>
    <t>Lakosságnak juttatott támogatások , szociális ellátások</t>
  </si>
  <si>
    <t xml:space="preserve">Ssz. </t>
  </si>
  <si>
    <t>áfa</t>
  </si>
  <si>
    <t>A:</t>
  </si>
  <si>
    <t xml:space="preserve">B: </t>
  </si>
  <si>
    <t xml:space="preserve">C: </t>
  </si>
  <si>
    <t xml:space="preserve">D: </t>
  </si>
  <si>
    <t xml:space="preserve">E: </t>
  </si>
  <si>
    <t xml:space="preserve"> Sor-
szám</t>
  </si>
  <si>
    <t>alszám</t>
  </si>
  <si>
    <t>Bevételi jogcímek</t>
  </si>
  <si>
    <t>Rovat
száma</t>
  </si>
  <si>
    <t>Kötelező</t>
  </si>
  <si>
    <t>Önként</t>
  </si>
  <si>
    <t>Államigazgatási</t>
  </si>
  <si>
    <t>Összes
előirányzat</t>
  </si>
  <si>
    <t>Helyi önkormányzatok működésének általános támogatása</t>
  </si>
  <si>
    <t>B111</t>
  </si>
  <si>
    <t>a</t>
  </si>
  <si>
    <t>1. ből: Zöldteürlet gazdálkodás</t>
  </si>
  <si>
    <t>b</t>
  </si>
  <si>
    <t>1- ből: közvilágításra</t>
  </si>
  <si>
    <t>c</t>
  </si>
  <si>
    <t>1- ből köztemetőre</t>
  </si>
  <si>
    <t>d</t>
  </si>
  <si>
    <t>1. ből: Közutakra</t>
  </si>
  <si>
    <t>e</t>
  </si>
  <si>
    <t>1- ből Egyéb kötelező feladatokra</t>
  </si>
  <si>
    <t>Települési önkormányzatok egyes köznevelési feladatainak támogatása</t>
  </si>
  <si>
    <t>B112</t>
  </si>
  <si>
    <t>B113</t>
  </si>
  <si>
    <t>Települési önkormányzatok kulturális feladatainak támogatása</t>
  </si>
  <si>
    <t>B114</t>
  </si>
  <si>
    <t>B115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</si>
  <si>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</si>
  <si>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</si>
  <si>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</si>
  <si>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</si>
  <si>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</si>
  <si>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</si>
  <si>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</si>
  <si>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</si>
  <si>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</si>
  <si>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</si>
  <si>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</si>
  <si>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</si>
  <si>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</si>
  <si>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II.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</si>
  <si>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</si>
  <si>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</si>
  <si>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</si>
  <si>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</si>
  <si>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</si>
  <si>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</si>
  <si>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</si>
  <si>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</si>
  <si>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</si>
  <si>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</si>
  <si>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</si>
  <si>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Felhalmozási célú támogatások államháztartáson belülről (1+…+5)</t>
  </si>
  <si>
    <t>B2</t>
  </si>
  <si>
    <t>Magánszemélyek jövedelemadói</t>
  </si>
  <si>
    <t>B311</t>
  </si>
  <si>
    <t xml:space="preserve">Társaságok jövedelemadói </t>
  </si>
  <si>
    <t>B312</t>
  </si>
  <si>
    <t>IV.</t>
  </si>
  <si>
    <t>B31</t>
  </si>
  <si>
    <t>Szociális hozzájárulási adó és járulékok</t>
  </si>
  <si>
    <t>B32</t>
  </si>
  <si>
    <t>Bérhez és foglalkoztatáshoz kapcsolódó adók</t>
  </si>
  <si>
    <t>B33</t>
  </si>
  <si>
    <t>Vagyoni tipusú adók  - kommunális adó</t>
  </si>
  <si>
    <t>B34</t>
  </si>
  <si>
    <t>Értékesítési és forgalmi adók- iparűzési adó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</si>
  <si>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</si>
  <si>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</si>
  <si>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</si>
  <si>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</si>
  <si>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</si>
  <si>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</si>
  <si>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</si>
  <si>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</si>
  <si>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</si>
  <si>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B35</t>
  </si>
  <si>
    <t>B36</t>
  </si>
  <si>
    <t>VI.</t>
  </si>
  <si>
    <t>Közhatalmi bevételek összesen: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</si>
  <si>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</si>
  <si>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</si>
  <si>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</si>
  <si>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</si>
  <si>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</si>
  <si>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</si>
  <si>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</si>
  <si>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bevételek: kocessziós díj, osztalék, vagyonbérbeadás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</si>
  <si>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</si>
  <si>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</si>
  <si>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</si>
  <si>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</si>
  <si>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</si>
  <si>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</si>
  <si>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</si>
  <si>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</si>
  <si>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Egyéb pénzügyi műveletek bevételei</t>
  </si>
  <si>
    <t>B409</t>
  </si>
  <si>
    <t>Egyéb működési bevételek: közterület haszonbérlet,teleház bevételei, sírhelymegváltás</t>
  </si>
  <si>
    <t>B410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</si>
  <si>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</si>
  <si>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</si>
  <si>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</si>
  <si>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</si>
  <si>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</si>
  <si>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</si>
  <si>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</si>
  <si>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</si>
  <si>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</si>
  <si>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</si>
  <si>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</si>
  <si>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VIII.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</si>
  <si>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</si>
  <si>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</si>
  <si>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</si>
  <si>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</si>
  <si>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</si>
  <si>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B63</t>
  </si>
  <si>
    <t>IX.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</si>
  <si>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</si>
  <si>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</si>
  <si>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</si>
  <si>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</si>
  <si>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</si>
  <si>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</si>
  <si>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</si>
  <si>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X.</t>
  </si>
  <si>
    <t>B7</t>
  </si>
  <si>
    <t>XI.</t>
  </si>
  <si>
    <t xml:space="preserve">Költségvetési bevételek összesen: 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</si>
  <si>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</si>
  <si>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</si>
  <si>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</si>
  <si>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</si>
  <si>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</si>
  <si>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</si>
  <si>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Forgatási célú belföldi értékpapírok beváltása, értékesítése</t>
  </si>
  <si>
    <t>B8121</t>
  </si>
  <si>
    <t>B8122</t>
  </si>
  <si>
    <t>B8123</t>
  </si>
  <si>
    <t>B8124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</si>
  <si>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</si>
  <si>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</si>
  <si>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</si>
  <si>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</si>
  <si>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</si>
  <si>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XIV.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</si>
  <si>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</si>
  <si>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</si>
  <si>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</si>
  <si>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</si>
  <si>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</si>
  <si>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</si>
  <si>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</si>
  <si>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B817</t>
  </si>
  <si>
    <t>Központi költségvetés sajátos finanszírozási bevételei</t>
  </si>
  <si>
    <t>B818</t>
  </si>
  <si>
    <t>B81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</si>
  <si>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</si>
  <si>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</si>
  <si>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</si>
  <si>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</si>
  <si>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</si>
  <si>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</si>
  <si>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</si>
  <si>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</si>
  <si>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</si>
  <si>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Finanszírozási bevételek összesen:</t>
  </si>
  <si>
    <t>B8</t>
  </si>
  <si>
    <t>XVIII</t>
  </si>
  <si>
    <t xml:space="preserve">Költségvetési bevételelek mindösszesen: </t>
  </si>
  <si>
    <t>1 ből - bírságok, pótlékok</t>
  </si>
  <si>
    <t>1-ből: - igazgatási szolgáltati díjak</t>
  </si>
  <si>
    <t xml:space="preserve"> - 1- ből önormányzat működési célú pénzmaradványa</t>
  </si>
  <si>
    <t>Sorszám</t>
  </si>
  <si>
    <t>Személyi és munkaadói juttatások</t>
  </si>
  <si>
    <t>Kaposhomok</t>
  </si>
  <si>
    <t xml:space="preserve">Kaposhomok </t>
  </si>
  <si>
    <t>Közhatalmi bevétel</t>
  </si>
  <si>
    <t xml:space="preserve"> Helyi önk.kieg.támogatása</t>
  </si>
  <si>
    <t>1- ből Kiegészítés</t>
  </si>
  <si>
    <t>Egyéb működési célú átvett pénzeszközök (Egyesület)</t>
  </si>
  <si>
    <t>Vagyoni tipusú adók  - telek adó</t>
  </si>
  <si>
    <t xml:space="preserve"> - 1 ből Önkormányzat felhatalmozási célú pénzmaradványa </t>
  </si>
  <si>
    <t>egyéb felh.</t>
  </si>
  <si>
    <t xml:space="preserve"> - Ködből Palotát Egyesület</t>
  </si>
  <si>
    <t>041237 - Közfoglalkoztatási mintaprogram</t>
  </si>
  <si>
    <t xml:space="preserve"> - ebből előző évi pénzmaradványból önkormányzati</t>
  </si>
  <si>
    <t xml:space="preserve">   - ebből előző évi pénzmaradványból</t>
  </si>
  <si>
    <t>3-ból települési önk.szoc.feladatai</t>
  </si>
  <si>
    <t>3-ból falugondnoki szolgálatra</t>
  </si>
  <si>
    <t>5 - ből Munkaügyi Központtól közfoglalkoztatásra</t>
  </si>
  <si>
    <t>XV.</t>
  </si>
  <si>
    <t>előir.    Ft</t>
  </si>
  <si>
    <t>Ft-ban</t>
  </si>
  <si>
    <t>Bevételek kötelező, önként vállalt és államigazgatási feladatok megosztásában forintban</t>
  </si>
  <si>
    <t>1- ből Lakott külterülettel kapcsolatos feladatok</t>
  </si>
  <si>
    <t xml:space="preserve">Összeg </t>
  </si>
  <si>
    <t>Állami</t>
  </si>
  <si>
    <t>Tervezett</t>
  </si>
  <si>
    <t>Hozzájárulás önkormányzaton kívüli projekthez</t>
  </si>
  <si>
    <t>Összesen: kiadások</t>
  </si>
  <si>
    <t>Ft -ban</t>
  </si>
  <si>
    <t>ÁH-n belüli pénzeszközátadások</t>
  </si>
  <si>
    <t xml:space="preserve"> - Igal és Környéke Alapszolgáltatási Központ</t>
  </si>
  <si>
    <t xml:space="preserve"> - Működési pénzeszköz átadás (belső ellenőrzésre) </t>
  </si>
  <si>
    <t xml:space="preserve">II. Egyéb működési kiadásokon belül Áh.-n kívülre átadott támogatások:   </t>
  </si>
  <si>
    <t xml:space="preserve"> - Zselici Lámpások</t>
  </si>
  <si>
    <t xml:space="preserve"> - Kaposhomoki Szabadidő és Sport Egyesület</t>
  </si>
  <si>
    <t xml:space="preserve"> - Nefela jégesőelhárítás</t>
  </si>
  <si>
    <t>107055 - 889928 Falugondnoki szolgáltatás</t>
  </si>
  <si>
    <t>041232 - Téli közfoglalkoztatás</t>
  </si>
  <si>
    <t>082092 - 910502 Közművelődés</t>
  </si>
  <si>
    <t>013320 - 960302 Köztemető fenntartás</t>
  </si>
  <si>
    <t>Ellátotak pénzbeli juttatásai</t>
  </si>
  <si>
    <t>064010 - Közvilágítás</t>
  </si>
  <si>
    <t>082044 - Könyvtári szolgáltatás</t>
  </si>
  <si>
    <t>f</t>
  </si>
  <si>
    <t>g</t>
  </si>
  <si>
    <t>Települési önkormányzatok szociális, gyermekjóléti és gyermekétkeztetési feladatainak támogatása</t>
  </si>
  <si>
    <t>Működési célú költségvetési támogatások és kiegészítő támogatások</t>
  </si>
  <si>
    <t>Elszámolásból származó bevételek</t>
  </si>
  <si>
    <t>Működési célú támogatások államháztartáson belülről (1+…+5)</t>
  </si>
  <si>
    <t>III.</t>
  </si>
  <si>
    <t>5 - ből Munkaügyi Központtól közfoglalkoztatásra (felhalmozási)</t>
  </si>
  <si>
    <t>Jövedelemadók (1+2)</t>
  </si>
  <si>
    <t>V.</t>
  </si>
  <si>
    <t>Termékek és szolgáltatások adói (1+…+9)</t>
  </si>
  <si>
    <t>Egyéb közhatalmi bevételek (a+b)</t>
  </si>
  <si>
    <t>Kamatbevételek és más nyereségjellegű bevételek</t>
  </si>
  <si>
    <t>Biztosító által fizetett kártérítés</t>
  </si>
  <si>
    <t>B411</t>
  </si>
  <si>
    <t>VII.</t>
  </si>
  <si>
    <t>Működési bevételek összesen (1+…+11)</t>
  </si>
  <si>
    <t>Működési bevétel</t>
  </si>
  <si>
    <t>Működési célú visszatérítendő támogatások, kölcsönök visszatérülése az Európai Uniótól</t>
  </si>
  <si>
    <t>Működési célú visszatérítendő támogatások, kölcsönök visszatérülése kormányoktól és más nemzetközi szervezetektől</t>
  </si>
  <si>
    <t>B64</t>
  </si>
  <si>
    <t>Működési célú átvett pénzeszközök (1+…+5)</t>
  </si>
  <si>
    <t>B65</t>
  </si>
  <si>
    <t>Felhalmozási célú visszatérítendő támogatások, kölcsönök visszatérülése az Európai Uniótól</t>
  </si>
  <si>
    <t>B74</t>
  </si>
  <si>
    <t>B75</t>
  </si>
  <si>
    <t>Felhalmozási bevételek összesen (1+…+5)</t>
  </si>
  <si>
    <t>Felhalmozási célú visszatérítendő támogatások, kölcsönök visszatérülése kormányoktól és más nemzetközi szervezetektől</t>
  </si>
  <si>
    <t>Felhalmozási célú átvett pénzeszközök (1+…+5)</t>
  </si>
  <si>
    <t>Működési célú átvett pénzeszköz</t>
  </si>
  <si>
    <t>Hosszú lejáratú hitelek, kölcsönök felvétele pénzügyi vállalkozástól</t>
  </si>
  <si>
    <t>Rövid lejáratú hitelek, kölcsönök felvétele pénzügyi vállalkozástól</t>
  </si>
  <si>
    <t>Hitel-, kölcsönfelvétel pénzügyi vállalkozástól (1+…+3)</t>
  </si>
  <si>
    <t>Éven belüli lejáratú belföldi értékpapírok kibocsátása</t>
  </si>
  <si>
    <t>Befektetési célú belföldi értékpapírok beváltása, értékesítése</t>
  </si>
  <si>
    <t>Éven túli lejáratú belföldi értékpapírok kibocsátása</t>
  </si>
  <si>
    <t>Belföldi értékpapírok bevételei (1+…+3)</t>
  </si>
  <si>
    <t>XII.</t>
  </si>
  <si>
    <t>XIII.</t>
  </si>
  <si>
    <t>Maradvány igénybevétele összesen (1+2)</t>
  </si>
  <si>
    <t>Lekötött bankbetétek megszüntetése</t>
  </si>
  <si>
    <t>Tulajdonosi kölcsönök bevételei</t>
  </si>
  <si>
    <t>B819</t>
  </si>
  <si>
    <t>Belföldi finanszírozás bevételei összesen (1+…+6)</t>
  </si>
  <si>
    <t>Forgatási célú külföldi értékpapírok beváltása, értékesítése</t>
  </si>
  <si>
    <t>Hitelek, kölcsönök felvétele külföldi kormányoktól és nemzetközi szervezetektől</t>
  </si>
  <si>
    <t>Hitelek, kölcsönök felvétele külföldi pénzintézetektől</t>
  </si>
  <si>
    <t>XVI.</t>
  </si>
  <si>
    <t>Külföldi finanszírozás bevételei összesen  (1+…+5)</t>
  </si>
  <si>
    <t>B825</t>
  </si>
  <si>
    <t>Váltóbevételek</t>
  </si>
  <si>
    <t>B84</t>
  </si>
  <si>
    <t>XVII.</t>
  </si>
  <si>
    <t>107060 Egyéb szociális pénzbeni és természetbeni ellátások, támogatások</t>
  </si>
  <si>
    <t>…….</t>
  </si>
  <si>
    <t>I. Támogatások, támogatásértékű kiadások működési</t>
  </si>
  <si>
    <t>084031 - Civil szervezetek támogatás</t>
  </si>
  <si>
    <t>107060 - Egyéb szociális pénzbeni és természetbeni ellátások, támogatások</t>
  </si>
  <si>
    <t>066020 - Községgazdálkodás</t>
  </si>
  <si>
    <t xml:space="preserve">011130 - Igazgatási tev. </t>
  </si>
  <si>
    <t>045160 - Utak, hidak üzemeltetése</t>
  </si>
  <si>
    <t>041233 - Hosszabb időtartamú közfoglalkoztatás</t>
  </si>
  <si>
    <t>041231 - Rövid időtartamú közfoglalkoztatás</t>
  </si>
  <si>
    <t>063020 - Vízműkezelés</t>
  </si>
  <si>
    <t>081030 - Sportlétesítmény működtetése</t>
  </si>
  <si>
    <t xml:space="preserve">Összesen működési kiadások: </t>
  </si>
  <si>
    <t>107052 - Házi segítségnyújtás</t>
  </si>
  <si>
    <t>h</t>
  </si>
  <si>
    <t>1- ből Polgármesteri illetmény kieg.</t>
  </si>
  <si>
    <t>5 - ből szoc.ágazati pótlék</t>
  </si>
  <si>
    <t>Áht-on belüli megelőlegezések visszafizetése</t>
  </si>
  <si>
    <t>104037 - Szünidei gyermekétk.</t>
  </si>
  <si>
    <t>107053 - Jelzőrendszeres házi s.ny.</t>
  </si>
  <si>
    <t>108030 - Gyermekjóléti szolg.,egyéb</t>
  </si>
  <si>
    <t>018010 - Áht-on belüli megelőlegezés visszafizetése</t>
  </si>
  <si>
    <t>Áht-on belüli megelőlegezés visszafiz.</t>
  </si>
  <si>
    <t>START közmunka program</t>
  </si>
  <si>
    <t>Kisértékű eszköz beszerzés</t>
  </si>
  <si>
    <t xml:space="preserve"> - Batéi Közös Önk.Hivatal</t>
  </si>
  <si>
    <t xml:space="preserve"> - Ösztöndíj</t>
  </si>
  <si>
    <t xml:space="preserve"> - KOÖSZ tagdíj</t>
  </si>
  <si>
    <t xml:space="preserve"> - Taszári Iskola</t>
  </si>
  <si>
    <t xml:space="preserve"> - S.M.Katasztrófavéd.</t>
  </si>
  <si>
    <t>Megelőlegezés visszafiz.</t>
  </si>
  <si>
    <t>Létszám:</t>
  </si>
  <si>
    <t>G.</t>
  </si>
  <si>
    <t>H.</t>
  </si>
  <si>
    <t>I.</t>
  </si>
  <si>
    <t>J.</t>
  </si>
  <si>
    <t>K.</t>
  </si>
  <si>
    <t xml:space="preserve"> - Humánszolg-fogászat</t>
  </si>
  <si>
    <t>Kaposhomoki Borsétány Egyesület</t>
  </si>
  <si>
    <t xml:space="preserve">Rákóczi Szövetség </t>
  </si>
  <si>
    <t>módosítás    Ft</t>
  </si>
  <si>
    <t>módisítás</t>
  </si>
  <si>
    <t>D.</t>
  </si>
  <si>
    <t>módosítás</t>
  </si>
  <si>
    <t>Módosítás</t>
  </si>
  <si>
    <t>3-ból szociális ágazati pótlékra</t>
  </si>
  <si>
    <t>3-ból rászoruló gyermekek szünidei étkezésre</t>
  </si>
  <si>
    <t>5 - ből nyári diákmunkára átvett</t>
  </si>
  <si>
    <t>5 - ből TOP-5.3.1 támogatásra átvett</t>
  </si>
  <si>
    <t>Közművelődési pályázat informatikai eszközök</t>
  </si>
  <si>
    <t xml:space="preserve"> - BURSA</t>
  </si>
  <si>
    <t xml:space="preserve"> - 2017 évi visszafizetés</t>
  </si>
  <si>
    <t>TOP-3.1.1</t>
  </si>
  <si>
    <t>TOP-5.3.1</t>
  </si>
  <si>
    <t>2. melléklet a(z)   10/2018.(X.31.) önkormányzati rendelethez</t>
  </si>
  <si>
    <t>4. melléklet a(z) 10/2018.(X.31.)  önkormányzati rendelethez</t>
  </si>
  <si>
    <t xml:space="preserve">5. melléklet a  10/2018.(X.31.)  önkormányzati rendeletethez: Az önkormányzat és a Hivatal bevételei összesítve  </t>
  </si>
  <si>
    <t>6.  melléklet a(z)   10/2018.(X.31.)  önkormányzati rendelethez</t>
  </si>
  <si>
    <t>7.  melléklet a(z)   10/2018.(X.31.) önkormányzati rendelethez</t>
  </si>
  <si>
    <t>9. melléklet a(z)   10/2018.(X.31.) önkormányzati rendelethez</t>
  </si>
  <si>
    <t>10. melléklet a(z)   10/2018.(X.31.) önkormányzati rendelethez</t>
  </si>
  <si>
    <t>16. melléklet a(z)   10/2018.(X.31.) önkormányzati rendelethez</t>
  </si>
  <si>
    <t>18. melléklet a   10/2018.(X.31.) önkormányzati rendelethez</t>
  </si>
  <si>
    <t>F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</si>
</sst>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.0\ _F_t_-;\-* #,##0.0\ _F_t_-;_-* &quot;-&quot;??\ _F_t_-;_-@_-"/>
    <numFmt numFmtId="166" formatCode="_-* #,##0\ _F_t_-;\-* #,##0\ _F_t_-;_-* &quot;-&quot;??\ _F_t_-;_-@_-"/>
    <numFmt numFmtId="167" formatCode="0.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¥€-2]\ #\ ##,000_);[Red]\([$€-2]\ #\ ##,000\)"/>
  </numFmts>
  <fonts count="5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sz val="13"/>
      <color indexed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4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1" borderId="7" applyNumberFormat="0" applyFon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7" fillId="28" borderId="0" applyNumberFormat="0" applyBorder="0" applyAlignment="0" applyProtection="0"/>
    <xf numFmtId="0" fontId="48" fillId="29" borderId="8" applyNumberFormat="0" applyAlignment="0" applyProtection="0"/>
    <xf numFmtId="0" fontId="49" fillId="0" borderId="0" applyNumberForma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52" fillId="31" borderId="0" applyNumberFormat="0" applyBorder="0" applyAlignment="0" applyProtection="0"/>
    <xf numFmtId="0" fontId="53" fillId="29" borderId="1" applyNumberFormat="0" applyAlignment="0" applyProtection="0"/>
    <xf numFmtId="9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56" applyNumberFormat="1" applyFont="1" applyFill="1" applyBorder="1" applyAlignment="1" applyProtection="1">
      <alignment horizontal="left"/>
      <protection/>
    </xf>
    <xf numFmtId="0" fontId="0" fillId="0" borderId="10" xfId="0" applyBorder="1" applyAlignment="1">
      <alignment wrapText="1"/>
    </xf>
    <xf numFmtId="0" fontId="8" fillId="0" borderId="10" xfId="54" applyFont="1" applyFill="1" applyBorder="1" applyAlignment="1">
      <alignment horizontal="center" vertical="center"/>
      <protection/>
    </xf>
    <xf numFmtId="0" fontId="8" fillId="0" borderId="10" xfId="54" applyFont="1" applyFill="1" applyBorder="1" applyAlignment="1">
      <alignment horizontal="center" vertical="center" wrapText="1"/>
      <protection/>
    </xf>
    <xf numFmtId="0" fontId="2" fillId="0" borderId="10" xfId="54" applyFont="1" applyFill="1" applyBorder="1">
      <alignment/>
      <protection/>
    </xf>
    <xf numFmtId="3" fontId="2" fillId="0" borderId="10" xfId="54" applyNumberFormat="1" applyFont="1" applyFill="1" applyBorder="1">
      <alignment/>
      <protection/>
    </xf>
    <xf numFmtId="0" fontId="10" fillId="0" borderId="10" xfId="54" applyFont="1" applyBorder="1">
      <alignment/>
      <protection/>
    </xf>
    <xf numFmtId="3" fontId="17" fillId="0" borderId="10" xfId="54" applyNumberFormat="1" applyFont="1" applyFill="1" applyBorder="1">
      <alignment/>
      <protection/>
    </xf>
    <xf numFmtId="0" fontId="11" fillId="0" borderId="10" xfId="54" applyFont="1" applyBorder="1">
      <alignment/>
      <protection/>
    </xf>
    <xf numFmtId="3" fontId="4" fillId="0" borderId="10" xfId="54" applyNumberFormat="1" applyFont="1" applyFill="1" applyBorder="1">
      <alignment/>
      <protection/>
    </xf>
    <xf numFmtId="0" fontId="0" fillId="0" borderId="10" xfId="55" applyFont="1" applyFill="1" applyBorder="1" applyAlignment="1">
      <alignment/>
      <protection/>
    </xf>
    <xf numFmtId="3" fontId="0" fillId="0" borderId="10" xfId="54" applyNumberFormat="1" applyFont="1" applyFill="1" applyBorder="1">
      <alignment/>
      <protection/>
    </xf>
    <xf numFmtId="3" fontId="14" fillId="0" borderId="10" xfId="54" applyNumberFormat="1" applyFont="1" applyFill="1" applyBorder="1">
      <alignment/>
      <protection/>
    </xf>
    <xf numFmtId="0" fontId="15" fillId="0" borderId="10" xfId="54" applyFont="1" applyBorder="1">
      <alignment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9" fillId="0" borderId="10" xfId="54" applyFont="1" applyBorder="1">
      <alignment/>
      <protection/>
    </xf>
    <xf numFmtId="0" fontId="0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0" fillId="0" borderId="11" xfId="0" applyFont="1" applyBorder="1" applyAlignment="1">
      <alignment/>
    </xf>
    <xf numFmtId="16" fontId="0" fillId="0" borderId="0" xfId="0" applyNumberFormat="1" applyBorder="1" applyAlignment="1">
      <alignment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56" applyNumberFormat="1" applyFont="1" applyFill="1" applyBorder="1" applyAlignment="1" applyProtection="1">
      <alignment/>
      <protection/>
    </xf>
    <xf numFmtId="0" fontId="0" fillId="0" borderId="12" xfId="0" applyFont="1" applyBorder="1" applyAlignment="1">
      <alignment horizontal="left"/>
    </xf>
    <xf numFmtId="0" fontId="4" fillId="0" borderId="10" xfId="56" applyNumberFormat="1" applyFont="1" applyFill="1" applyBorder="1" applyAlignment="1" applyProtection="1">
      <alignment horizontal="left"/>
      <protection/>
    </xf>
    <xf numFmtId="0" fontId="1" fillId="0" borderId="12" xfId="56" applyNumberFormat="1" applyFont="1" applyFill="1" applyBorder="1" applyAlignment="1" applyProtection="1">
      <alignment/>
      <protection/>
    </xf>
    <xf numFmtId="0" fontId="0" fillId="0" borderId="15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56" applyNumberFormat="1" applyFont="1" applyFill="1" applyBorder="1" applyAlignment="1" applyProtection="1">
      <alignment/>
      <protection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56" applyNumberFormat="1" applyFont="1" applyFill="1" applyBorder="1" applyAlignment="1" applyProtection="1">
      <alignment/>
      <protection/>
    </xf>
    <xf numFmtId="0" fontId="3" fillId="0" borderId="0" xfId="56" applyNumberFormat="1" applyFont="1" applyFill="1" applyBorder="1" applyAlignment="1" applyProtection="1">
      <alignment/>
      <protection/>
    </xf>
    <xf numFmtId="0" fontId="8" fillId="0" borderId="14" xfId="54" applyFont="1" applyFill="1" applyBorder="1" applyAlignment="1">
      <alignment horizontal="center" vertical="center"/>
      <protection/>
    </xf>
    <xf numFmtId="0" fontId="2" fillId="0" borderId="14" xfId="54" applyFont="1" applyFill="1" applyBorder="1">
      <alignment/>
      <protection/>
    </xf>
    <xf numFmtId="0" fontId="10" fillId="0" borderId="14" xfId="54" applyFont="1" applyBorder="1">
      <alignment/>
      <protection/>
    </xf>
    <xf numFmtId="0" fontId="11" fillId="0" borderId="14" xfId="54" applyFont="1" applyBorder="1">
      <alignment/>
      <protection/>
    </xf>
    <xf numFmtId="0" fontId="0" fillId="0" borderId="14" xfId="55" applyFont="1" applyFill="1" applyBorder="1" applyAlignment="1">
      <alignment/>
      <protection/>
    </xf>
    <xf numFmtId="0" fontId="0" fillId="0" borderId="14" xfId="55" applyFont="1" applyFill="1" applyBorder="1" applyAlignment="1">
      <alignment horizontal="left"/>
      <protection/>
    </xf>
    <xf numFmtId="0" fontId="12" fillId="0" borderId="14" xfId="54" applyFont="1" applyBorder="1">
      <alignment/>
      <protection/>
    </xf>
    <xf numFmtId="0" fontId="18" fillId="0" borderId="14" xfId="54" applyFont="1" applyBorder="1">
      <alignment/>
      <protection/>
    </xf>
    <xf numFmtId="0" fontId="4" fillId="0" borderId="14" xfId="54" applyFont="1" applyFill="1" applyBorder="1" applyAlignment="1">
      <alignment wrapText="1"/>
      <protection/>
    </xf>
    <xf numFmtId="0" fontId="4" fillId="0" borderId="14" xfId="54" applyFont="1" applyFill="1" applyBorder="1">
      <alignment/>
      <protection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left"/>
    </xf>
    <xf numFmtId="0" fontId="0" fillId="0" borderId="14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0" fillId="0" borderId="14" xfId="56" applyNumberFormat="1" applyFont="1" applyFill="1" applyBorder="1" applyAlignment="1" applyProtection="1">
      <alignment horizontal="left"/>
      <protection/>
    </xf>
    <xf numFmtId="0" fontId="0" fillId="0" borderId="14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4" xfId="56" applyNumberFormat="1" applyFont="1" applyFill="1" applyBorder="1" applyAlignment="1" applyProtection="1">
      <alignment/>
      <protection/>
    </xf>
    <xf numFmtId="0" fontId="3" fillId="0" borderId="14" xfId="56" applyNumberFormat="1" applyFont="1" applyFill="1" applyBorder="1" applyAlignment="1" applyProtection="1">
      <alignment/>
      <protection/>
    </xf>
    <xf numFmtId="0" fontId="0" fillId="0" borderId="16" xfId="56" applyNumberFormat="1" applyFont="1" applyFill="1" applyBorder="1" applyAlignment="1" applyProtection="1">
      <alignment/>
      <protection/>
    </xf>
    <xf numFmtId="0" fontId="0" fillId="0" borderId="14" xfId="0" applyFont="1" applyFill="1" applyBorder="1" applyAlignment="1">
      <alignment/>
    </xf>
    <xf numFmtId="0" fontId="0" fillId="0" borderId="17" xfId="0" applyFill="1" applyBorder="1" applyAlignment="1">
      <alignment/>
    </xf>
    <xf numFmtId="166" fontId="0" fillId="0" borderId="10" xfId="40" applyNumberFormat="1" applyFont="1" applyBorder="1" applyAlignment="1">
      <alignment/>
    </xf>
    <xf numFmtId="166" fontId="1" fillId="0" borderId="10" xfId="40" applyNumberFormat="1" applyFont="1" applyBorder="1" applyAlignment="1">
      <alignment/>
    </xf>
    <xf numFmtId="0" fontId="19" fillId="0" borderId="10" xfId="55" applyFont="1" applyFill="1" applyBorder="1" applyAlignment="1">
      <alignment/>
      <protection/>
    </xf>
    <xf numFmtId="0" fontId="0" fillId="0" borderId="0" xfId="0" applyAlignment="1">
      <alignment horizontal="right"/>
    </xf>
    <xf numFmtId="0" fontId="19" fillId="0" borderId="14" xfId="55" applyFont="1" applyFill="1" applyBorder="1" applyAlignment="1">
      <alignment/>
      <protection/>
    </xf>
    <xf numFmtId="0" fontId="0" fillId="0" borderId="0" xfId="0" applyFont="1" applyAlignment="1">
      <alignment horizontal="right"/>
    </xf>
    <xf numFmtId="166" fontId="0" fillId="0" borderId="10" xfId="40" applyNumberFormat="1" applyFont="1" applyBorder="1" applyAlignment="1">
      <alignment/>
    </xf>
    <xf numFmtId="166" fontId="1" fillId="0" borderId="10" xfId="40" applyNumberFormat="1" applyFont="1" applyBorder="1" applyAlignment="1">
      <alignment/>
    </xf>
    <xf numFmtId="166" fontId="1" fillId="0" borderId="10" xfId="40" applyNumberFormat="1" applyFont="1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166" fontId="0" fillId="0" borderId="10" xfId="40" applyNumberFormat="1" applyFont="1" applyBorder="1" applyAlignment="1">
      <alignment/>
    </xf>
    <xf numFmtId="166" fontId="0" fillId="0" borderId="14" xfId="40" applyNumberFormat="1" applyFont="1" applyBorder="1" applyAlignment="1">
      <alignment/>
    </xf>
    <xf numFmtId="166" fontId="0" fillId="0" borderId="14" xfId="40" applyNumberFormat="1" applyFont="1" applyBorder="1" applyAlignment="1">
      <alignment/>
    </xf>
    <xf numFmtId="166" fontId="1" fillId="0" borderId="14" xfId="40" applyNumberFormat="1" applyFont="1" applyBorder="1" applyAlignment="1">
      <alignment/>
    </xf>
    <xf numFmtId="166" fontId="0" fillId="0" borderId="14" xfId="40" applyNumberFormat="1" applyFont="1" applyBorder="1" applyAlignment="1">
      <alignment/>
    </xf>
    <xf numFmtId="166" fontId="0" fillId="0" borderId="10" xfId="40" applyNumberFormat="1" applyFont="1" applyFill="1" applyBorder="1" applyAlignment="1" applyProtection="1">
      <alignment/>
      <protection/>
    </xf>
    <xf numFmtId="166" fontId="0" fillId="0" borderId="10" xfId="40" applyNumberFormat="1" applyFont="1" applyBorder="1" applyAlignment="1">
      <alignment/>
    </xf>
    <xf numFmtId="166" fontId="0" fillId="0" borderId="14" xfId="40" applyNumberFormat="1" applyFont="1" applyBorder="1" applyAlignment="1">
      <alignment/>
    </xf>
    <xf numFmtId="166" fontId="1" fillId="0" borderId="10" xfId="40" applyNumberFormat="1" applyFont="1" applyFill="1" applyBorder="1" applyAlignment="1" applyProtection="1">
      <alignment/>
      <protection/>
    </xf>
    <xf numFmtId="166" fontId="1" fillId="0" borderId="14" xfId="4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1" fillId="0" borderId="10" xfId="56" applyNumberFormat="1" applyFont="1" applyFill="1" applyBorder="1" applyAlignment="1" applyProtection="1">
      <alignment horizontal="left"/>
      <protection/>
    </xf>
    <xf numFmtId="3" fontId="0" fillId="0" borderId="12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1" xfId="0" applyNumberFormat="1" applyFont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0" fillId="0" borderId="12" xfId="0" applyNumberFormat="1" applyFill="1" applyBorder="1" applyAlignment="1">
      <alignment/>
    </xf>
    <xf numFmtId="0" fontId="0" fillId="0" borderId="14" xfId="0" applyFont="1" applyBorder="1" applyAlignment="1">
      <alignment/>
    </xf>
    <xf numFmtId="3" fontId="54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3" xfId="56" applyNumberFormat="1" applyFont="1" applyFill="1" applyBorder="1" applyAlignment="1" applyProtection="1">
      <alignment horizontal="left"/>
      <protection/>
    </xf>
    <xf numFmtId="0" fontId="0" fillId="0" borderId="18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Border="1" applyAlignment="1">
      <alignment horizontal="right"/>
    </xf>
    <xf numFmtId="0" fontId="0" fillId="32" borderId="10" xfId="0" applyFill="1" applyBorder="1" applyAlignment="1">
      <alignment/>
    </xf>
    <xf numFmtId="0" fontId="0" fillId="32" borderId="10" xfId="0" applyFont="1" applyFill="1" applyBorder="1" applyAlignment="1">
      <alignment/>
    </xf>
    <xf numFmtId="0" fontId="0" fillId="32" borderId="0" xfId="0" applyFont="1" applyFill="1" applyAlignment="1">
      <alignment/>
    </xf>
    <xf numFmtId="0" fontId="0" fillId="32" borderId="0" xfId="0" applyFill="1" applyAlignment="1">
      <alignment/>
    </xf>
    <xf numFmtId="0" fontId="16" fillId="0" borderId="13" xfId="54" applyFont="1" applyBorder="1" applyAlignment="1">
      <alignment horizontal="center"/>
      <protection/>
    </xf>
    <xf numFmtId="3" fontId="1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0" xfId="0" applyNumberFormat="1" applyAlignment="1">
      <alignment/>
    </xf>
    <xf numFmtId="166" fontId="0" fillId="0" borderId="10" xfId="4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6" fillId="0" borderId="13" xfId="54" applyFont="1" applyBorder="1" applyAlignment="1">
      <alignment horizontal="center"/>
      <protection/>
    </xf>
    <xf numFmtId="0" fontId="16" fillId="0" borderId="14" xfId="54" applyFont="1" applyBorder="1" applyAlignment="1">
      <alignment horizontal="center"/>
      <protection/>
    </xf>
    <xf numFmtId="0" fontId="16" fillId="0" borderId="12" xfId="54" applyFont="1" applyBorder="1" applyAlignment="1">
      <alignment horizontal="center"/>
      <protection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Font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B19" sqref="B19:B20"/>
    </sheetView>
  </sheetViews>
  <sheetFormatPr defaultColWidth="9.140625" defaultRowHeight="12.75"/>
  <cols>
    <col min="1" max="1" width="6.8515625" style="0" customWidth="1"/>
    <col min="2" max="2" width="62.00390625" style="0" customWidth="1"/>
    <col min="3" max="4" width="13.7109375" style="0" bestFit="1" customWidth="1"/>
  </cols>
  <sheetData>
    <row r="1" ht="12.75">
      <c r="B1" t="s">
        <v>498</v>
      </c>
    </row>
    <row r="2" ht="12.75">
      <c r="B2" t="s">
        <v>351</v>
      </c>
    </row>
    <row r="4" spans="1:3" ht="12.75">
      <c r="A4" s="9"/>
      <c r="B4" s="136" t="s">
        <v>58</v>
      </c>
      <c r="C4" s="136"/>
    </row>
    <row r="5" spans="2:4" ht="12.75">
      <c r="B5" s="6" t="s">
        <v>85</v>
      </c>
      <c r="C5" t="s">
        <v>86</v>
      </c>
      <c r="D5" t="s">
        <v>119</v>
      </c>
    </row>
    <row r="6" spans="2:4" ht="12.75">
      <c r="B6" s="10" t="s">
        <v>0</v>
      </c>
      <c r="C6" s="10" t="s">
        <v>367</v>
      </c>
      <c r="D6" s="10" t="s">
        <v>484</v>
      </c>
    </row>
    <row r="7" spans="1:4" ht="12.75">
      <c r="A7" s="10">
        <v>1</v>
      </c>
      <c r="B7" s="10" t="s">
        <v>160</v>
      </c>
      <c r="C7" s="87">
        <f>C8+C9</f>
        <v>6886394</v>
      </c>
      <c r="D7" s="87">
        <f>D8+D9</f>
        <v>13657825</v>
      </c>
    </row>
    <row r="8" spans="1:4" ht="12.75">
      <c r="A8" s="10">
        <v>2</v>
      </c>
      <c r="B8" s="10" t="s">
        <v>361</v>
      </c>
      <c r="C8" s="87">
        <v>6886394</v>
      </c>
      <c r="D8" s="87">
        <v>13657825</v>
      </c>
    </row>
    <row r="9" spans="1:4" ht="12.75">
      <c r="A9" s="10">
        <v>4</v>
      </c>
      <c r="B9" s="10" t="s">
        <v>60</v>
      </c>
      <c r="C9" s="87"/>
      <c r="D9" s="87"/>
    </row>
    <row r="10" spans="1:4" ht="12.75">
      <c r="A10" s="10">
        <v>5</v>
      </c>
      <c r="B10" s="10" t="s">
        <v>57</v>
      </c>
      <c r="C10" s="88">
        <f>C7</f>
        <v>6886394</v>
      </c>
      <c r="D10" s="88">
        <f>D7</f>
        <v>13657825</v>
      </c>
    </row>
    <row r="11" spans="1:4" ht="12.75">
      <c r="A11" s="10"/>
      <c r="B11" s="10"/>
      <c r="C11" s="87"/>
      <c r="D11" s="87"/>
    </row>
    <row r="12" spans="1:4" ht="12.75">
      <c r="A12" s="10">
        <v>6</v>
      </c>
      <c r="B12" s="10" t="s">
        <v>61</v>
      </c>
      <c r="C12" s="87">
        <v>64129743</v>
      </c>
      <c r="D12" s="87">
        <v>64274743</v>
      </c>
    </row>
    <row r="13" spans="1:4" ht="12.75">
      <c r="A13" s="10">
        <v>7</v>
      </c>
      <c r="B13" s="10" t="s">
        <v>362</v>
      </c>
      <c r="C13" s="87">
        <v>64129743</v>
      </c>
      <c r="D13" s="87">
        <v>64274743</v>
      </c>
    </row>
    <row r="14" spans="1:4" ht="12.75">
      <c r="A14" s="10">
        <v>8</v>
      </c>
      <c r="B14" s="10" t="s">
        <v>62</v>
      </c>
      <c r="C14" s="87"/>
      <c r="D14" s="87"/>
    </row>
    <row r="15" spans="1:4" ht="12.75">
      <c r="A15" s="10">
        <v>9</v>
      </c>
      <c r="B15" s="10" t="s">
        <v>57</v>
      </c>
      <c r="C15" s="88">
        <f>C12</f>
        <v>64129743</v>
      </c>
      <c r="D15" s="88">
        <f>D12</f>
        <v>64274743</v>
      </c>
    </row>
    <row r="16" spans="1:4" ht="12.75">
      <c r="A16" s="10"/>
      <c r="B16" s="11"/>
      <c r="C16" s="88"/>
      <c r="D16" s="88"/>
    </row>
    <row r="17" spans="1:4" ht="12.75">
      <c r="A17" s="10">
        <v>10</v>
      </c>
      <c r="B17" s="11" t="s">
        <v>84</v>
      </c>
      <c r="C17" s="88">
        <f>C10+C15</f>
        <v>71016137</v>
      </c>
      <c r="D17" s="88">
        <f>D10+D15</f>
        <v>77932568</v>
      </c>
    </row>
  </sheetData>
  <sheetProtection/>
  <mergeCells count="1">
    <mergeCell ref="B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C1">
      <selection activeCell="G7" sqref="G7"/>
    </sheetView>
  </sheetViews>
  <sheetFormatPr defaultColWidth="9.140625" defaultRowHeight="12.75"/>
  <cols>
    <col min="1" max="1" width="5.00390625" style="14" customWidth="1"/>
    <col min="2" max="2" width="51.7109375" style="0" customWidth="1"/>
    <col min="3" max="3" width="25.140625" style="0" customWidth="1"/>
    <col min="4" max="4" width="16.8515625" style="0" customWidth="1"/>
    <col min="5" max="5" width="57.421875" style="0" customWidth="1"/>
    <col min="6" max="6" width="22.8515625" style="0" customWidth="1"/>
    <col min="7" max="7" width="17.140625" style="0" customWidth="1"/>
  </cols>
  <sheetData>
    <row r="1" ht="12.75">
      <c r="B1" t="s">
        <v>499</v>
      </c>
    </row>
    <row r="3" ht="12.75">
      <c r="B3" t="s">
        <v>350</v>
      </c>
    </row>
    <row r="4" ht="15.75">
      <c r="B4" s="7" t="s">
        <v>166</v>
      </c>
    </row>
    <row r="5" spans="3:10" ht="12.75">
      <c r="C5" s="90" t="s">
        <v>368</v>
      </c>
      <c r="D5" s="90"/>
      <c r="G5" s="90" t="s">
        <v>368</v>
      </c>
      <c r="I5" s="1"/>
      <c r="J5" s="1"/>
    </row>
    <row r="6" spans="1:10" ht="12.75">
      <c r="A6" s="10"/>
      <c r="B6" s="39" t="s">
        <v>85</v>
      </c>
      <c r="C6" s="10" t="s">
        <v>86</v>
      </c>
      <c r="D6" s="10" t="s">
        <v>119</v>
      </c>
      <c r="E6" s="10" t="s">
        <v>486</v>
      </c>
      <c r="F6" s="10" t="s">
        <v>120</v>
      </c>
      <c r="G6" s="10" t="s">
        <v>126</v>
      </c>
      <c r="I6" s="1"/>
      <c r="J6" s="1"/>
    </row>
    <row r="7" spans="1:7" ht="18">
      <c r="A7" s="10"/>
      <c r="B7" s="137" t="s">
        <v>12</v>
      </c>
      <c r="C7" s="138"/>
      <c r="D7" s="131"/>
      <c r="E7" s="139" t="s">
        <v>13</v>
      </c>
      <c r="F7" s="138"/>
      <c r="G7" s="10"/>
    </row>
    <row r="8" spans="1:7" ht="12.75">
      <c r="A8" s="10"/>
      <c r="B8" s="62" t="s">
        <v>0</v>
      </c>
      <c r="C8" s="25" t="s">
        <v>59</v>
      </c>
      <c r="D8" s="25" t="s">
        <v>485</v>
      </c>
      <c r="E8" s="24" t="s">
        <v>0</v>
      </c>
      <c r="F8" s="25" t="s">
        <v>59</v>
      </c>
      <c r="G8" s="25" t="s">
        <v>487</v>
      </c>
    </row>
    <row r="9" spans="1:7" ht="18">
      <c r="A9" s="10">
        <v>1</v>
      </c>
      <c r="B9" s="63" t="s">
        <v>38</v>
      </c>
      <c r="C9" s="27"/>
      <c r="D9" s="27"/>
      <c r="E9" s="26" t="s">
        <v>14</v>
      </c>
      <c r="F9" s="27"/>
      <c r="G9" s="27"/>
    </row>
    <row r="10" spans="1:7" ht="16.5">
      <c r="A10" s="10">
        <v>2</v>
      </c>
      <c r="B10" s="64" t="s">
        <v>15</v>
      </c>
      <c r="C10" s="29"/>
      <c r="D10" s="29"/>
      <c r="E10" s="28" t="s">
        <v>16</v>
      </c>
      <c r="F10" s="29"/>
      <c r="G10" s="29"/>
    </row>
    <row r="11" spans="1:7" ht="15.75">
      <c r="A11" s="10">
        <v>3</v>
      </c>
      <c r="B11" s="65" t="s">
        <v>4</v>
      </c>
      <c r="C11" s="31"/>
      <c r="D11" s="31"/>
      <c r="E11" s="30" t="s">
        <v>4</v>
      </c>
      <c r="F11" s="31"/>
      <c r="G11" s="31"/>
    </row>
    <row r="12" spans="1:7" ht="12.75">
      <c r="A12" s="10">
        <v>4</v>
      </c>
      <c r="B12" s="66" t="s">
        <v>159</v>
      </c>
      <c r="C12" s="33">
        <f>'5.bev. forrásonként'!H23</f>
        <v>26189695</v>
      </c>
      <c r="D12" s="33">
        <f>'5.bev. forrásonként'!I23</f>
        <v>27500528</v>
      </c>
      <c r="E12" s="32" t="s">
        <v>7</v>
      </c>
      <c r="F12" s="33">
        <f>'6. Kiadások'!F11</f>
        <v>20163228</v>
      </c>
      <c r="G12" s="33">
        <f>'6. Kiadások'!G11</f>
        <v>20609103</v>
      </c>
    </row>
    <row r="13" spans="1:7" ht="12.75">
      <c r="A13" s="10">
        <v>5</v>
      </c>
      <c r="B13" s="67" t="s">
        <v>91</v>
      </c>
      <c r="C13" s="33">
        <f>'5.bev. forrásonként'!H33</f>
        <v>16368842</v>
      </c>
      <c r="D13" s="33">
        <f>'5.bev. forrásonként'!I33</f>
        <v>19610081</v>
      </c>
      <c r="E13" s="32" t="s">
        <v>92</v>
      </c>
      <c r="F13" s="33">
        <f>'6. Kiadások'!F12</f>
        <v>2985937</v>
      </c>
      <c r="G13" s="33">
        <f>'6. Kiadások'!G12</f>
        <v>3072884</v>
      </c>
    </row>
    <row r="14" spans="1:7" ht="12.75">
      <c r="A14" s="10">
        <v>6</v>
      </c>
      <c r="B14" s="67" t="s">
        <v>352</v>
      </c>
      <c r="C14" s="33">
        <f>'5.bev. forrásonként'!H57</f>
        <v>5400000</v>
      </c>
      <c r="D14" s="33">
        <f>'5.bev. forrásonként'!I57</f>
        <v>5400000</v>
      </c>
      <c r="E14" s="32" t="s">
        <v>70</v>
      </c>
      <c r="F14" s="33">
        <f>'6. Kiadások'!F13</f>
        <v>14738997</v>
      </c>
      <c r="G14" s="33">
        <f>'6. Kiadások'!G13</f>
        <v>18758247</v>
      </c>
    </row>
    <row r="15" spans="1:7" ht="12.75">
      <c r="A15" s="10">
        <v>7</v>
      </c>
      <c r="B15" s="67" t="s">
        <v>408</v>
      </c>
      <c r="C15" s="33">
        <f>'5.bev. forrásonként'!H69</f>
        <v>1620500</v>
      </c>
      <c r="D15" s="33">
        <f>'5.bev. forrásonként'!I69</f>
        <v>1620500</v>
      </c>
      <c r="E15" s="32" t="s">
        <v>17</v>
      </c>
      <c r="F15" s="33">
        <f>'6. Kiadások'!F14</f>
        <v>5198000</v>
      </c>
      <c r="G15" s="33">
        <f>'6. Kiadások'!G14</f>
        <v>4598000</v>
      </c>
    </row>
    <row r="16" spans="1:7" ht="12.75">
      <c r="A16" s="10">
        <v>8</v>
      </c>
      <c r="B16" s="67" t="s">
        <v>420</v>
      </c>
      <c r="C16" s="33">
        <f>'5.bev. forrásonként'!H81</f>
        <v>0</v>
      </c>
      <c r="D16" s="33">
        <f>'5.bev. forrásonként'!I81</f>
        <v>0</v>
      </c>
      <c r="E16" s="32" t="s">
        <v>93</v>
      </c>
      <c r="F16" s="33">
        <f>'6. Kiadások'!F15</f>
        <v>1401591</v>
      </c>
      <c r="G16" s="33">
        <f>'6. Kiadások'!G15</f>
        <v>2017551</v>
      </c>
    </row>
    <row r="17" spans="1:7" ht="14.25">
      <c r="A17" s="10">
        <v>9</v>
      </c>
      <c r="B17" s="91" t="s">
        <v>57</v>
      </c>
      <c r="C17" s="33">
        <f>SUM(C12:C16)</f>
        <v>49579037</v>
      </c>
      <c r="D17" s="33">
        <f>SUM(D12:D16)</f>
        <v>54131109</v>
      </c>
      <c r="E17" s="89" t="s">
        <v>57</v>
      </c>
      <c r="F17" s="33">
        <f>SUM(F12:F16)</f>
        <v>44487753</v>
      </c>
      <c r="G17" s="33">
        <f>SUM(G12:G16)</f>
        <v>49055785</v>
      </c>
    </row>
    <row r="18" spans="1:7" ht="12.75">
      <c r="A18" s="10"/>
      <c r="B18" s="66"/>
      <c r="C18" s="33"/>
      <c r="D18" s="33"/>
      <c r="E18" s="32"/>
      <c r="F18" s="33"/>
      <c r="G18" s="33"/>
    </row>
    <row r="19" spans="1:7" ht="15.75">
      <c r="A19" s="10">
        <v>11</v>
      </c>
      <c r="B19" s="65" t="s">
        <v>5</v>
      </c>
      <c r="C19" s="31"/>
      <c r="D19" s="31"/>
      <c r="E19" s="30" t="s">
        <v>39</v>
      </c>
      <c r="F19" s="31"/>
      <c r="G19" s="31"/>
    </row>
    <row r="20" spans="1:7" ht="12.75">
      <c r="A20" s="10">
        <v>12</v>
      </c>
      <c r="B20" s="66" t="s">
        <v>66</v>
      </c>
      <c r="C20" s="33">
        <f>'5.bev. forrásonként'!H75</f>
        <v>0</v>
      </c>
      <c r="D20" s="33">
        <f>'5.bev. forrásonként'!I75</f>
        <v>0</v>
      </c>
      <c r="E20" s="32" t="s">
        <v>96</v>
      </c>
      <c r="F20" s="33">
        <f>'6. Kiadások'!F20</f>
        <v>1833795</v>
      </c>
      <c r="G20" s="33">
        <f>'6. Kiadások'!G20</f>
        <v>2211795</v>
      </c>
    </row>
    <row r="21" spans="1:7" ht="12.75">
      <c r="A21" s="10">
        <v>13</v>
      </c>
      <c r="B21" s="66" t="s">
        <v>94</v>
      </c>
      <c r="C21" s="33">
        <f>'5.bev. forrásonként'!H40</f>
        <v>14316496</v>
      </c>
      <c r="D21" s="33">
        <f>'5.bev. forrásonként'!I40</f>
        <v>14549496</v>
      </c>
      <c r="E21" s="32" t="s">
        <v>18</v>
      </c>
      <c r="F21" s="33">
        <f>'6. Kiadások'!F21</f>
        <v>76612444</v>
      </c>
      <c r="G21" s="33">
        <f>'6. Kiadások'!G21</f>
        <v>76612444</v>
      </c>
    </row>
    <row r="22" spans="1:7" ht="12.75">
      <c r="A22" s="10">
        <v>14</v>
      </c>
      <c r="B22" s="66" t="s">
        <v>95</v>
      </c>
      <c r="C22" s="33">
        <f>'5.bev. forrásonként'!H87</f>
        <v>0</v>
      </c>
      <c r="D22" s="33">
        <f>'5.bev. forrásonként'!I87</f>
        <v>0</v>
      </c>
      <c r="E22" s="32" t="s">
        <v>97</v>
      </c>
      <c r="F22" s="33">
        <v>0</v>
      </c>
      <c r="G22" s="33">
        <v>0</v>
      </c>
    </row>
    <row r="23" spans="1:7" ht="12.75">
      <c r="A23" s="10">
        <v>15</v>
      </c>
      <c r="B23" s="39"/>
      <c r="C23" s="10"/>
      <c r="D23" s="10"/>
      <c r="E23" s="32" t="s">
        <v>10</v>
      </c>
      <c r="F23" s="33">
        <f>'6. Kiadások'!F22</f>
        <v>0</v>
      </c>
      <c r="G23" s="33">
        <f>'6. Kiadások'!G22</f>
        <v>0</v>
      </c>
    </row>
    <row r="24" spans="1:7" ht="12.75">
      <c r="A24" s="10">
        <v>16</v>
      </c>
      <c r="B24" s="39"/>
      <c r="C24" s="10"/>
      <c r="D24" s="10"/>
      <c r="E24" s="32" t="s">
        <v>11</v>
      </c>
      <c r="F24" s="33">
        <f>'6. Kiadások'!F23</f>
        <v>0</v>
      </c>
      <c r="G24" s="33">
        <f>'6. Kiadások'!G23</f>
        <v>0</v>
      </c>
    </row>
    <row r="25" spans="1:7" ht="14.25">
      <c r="A25" s="10">
        <v>17</v>
      </c>
      <c r="B25" s="68"/>
      <c r="C25" s="33"/>
      <c r="D25" s="33"/>
      <c r="E25" s="32" t="s">
        <v>98</v>
      </c>
      <c r="F25" s="33">
        <f>'6. Kiadások'!F24</f>
        <v>0</v>
      </c>
      <c r="G25" s="33">
        <f>'6. Kiadások'!G24</f>
        <v>0</v>
      </c>
    </row>
    <row r="26" spans="1:7" ht="14.25">
      <c r="A26" s="10">
        <v>18</v>
      </c>
      <c r="B26" s="91" t="s">
        <v>57</v>
      </c>
      <c r="C26" s="33">
        <f>SUM(C20:C25)</f>
        <v>14316496</v>
      </c>
      <c r="D26" s="33">
        <f>SUM(D20:D25)</f>
        <v>14549496</v>
      </c>
      <c r="E26" s="89" t="s">
        <v>57</v>
      </c>
      <c r="F26" s="33">
        <f>SUM(F20:F25)</f>
        <v>78446239</v>
      </c>
      <c r="G26" s="33">
        <f>SUM(G20:G25)</f>
        <v>78824239</v>
      </c>
    </row>
    <row r="27" spans="1:7" ht="16.5">
      <c r="A27" s="10">
        <v>19</v>
      </c>
      <c r="B27" s="69"/>
      <c r="C27" s="33"/>
      <c r="D27" s="33"/>
      <c r="E27" s="28" t="s">
        <v>82</v>
      </c>
      <c r="F27" s="29"/>
      <c r="G27" s="29"/>
    </row>
    <row r="28" spans="1:7" ht="15.75">
      <c r="A28" s="10">
        <v>20</v>
      </c>
      <c r="B28" s="65"/>
      <c r="C28" s="33"/>
      <c r="D28" s="33"/>
      <c r="E28" s="30" t="s">
        <v>19</v>
      </c>
      <c r="F28" s="31"/>
      <c r="G28" s="31"/>
    </row>
    <row r="29" spans="1:7" ht="15.75">
      <c r="A29" s="10">
        <v>21</v>
      </c>
      <c r="B29" s="65"/>
      <c r="C29" s="33"/>
      <c r="D29" s="33"/>
      <c r="E29" s="42" t="s">
        <v>3</v>
      </c>
      <c r="F29" s="33">
        <f>'6. Kiadások'!F28</f>
        <v>10930090</v>
      </c>
      <c r="G29" s="33">
        <f>'6. Kiadások'!G28</f>
        <v>17685561</v>
      </c>
    </row>
    <row r="30" spans="1:7" ht="14.25">
      <c r="A30" s="10">
        <v>22</v>
      </c>
      <c r="B30" s="68"/>
      <c r="C30" s="33"/>
      <c r="D30" s="33"/>
      <c r="E30" s="32" t="s">
        <v>20</v>
      </c>
      <c r="F30" s="33">
        <f>'6. Kiadások'!F29</f>
        <v>0</v>
      </c>
      <c r="G30" s="33">
        <f>'6. Kiadások'!G29</f>
        <v>0</v>
      </c>
    </row>
    <row r="31" spans="1:7" ht="14.25">
      <c r="A31" s="10">
        <v>23</v>
      </c>
      <c r="B31" s="68"/>
      <c r="C31" s="33"/>
      <c r="D31" s="33"/>
      <c r="E31" s="89" t="s">
        <v>57</v>
      </c>
      <c r="F31" s="33">
        <f>SUM(F29:F30)</f>
        <v>10930090</v>
      </c>
      <c r="G31" s="33">
        <f>SUM(G29:G30)</f>
        <v>17685561</v>
      </c>
    </row>
    <row r="32" spans="1:7" ht="15.75">
      <c r="A32" s="10">
        <v>24</v>
      </c>
      <c r="B32" s="65"/>
      <c r="C32" s="33"/>
      <c r="D32" s="33"/>
      <c r="E32" s="30" t="s">
        <v>21</v>
      </c>
      <c r="F32" s="31"/>
      <c r="G32" s="31"/>
    </row>
    <row r="33" spans="1:7" ht="14.25">
      <c r="A33" s="10">
        <v>25</v>
      </c>
      <c r="B33" s="68"/>
      <c r="C33" s="33"/>
      <c r="D33" s="33"/>
      <c r="E33" s="32" t="s">
        <v>22</v>
      </c>
      <c r="F33" s="33">
        <v>0</v>
      </c>
      <c r="G33" s="33">
        <v>0</v>
      </c>
    </row>
    <row r="34" spans="1:7" ht="18">
      <c r="A34" s="10">
        <v>26</v>
      </c>
      <c r="B34" s="63"/>
      <c r="C34" s="33"/>
      <c r="D34" s="33"/>
      <c r="E34" s="26" t="s">
        <v>23</v>
      </c>
      <c r="F34" s="27"/>
      <c r="G34" s="27"/>
    </row>
    <row r="35" spans="1:7" ht="14.25">
      <c r="A35" s="10">
        <v>27</v>
      </c>
      <c r="B35" s="68"/>
      <c r="C35" s="33"/>
      <c r="D35" s="33"/>
      <c r="E35" s="32" t="s">
        <v>24</v>
      </c>
      <c r="F35" s="33">
        <v>0</v>
      </c>
      <c r="G35" s="33">
        <v>0</v>
      </c>
    </row>
    <row r="36" spans="1:7" ht="14.25">
      <c r="A36" s="10">
        <v>28</v>
      </c>
      <c r="B36" s="68"/>
      <c r="C36" s="33"/>
      <c r="D36" s="33"/>
      <c r="E36" s="32" t="s">
        <v>25</v>
      </c>
      <c r="F36" s="33">
        <v>0</v>
      </c>
      <c r="G36" s="33">
        <v>0</v>
      </c>
    </row>
    <row r="37" spans="1:7" ht="14.25">
      <c r="A37" s="10">
        <v>29</v>
      </c>
      <c r="B37" s="68"/>
      <c r="C37" s="33"/>
      <c r="D37" s="33"/>
      <c r="E37" s="89" t="s">
        <v>57</v>
      </c>
      <c r="F37" s="33">
        <f>SUM(F35:F36)</f>
        <v>0</v>
      </c>
      <c r="G37" s="33">
        <f>SUM(G35:G36)</f>
        <v>0</v>
      </c>
    </row>
    <row r="38" spans="1:7" ht="14.25">
      <c r="A38" s="10">
        <v>30</v>
      </c>
      <c r="B38" s="68"/>
      <c r="C38" s="33"/>
      <c r="D38" s="33"/>
      <c r="E38" s="32"/>
      <c r="F38" s="33"/>
      <c r="G38" s="33"/>
    </row>
    <row r="39" spans="1:7" ht="18">
      <c r="A39" s="10">
        <v>31</v>
      </c>
      <c r="B39" s="63"/>
      <c r="C39" s="33"/>
      <c r="D39" s="33"/>
      <c r="E39" s="26" t="s">
        <v>26</v>
      </c>
      <c r="F39" s="27"/>
      <c r="G39" s="27"/>
    </row>
    <row r="40" spans="1:7" ht="14.25">
      <c r="A40" s="10">
        <v>32</v>
      </c>
      <c r="B40" s="68"/>
      <c r="C40" s="33"/>
      <c r="D40" s="33"/>
      <c r="E40" s="32" t="s">
        <v>466</v>
      </c>
      <c r="F40" s="33">
        <v>1047588</v>
      </c>
      <c r="G40" s="33">
        <v>1047588</v>
      </c>
    </row>
    <row r="41" spans="1:7" ht="14.25">
      <c r="A41" s="10">
        <v>33</v>
      </c>
      <c r="B41" s="68"/>
      <c r="C41" s="33"/>
      <c r="D41" s="33"/>
      <c r="E41" s="32" t="s">
        <v>27</v>
      </c>
      <c r="F41" s="33">
        <v>0</v>
      </c>
      <c r="G41" s="33">
        <v>0</v>
      </c>
    </row>
    <row r="42" spans="1:7" ht="48">
      <c r="A42" s="10">
        <v>34</v>
      </c>
      <c r="B42" s="70" t="s">
        <v>40</v>
      </c>
      <c r="C42" s="31">
        <f>C17+C26</f>
        <v>63895533</v>
      </c>
      <c r="D42" s="31">
        <f>D17+D26</f>
        <v>68680605</v>
      </c>
      <c r="E42" s="26" t="s">
        <v>28</v>
      </c>
      <c r="F42" s="31">
        <f>F17+F26+F31+F40</f>
        <v>134911670</v>
      </c>
      <c r="G42" s="31">
        <f>G17+G26+G31+G40</f>
        <v>146613173</v>
      </c>
    </row>
    <row r="43" spans="1:7" ht="18">
      <c r="A43" s="10">
        <v>35</v>
      </c>
      <c r="B43" s="71"/>
      <c r="C43" s="33"/>
      <c r="D43" s="33"/>
      <c r="E43" s="26" t="s">
        <v>29</v>
      </c>
      <c r="F43" s="27"/>
      <c r="G43" s="27"/>
    </row>
    <row r="44" spans="1:7" ht="14.25">
      <c r="A44" s="10">
        <v>36</v>
      </c>
      <c r="B44" s="68"/>
      <c r="C44" s="33"/>
      <c r="D44" s="33"/>
      <c r="E44" s="32" t="s">
        <v>24</v>
      </c>
      <c r="F44" s="33">
        <v>0</v>
      </c>
      <c r="G44" s="33">
        <v>0</v>
      </c>
    </row>
    <row r="45" spans="1:7" ht="14.25">
      <c r="A45" s="10">
        <v>37</v>
      </c>
      <c r="B45" s="68"/>
      <c r="C45" s="33"/>
      <c r="D45" s="33"/>
      <c r="E45" s="32" t="s">
        <v>25</v>
      </c>
      <c r="F45" s="33">
        <v>0</v>
      </c>
      <c r="G45" s="33">
        <v>0</v>
      </c>
    </row>
    <row r="46" spans="1:7" ht="18">
      <c r="A46" s="10">
        <v>38</v>
      </c>
      <c r="B46" s="63" t="s">
        <v>30</v>
      </c>
      <c r="C46" s="27"/>
      <c r="D46" s="27"/>
      <c r="E46" s="26"/>
      <c r="F46" s="34"/>
      <c r="G46" s="34"/>
    </row>
    <row r="47" spans="1:7" ht="18">
      <c r="A47" s="10">
        <v>39</v>
      </c>
      <c r="B47" s="65" t="s">
        <v>31</v>
      </c>
      <c r="C47" s="31"/>
      <c r="D47" s="31"/>
      <c r="E47" s="35"/>
      <c r="F47" s="34"/>
      <c r="G47" s="34"/>
    </row>
    <row r="48" spans="1:7" ht="18">
      <c r="A48" s="10">
        <v>40</v>
      </c>
      <c r="B48" s="68" t="s">
        <v>41</v>
      </c>
      <c r="C48" s="33">
        <v>6886394</v>
      </c>
      <c r="D48" s="33">
        <v>13657825</v>
      </c>
      <c r="E48" s="32"/>
      <c r="F48" s="34"/>
      <c r="G48" s="34"/>
    </row>
    <row r="49" spans="1:7" ht="18">
      <c r="A49" s="10">
        <v>41</v>
      </c>
      <c r="B49" s="68" t="s">
        <v>42</v>
      </c>
      <c r="C49" s="33">
        <v>64129743</v>
      </c>
      <c r="D49" s="33">
        <v>64274743</v>
      </c>
      <c r="E49" s="32"/>
      <c r="F49" s="34"/>
      <c r="G49" s="34"/>
    </row>
    <row r="50" spans="1:7" ht="18">
      <c r="A50" s="10">
        <v>42</v>
      </c>
      <c r="B50" s="65" t="s">
        <v>32</v>
      </c>
      <c r="C50" s="31"/>
      <c r="D50" s="31"/>
      <c r="E50" s="35"/>
      <c r="F50" s="34"/>
      <c r="G50" s="34"/>
    </row>
    <row r="51" spans="1:7" ht="18">
      <c r="A51" s="10">
        <v>43</v>
      </c>
      <c r="B51" s="68" t="s">
        <v>353</v>
      </c>
      <c r="C51" s="33">
        <v>0</v>
      </c>
      <c r="D51" s="33">
        <v>0</v>
      </c>
      <c r="E51" s="32"/>
      <c r="F51" s="34"/>
      <c r="G51" s="34"/>
    </row>
    <row r="52" spans="1:7" ht="18">
      <c r="A52" s="10">
        <v>44</v>
      </c>
      <c r="B52" s="68" t="s">
        <v>33</v>
      </c>
      <c r="C52" s="33">
        <v>0</v>
      </c>
      <c r="D52" s="33">
        <v>0</v>
      </c>
      <c r="E52" s="32"/>
      <c r="F52" s="34"/>
      <c r="G52" s="34"/>
    </row>
    <row r="53" spans="1:7" ht="18">
      <c r="A53" s="10">
        <v>45</v>
      </c>
      <c r="B53" s="63" t="s">
        <v>6</v>
      </c>
      <c r="C53" s="27">
        <f>C42+C49+C51+C48+C52</f>
        <v>134911670</v>
      </c>
      <c r="D53" s="27">
        <f>D42+D49+D51+D48+D52</f>
        <v>146613173</v>
      </c>
      <c r="E53" s="26" t="s">
        <v>34</v>
      </c>
      <c r="F53" s="27">
        <f>F17+F26+F31+F40</f>
        <v>134911670</v>
      </c>
      <c r="G53" s="27">
        <f>G17+G26+G31+G40</f>
        <v>146613173</v>
      </c>
    </row>
    <row r="54" spans="1:7" ht="14.25">
      <c r="A54" s="10">
        <v>46</v>
      </c>
      <c r="B54" s="68" t="s">
        <v>35</v>
      </c>
      <c r="C54" s="33">
        <f>C17+C51+C48</f>
        <v>56465431</v>
      </c>
      <c r="D54" s="33">
        <f>D17+D51+D48</f>
        <v>67788934</v>
      </c>
      <c r="E54" s="32" t="s">
        <v>36</v>
      </c>
      <c r="F54" s="33">
        <f>F17+F31</f>
        <v>55417843</v>
      </c>
      <c r="G54" s="33">
        <f>G17+G31+G40</f>
        <v>67788934</v>
      </c>
    </row>
    <row r="55" spans="1:7" ht="14.25">
      <c r="A55" s="10">
        <v>47</v>
      </c>
      <c r="B55" s="68" t="s">
        <v>37</v>
      </c>
      <c r="C55" s="33">
        <f>C26+C49</f>
        <v>78446239</v>
      </c>
      <c r="D55" s="33">
        <f>D26+D49</f>
        <v>78824239</v>
      </c>
      <c r="E55" s="32" t="s">
        <v>43</v>
      </c>
      <c r="F55" s="33">
        <f>F26</f>
        <v>78446239</v>
      </c>
      <c r="G55" s="33">
        <f>G26</f>
        <v>78824239</v>
      </c>
    </row>
    <row r="57" ht="12.75">
      <c r="D57" s="134">
        <f>G55-D55</f>
        <v>0</v>
      </c>
    </row>
    <row r="58" ht="12.75">
      <c r="D58" s="134">
        <f>G54-D54</f>
        <v>0</v>
      </c>
    </row>
  </sheetData>
  <sheetProtection/>
  <mergeCells count="2">
    <mergeCell ref="B7:C7"/>
    <mergeCell ref="E7:F7"/>
  </mergeCells>
  <printOptions/>
  <pageMargins left="0.75" right="0.75" top="1" bottom="1" header="0.5" footer="0.5"/>
  <pageSetup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8515625" style="0" customWidth="1"/>
    <col min="2" max="2" width="5.421875" style="5" customWidth="1"/>
    <col min="3" max="3" width="86.57421875" style="0" customWidth="1"/>
    <col min="4" max="4" width="7.8515625" style="0" customWidth="1"/>
    <col min="5" max="5" width="15.421875" style="0" customWidth="1"/>
    <col min="6" max="6" width="12.421875" style="0" customWidth="1"/>
    <col min="7" max="7" width="11.28125" style="0" customWidth="1"/>
    <col min="8" max="8" width="17.28125" style="0" customWidth="1"/>
    <col min="9" max="9" width="15.7109375" style="0" customWidth="1"/>
  </cols>
  <sheetData>
    <row r="1" ht="12.75">
      <c r="A1" t="s">
        <v>500</v>
      </c>
    </row>
    <row r="2" spans="1:8" ht="15">
      <c r="A2" s="1" t="s">
        <v>369</v>
      </c>
      <c r="C2" s="8"/>
      <c r="E2" s="8" t="s">
        <v>350</v>
      </c>
      <c r="F2" s="8"/>
      <c r="G2" s="8"/>
      <c r="H2" s="8"/>
    </row>
    <row r="3" spans="1:9" ht="12.75">
      <c r="A3" s="10" t="s">
        <v>170</v>
      </c>
      <c r="B3" s="19" t="s">
        <v>171</v>
      </c>
      <c r="C3" s="10" t="s">
        <v>172</v>
      </c>
      <c r="D3" s="10" t="s">
        <v>173</v>
      </c>
      <c r="E3" s="10" t="s">
        <v>174</v>
      </c>
      <c r="F3" s="11" t="s">
        <v>122</v>
      </c>
      <c r="G3" s="10" t="s">
        <v>123</v>
      </c>
      <c r="H3" s="10" t="s">
        <v>125</v>
      </c>
      <c r="I3" s="10" t="s">
        <v>478</v>
      </c>
    </row>
    <row r="4" spans="1:9" ht="25.5">
      <c r="A4" s="23" t="s">
        <v>175</v>
      </c>
      <c r="B4" s="41" t="s">
        <v>176</v>
      </c>
      <c r="C4" s="22" t="s">
        <v>177</v>
      </c>
      <c r="D4" s="78" t="s">
        <v>178</v>
      </c>
      <c r="E4" s="11" t="s">
        <v>179</v>
      </c>
      <c r="F4" s="20" t="s">
        <v>180</v>
      </c>
      <c r="G4" s="78" t="s">
        <v>181</v>
      </c>
      <c r="H4" s="23" t="s">
        <v>182</v>
      </c>
      <c r="I4" s="23" t="s">
        <v>488</v>
      </c>
    </row>
    <row r="5" spans="1:9" ht="15.75">
      <c r="A5" s="10">
        <v>1</v>
      </c>
      <c r="B5" s="41">
        <v>1</v>
      </c>
      <c r="C5" s="52" t="s">
        <v>183</v>
      </c>
      <c r="D5" s="10" t="s">
        <v>184</v>
      </c>
      <c r="E5" s="98"/>
      <c r="F5" s="93"/>
      <c r="G5" s="94"/>
      <c r="H5" s="98"/>
      <c r="I5" s="98"/>
    </row>
    <row r="6" spans="1:9" ht="12.75">
      <c r="A6" s="10">
        <v>2</v>
      </c>
      <c r="B6" s="79" t="s">
        <v>185</v>
      </c>
      <c r="C6" s="51" t="s">
        <v>186</v>
      </c>
      <c r="D6" s="10"/>
      <c r="E6" s="98">
        <v>947750</v>
      </c>
      <c r="F6" s="93"/>
      <c r="G6" s="99"/>
      <c r="H6" s="98">
        <f>E6+F6+G6</f>
        <v>947750</v>
      </c>
      <c r="I6" s="98">
        <f>F6+G6+H6</f>
        <v>947750</v>
      </c>
    </row>
    <row r="7" spans="1:9" ht="12.75">
      <c r="A7" s="10">
        <v>3</v>
      </c>
      <c r="B7" s="41" t="s">
        <v>187</v>
      </c>
      <c r="C7" s="37" t="s">
        <v>188</v>
      </c>
      <c r="D7" s="10"/>
      <c r="E7" s="93">
        <v>1952000</v>
      </c>
      <c r="F7" s="93"/>
      <c r="G7" s="100"/>
      <c r="H7" s="98">
        <f aca="true" t="shared" si="0" ref="H7:I22">E7+F7+G7</f>
        <v>1952000</v>
      </c>
      <c r="I7" s="98">
        <f t="shared" si="0"/>
        <v>1952000</v>
      </c>
    </row>
    <row r="8" spans="1:9" ht="12.75">
      <c r="A8" s="10">
        <v>4</v>
      </c>
      <c r="B8" s="41" t="s">
        <v>189</v>
      </c>
      <c r="C8" s="37" t="s">
        <v>190</v>
      </c>
      <c r="D8" s="10"/>
      <c r="E8" s="93">
        <v>100000</v>
      </c>
      <c r="F8" s="93"/>
      <c r="G8" s="100"/>
      <c r="H8" s="98">
        <v>100000</v>
      </c>
      <c r="I8" s="98">
        <v>100000</v>
      </c>
    </row>
    <row r="9" spans="1:9" ht="12.75">
      <c r="A9" s="10">
        <v>5</v>
      </c>
      <c r="B9" s="41" t="s">
        <v>191</v>
      </c>
      <c r="C9" s="37" t="s">
        <v>192</v>
      </c>
      <c r="D9" s="10"/>
      <c r="E9" s="93">
        <v>1089600</v>
      </c>
      <c r="F9" s="93"/>
      <c r="G9" s="100"/>
      <c r="H9" s="98">
        <f t="shared" si="0"/>
        <v>1089600</v>
      </c>
      <c r="I9" s="98">
        <f t="shared" si="0"/>
        <v>1089600</v>
      </c>
    </row>
    <row r="10" spans="1:9" ht="12.75">
      <c r="A10" s="10">
        <v>6</v>
      </c>
      <c r="B10" s="80" t="s">
        <v>193</v>
      </c>
      <c r="C10" s="10" t="s">
        <v>194</v>
      </c>
      <c r="D10" s="10"/>
      <c r="E10" s="93">
        <v>5000000</v>
      </c>
      <c r="F10" s="93"/>
      <c r="G10" s="100"/>
      <c r="H10" s="98">
        <f t="shared" si="0"/>
        <v>5000000</v>
      </c>
      <c r="I10" s="98">
        <f t="shared" si="0"/>
        <v>5000000</v>
      </c>
    </row>
    <row r="11" spans="1:9" ht="12.75">
      <c r="A11" s="10">
        <v>7</v>
      </c>
      <c r="B11" s="80" t="s">
        <v>391</v>
      </c>
      <c r="C11" s="13" t="s">
        <v>370</v>
      </c>
      <c r="D11" s="10"/>
      <c r="E11" s="93">
        <v>390150</v>
      </c>
      <c r="F11" s="93"/>
      <c r="G11" s="100"/>
      <c r="H11" s="98">
        <f t="shared" si="0"/>
        <v>390150</v>
      </c>
      <c r="I11" s="98">
        <f t="shared" si="0"/>
        <v>390150</v>
      </c>
    </row>
    <row r="12" spans="1:9" ht="12.75">
      <c r="A12" s="10">
        <v>8</v>
      </c>
      <c r="B12" s="80" t="s">
        <v>392</v>
      </c>
      <c r="C12" s="10" t="s">
        <v>354</v>
      </c>
      <c r="D12" s="10"/>
      <c r="E12" s="93">
        <v>4265775</v>
      </c>
      <c r="F12" s="93"/>
      <c r="G12" s="100"/>
      <c r="H12" s="98">
        <f t="shared" si="0"/>
        <v>4265775</v>
      </c>
      <c r="I12" s="98">
        <f t="shared" si="0"/>
        <v>4265775</v>
      </c>
    </row>
    <row r="13" spans="1:9" ht="12.75">
      <c r="A13" s="10">
        <v>9</v>
      </c>
      <c r="B13" s="80" t="s">
        <v>458</v>
      </c>
      <c r="C13" s="10" t="s">
        <v>459</v>
      </c>
      <c r="D13" s="10"/>
      <c r="E13" s="93">
        <v>2018100</v>
      </c>
      <c r="F13" s="93"/>
      <c r="G13" s="100"/>
      <c r="H13" s="98">
        <f t="shared" si="0"/>
        <v>2018100</v>
      </c>
      <c r="I13" s="98">
        <f t="shared" si="0"/>
        <v>2018100</v>
      </c>
    </row>
    <row r="14" spans="1:9" ht="12.75">
      <c r="A14" s="10">
        <v>10</v>
      </c>
      <c r="B14" s="41">
        <v>2</v>
      </c>
      <c r="C14" s="21" t="s">
        <v>195</v>
      </c>
      <c r="D14" s="10" t="s">
        <v>196</v>
      </c>
      <c r="E14" s="93"/>
      <c r="F14" s="93"/>
      <c r="G14" s="100"/>
      <c r="H14" s="98">
        <f t="shared" si="0"/>
        <v>0</v>
      </c>
      <c r="I14" s="98">
        <f t="shared" si="0"/>
        <v>0</v>
      </c>
    </row>
    <row r="15" spans="1:9" ht="12.75">
      <c r="A15" s="10">
        <v>11</v>
      </c>
      <c r="B15" s="41">
        <v>3</v>
      </c>
      <c r="C15" s="59" t="s">
        <v>393</v>
      </c>
      <c r="D15" s="10" t="s">
        <v>197</v>
      </c>
      <c r="E15" s="93"/>
      <c r="F15" s="93"/>
      <c r="G15" s="100"/>
      <c r="H15" s="98">
        <f t="shared" si="0"/>
        <v>0</v>
      </c>
      <c r="I15" s="98">
        <f t="shared" si="0"/>
        <v>0</v>
      </c>
    </row>
    <row r="16" spans="1:9" ht="12.75">
      <c r="A16" s="10">
        <v>12</v>
      </c>
      <c r="B16" s="41" t="s">
        <v>185</v>
      </c>
      <c r="C16" s="59" t="s">
        <v>363</v>
      </c>
      <c r="D16" s="10"/>
      <c r="E16" s="93">
        <v>5198000</v>
      </c>
      <c r="F16" s="93"/>
      <c r="G16" s="100"/>
      <c r="H16" s="98">
        <f t="shared" si="0"/>
        <v>5198000</v>
      </c>
      <c r="I16" s="98">
        <f t="shared" si="0"/>
        <v>5198000</v>
      </c>
    </row>
    <row r="17" spans="1:9" ht="12.75">
      <c r="A17" s="10">
        <v>13</v>
      </c>
      <c r="B17" s="41" t="s">
        <v>187</v>
      </c>
      <c r="C17" s="59" t="s">
        <v>364</v>
      </c>
      <c r="D17" s="10"/>
      <c r="E17" s="93">
        <v>3100000</v>
      </c>
      <c r="F17" s="93"/>
      <c r="G17" s="100"/>
      <c r="H17" s="98">
        <f t="shared" si="0"/>
        <v>3100000</v>
      </c>
      <c r="I17" s="98">
        <f t="shared" si="0"/>
        <v>3100000</v>
      </c>
    </row>
    <row r="18" spans="1:9" ht="12.75">
      <c r="A18" s="10">
        <v>14</v>
      </c>
      <c r="B18" s="41" t="s">
        <v>189</v>
      </c>
      <c r="C18" s="59" t="s">
        <v>490</v>
      </c>
      <c r="D18" s="10"/>
      <c r="E18" s="93">
        <v>328320</v>
      </c>
      <c r="F18" s="93"/>
      <c r="G18" s="100"/>
      <c r="H18" s="98">
        <f t="shared" si="0"/>
        <v>328320</v>
      </c>
      <c r="I18" s="98">
        <f t="shared" si="0"/>
        <v>328320</v>
      </c>
    </row>
    <row r="19" spans="1:9" ht="12.75">
      <c r="A19" s="10">
        <v>15</v>
      </c>
      <c r="B19" s="41" t="s">
        <v>191</v>
      </c>
      <c r="C19" s="59" t="s">
        <v>489</v>
      </c>
      <c r="D19" s="10"/>
      <c r="E19" s="93"/>
      <c r="F19" s="93"/>
      <c r="G19" s="100"/>
      <c r="H19" s="98"/>
      <c r="I19" s="98">
        <v>91633</v>
      </c>
    </row>
    <row r="20" spans="1:9" ht="12.75">
      <c r="A20" s="10">
        <v>16</v>
      </c>
      <c r="B20" s="41">
        <v>4</v>
      </c>
      <c r="C20" s="21" t="s">
        <v>198</v>
      </c>
      <c r="D20" s="10" t="s">
        <v>199</v>
      </c>
      <c r="E20" s="93">
        <v>1800000</v>
      </c>
      <c r="F20" s="93"/>
      <c r="G20" s="100"/>
      <c r="H20" s="98">
        <f t="shared" si="0"/>
        <v>1800000</v>
      </c>
      <c r="I20" s="98">
        <f t="shared" si="0"/>
        <v>1800000</v>
      </c>
    </row>
    <row r="21" spans="1:9" ht="12.75">
      <c r="A21" s="10">
        <v>17</v>
      </c>
      <c r="B21" s="41">
        <v>5</v>
      </c>
      <c r="C21" s="21" t="s">
        <v>394</v>
      </c>
      <c r="D21" s="10" t="s">
        <v>200</v>
      </c>
      <c r="E21" s="93">
        <v>0</v>
      </c>
      <c r="F21" s="93"/>
      <c r="G21" s="100"/>
      <c r="H21" s="98">
        <f t="shared" si="0"/>
        <v>0</v>
      </c>
      <c r="I21" s="98">
        <v>1219200</v>
      </c>
    </row>
    <row r="22" spans="1:9" ht="12.75">
      <c r="A22" s="10">
        <v>18</v>
      </c>
      <c r="B22" s="41">
        <v>6</v>
      </c>
      <c r="C22" s="21" t="s">
        <v>395</v>
      </c>
      <c r="D22" s="10" t="s">
        <v>201</v>
      </c>
      <c r="E22" s="93">
        <v>0</v>
      </c>
      <c r="F22" s="93"/>
      <c r="G22" s="100"/>
      <c r="H22" s="98">
        <f t="shared" si="0"/>
        <v>0</v>
      </c>
      <c r="I22" s="98">
        <f t="shared" si="0"/>
        <v>0</v>
      </c>
    </row>
    <row r="23" spans="1:9" ht="12.75">
      <c r="A23" s="10">
        <v>19</v>
      </c>
      <c r="B23" s="41" t="s">
        <v>65</v>
      </c>
      <c r="C23" s="20" t="s">
        <v>202</v>
      </c>
      <c r="D23" s="10" t="s">
        <v>203</v>
      </c>
      <c r="E23" s="94">
        <f>SUM(E6:E22)</f>
        <v>26189695</v>
      </c>
      <c r="F23" s="94">
        <f>SUM(F6:F22)</f>
        <v>0</v>
      </c>
      <c r="G23" s="94">
        <f>SUM(G6:G22)</f>
        <v>0</v>
      </c>
      <c r="H23" s="94">
        <f>SUM(H6:H22)</f>
        <v>26189695</v>
      </c>
      <c r="I23" s="94">
        <f>SUM(I6:I22)</f>
        <v>27500528</v>
      </c>
    </row>
    <row r="24" spans="1:9" ht="12.75">
      <c r="A24" s="10">
        <v>20</v>
      </c>
      <c r="B24" s="41">
        <v>1</v>
      </c>
      <c r="C24" s="59" t="s">
        <v>204</v>
      </c>
      <c r="D24" s="10" t="s">
        <v>205</v>
      </c>
      <c r="E24" s="93"/>
      <c r="F24" s="93"/>
      <c r="G24" s="100"/>
      <c r="H24" s="93">
        <v>0</v>
      </c>
      <c r="I24" s="93">
        <v>0</v>
      </c>
    </row>
    <row r="25" spans="1:9" ht="12.75">
      <c r="A25" s="10">
        <v>21</v>
      </c>
      <c r="B25" s="41">
        <v>2</v>
      </c>
      <c r="C25" s="59" t="s">
        <v>206</v>
      </c>
      <c r="D25" s="10" t="s">
        <v>207</v>
      </c>
      <c r="E25" s="93"/>
      <c r="F25" s="93"/>
      <c r="G25" s="100"/>
      <c r="H25" s="93">
        <v>0</v>
      </c>
      <c r="I25" s="93">
        <v>0</v>
      </c>
    </row>
    <row r="26" spans="1:9" ht="12.75">
      <c r="A26" s="10">
        <v>22</v>
      </c>
      <c r="B26" s="41">
        <v>3</v>
      </c>
      <c r="C26" s="59" t="s">
        <v>208</v>
      </c>
      <c r="D26" s="10" t="s">
        <v>209</v>
      </c>
      <c r="E26" s="93"/>
      <c r="F26" s="93"/>
      <c r="G26" s="100"/>
      <c r="H26" s="93">
        <v>0</v>
      </c>
      <c r="I26" s="93">
        <v>0</v>
      </c>
    </row>
    <row r="27" spans="1:9" ht="12.75">
      <c r="A27" s="10">
        <v>23</v>
      </c>
      <c r="B27" s="41">
        <v>4</v>
      </c>
      <c r="C27" s="59" t="s">
        <v>210</v>
      </c>
      <c r="D27" s="13" t="s">
        <v>211</v>
      </c>
      <c r="E27" s="94"/>
      <c r="F27" s="94"/>
      <c r="G27" s="101"/>
      <c r="H27" s="93">
        <v>0</v>
      </c>
      <c r="I27" s="93">
        <v>0</v>
      </c>
    </row>
    <row r="28" spans="1:9" ht="12.75">
      <c r="A28" s="10">
        <v>24</v>
      </c>
      <c r="B28" s="41">
        <v>5</v>
      </c>
      <c r="C28" s="21" t="s">
        <v>212</v>
      </c>
      <c r="D28" s="10" t="s">
        <v>213</v>
      </c>
      <c r="E28" s="93"/>
      <c r="F28" s="93"/>
      <c r="G28" s="100"/>
      <c r="H28" s="93"/>
      <c r="I28" s="93"/>
    </row>
    <row r="29" spans="1:9" ht="12.75">
      <c r="A29" s="10">
        <v>25</v>
      </c>
      <c r="B29" s="41" t="s">
        <v>185</v>
      </c>
      <c r="C29" s="37" t="s">
        <v>365</v>
      </c>
      <c r="D29" s="10"/>
      <c r="E29" s="93">
        <v>16266842</v>
      </c>
      <c r="F29" s="93"/>
      <c r="G29" s="100"/>
      <c r="H29" s="93">
        <f>E29+F29+G29</f>
        <v>16266842</v>
      </c>
      <c r="I29" s="93">
        <v>17766842</v>
      </c>
    </row>
    <row r="30" spans="1:9" ht="12.75">
      <c r="A30" s="10">
        <v>26</v>
      </c>
      <c r="B30" s="41" t="s">
        <v>187</v>
      </c>
      <c r="C30" s="37" t="s">
        <v>460</v>
      </c>
      <c r="D30" s="10"/>
      <c r="E30" s="93">
        <v>102000</v>
      </c>
      <c r="F30" s="93"/>
      <c r="G30" s="100"/>
      <c r="H30" s="93">
        <f>E30+F30+G30</f>
        <v>102000</v>
      </c>
      <c r="I30" s="93">
        <v>10367</v>
      </c>
    </row>
    <row r="31" spans="1:9" ht="12.75">
      <c r="A31" s="10">
        <v>27</v>
      </c>
      <c r="B31" s="41" t="s">
        <v>189</v>
      </c>
      <c r="C31" s="48" t="s">
        <v>491</v>
      </c>
      <c r="D31" s="10"/>
      <c r="E31" s="93">
        <v>0</v>
      </c>
      <c r="F31" s="93"/>
      <c r="G31" s="100"/>
      <c r="H31" s="93">
        <f>E31+F31+G31</f>
        <v>0</v>
      </c>
      <c r="I31" s="93">
        <v>532822</v>
      </c>
    </row>
    <row r="32" spans="1:9" ht="12.75">
      <c r="A32" s="10">
        <v>28</v>
      </c>
      <c r="B32" s="41" t="s">
        <v>191</v>
      </c>
      <c r="C32" s="48" t="s">
        <v>492</v>
      </c>
      <c r="D32" s="10"/>
      <c r="E32" s="93">
        <v>0</v>
      </c>
      <c r="F32" s="93"/>
      <c r="G32" s="100"/>
      <c r="H32" s="93">
        <f>E32+F32+G32</f>
        <v>0</v>
      </c>
      <c r="I32" s="93">
        <v>1300050</v>
      </c>
    </row>
    <row r="33" spans="1:9" ht="12.75">
      <c r="A33" s="10">
        <v>29</v>
      </c>
      <c r="B33" s="41" t="s">
        <v>214</v>
      </c>
      <c r="C33" s="44" t="s">
        <v>396</v>
      </c>
      <c r="D33" s="10" t="s">
        <v>215</v>
      </c>
      <c r="E33" s="94">
        <f>SUM(E24:E32)</f>
        <v>16368842</v>
      </c>
      <c r="F33" s="94">
        <f>SUM(F24:F32)</f>
        <v>0</v>
      </c>
      <c r="G33" s="94">
        <f>SUM(G24:G32)</f>
        <v>0</v>
      </c>
      <c r="H33" s="94">
        <f>SUM(H24:H32)</f>
        <v>16368842</v>
      </c>
      <c r="I33" s="94">
        <f>SUM(I24:I32)</f>
        <v>19610081</v>
      </c>
    </row>
    <row r="34" spans="1:9" ht="12.75">
      <c r="A34" s="10">
        <v>30</v>
      </c>
      <c r="B34" s="41">
        <v>1</v>
      </c>
      <c r="C34" s="37" t="s">
        <v>216</v>
      </c>
      <c r="D34" s="10" t="s">
        <v>217</v>
      </c>
      <c r="E34" s="93">
        <v>12682701</v>
      </c>
      <c r="F34" s="93"/>
      <c r="G34" s="100"/>
      <c r="H34" s="93">
        <f>SUM(E34:G34)</f>
        <v>12682701</v>
      </c>
      <c r="I34" s="93">
        <v>12915701</v>
      </c>
    </row>
    <row r="35" spans="1:9" ht="12.75">
      <c r="A35" s="10">
        <v>31</v>
      </c>
      <c r="B35" s="41">
        <v>2</v>
      </c>
      <c r="C35" s="48" t="s">
        <v>218</v>
      </c>
      <c r="D35" s="13" t="s">
        <v>219</v>
      </c>
      <c r="E35" s="94"/>
      <c r="F35" s="94"/>
      <c r="G35" s="101"/>
      <c r="H35" s="93">
        <f>SUM(E35:G35)</f>
        <v>0</v>
      </c>
      <c r="I35" s="93">
        <f>SUM(F35:H35)</f>
        <v>0</v>
      </c>
    </row>
    <row r="36" spans="1:9" ht="12.75">
      <c r="A36" s="10">
        <v>32</v>
      </c>
      <c r="B36" s="41">
        <v>3</v>
      </c>
      <c r="C36" s="37" t="s">
        <v>220</v>
      </c>
      <c r="D36" s="10" t="s">
        <v>221</v>
      </c>
      <c r="E36" s="93"/>
      <c r="F36" s="93"/>
      <c r="G36" s="100"/>
      <c r="H36" s="93">
        <f>SUM(E36:G36)</f>
        <v>0</v>
      </c>
      <c r="I36" s="93">
        <f>SUM(F36:H36)</f>
        <v>0</v>
      </c>
    </row>
    <row r="37" spans="1:9" ht="12.75">
      <c r="A37" s="10">
        <v>33</v>
      </c>
      <c r="B37" s="41">
        <v>4</v>
      </c>
      <c r="C37" s="37" t="s">
        <v>222</v>
      </c>
      <c r="D37" s="10" t="s">
        <v>223</v>
      </c>
      <c r="E37" s="93"/>
      <c r="F37" s="93"/>
      <c r="G37" s="100"/>
      <c r="H37" s="93">
        <f>SUM(E37:G37)</f>
        <v>0</v>
      </c>
      <c r="I37" s="93">
        <f>SUM(F37:H37)</f>
        <v>0</v>
      </c>
    </row>
    <row r="38" spans="1:9" ht="12.75">
      <c r="A38" s="10">
        <v>34</v>
      </c>
      <c r="B38" s="81">
        <v>5</v>
      </c>
      <c r="C38" s="48" t="s">
        <v>224</v>
      </c>
      <c r="D38" s="10" t="s">
        <v>225</v>
      </c>
      <c r="E38" s="93">
        <v>1633795</v>
      </c>
      <c r="F38" s="93">
        <f>F39</f>
        <v>0</v>
      </c>
      <c r="G38" s="93">
        <f>G39</f>
        <v>0</v>
      </c>
      <c r="H38" s="93">
        <f>H39</f>
        <v>1633795</v>
      </c>
      <c r="I38" s="93">
        <f>I39</f>
        <v>1633795</v>
      </c>
    </row>
    <row r="39" spans="1:9" ht="12.75">
      <c r="A39" s="10">
        <v>35</v>
      </c>
      <c r="B39" s="41" t="s">
        <v>185</v>
      </c>
      <c r="C39" s="48" t="s">
        <v>398</v>
      </c>
      <c r="D39" s="10"/>
      <c r="E39" s="93">
        <v>1633795</v>
      </c>
      <c r="F39" s="93"/>
      <c r="G39" s="100"/>
      <c r="H39" s="93">
        <f>SUM(E39:G39)</f>
        <v>1633795</v>
      </c>
      <c r="I39" s="93">
        <f>SUM(F39:H39)</f>
        <v>1633795</v>
      </c>
    </row>
    <row r="40" spans="1:9" ht="12.75">
      <c r="A40" s="10">
        <v>36</v>
      </c>
      <c r="B40" s="41" t="s">
        <v>397</v>
      </c>
      <c r="C40" s="44" t="s">
        <v>226</v>
      </c>
      <c r="D40" s="10" t="s">
        <v>227</v>
      </c>
      <c r="E40" s="94">
        <f>SUM(E34:E38)</f>
        <v>14316496</v>
      </c>
      <c r="F40" s="94">
        <f>SUM(F34:F38)</f>
        <v>0</v>
      </c>
      <c r="G40" s="94">
        <f>SUM(G34:G38)</f>
        <v>0</v>
      </c>
      <c r="H40" s="94">
        <f>SUM(H34:H38)</f>
        <v>14316496</v>
      </c>
      <c r="I40" s="94">
        <f>SUM(I34:I38)</f>
        <v>14549496</v>
      </c>
    </row>
    <row r="41" spans="1:9" ht="12.75">
      <c r="A41" s="10">
        <v>37</v>
      </c>
      <c r="B41" s="41">
        <v>1</v>
      </c>
      <c r="C41" s="37" t="s">
        <v>228</v>
      </c>
      <c r="D41" s="10" t="s">
        <v>229</v>
      </c>
      <c r="E41" s="93"/>
      <c r="F41" s="93"/>
      <c r="G41" s="100"/>
      <c r="H41" s="93">
        <f>E41+F41+G41</f>
        <v>0</v>
      </c>
      <c r="I41" s="93">
        <f>F41+G41+H41</f>
        <v>0</v>
      </c>
    </row>
    <row r="42" spans="1:9" ht="12.75">
      <c r="A42" s="10">
        <v>38</v>
      </c>
      <c r="B42" s="122">
        <v>2</v>
      </c>
      <c r="C42" s="10" t="s">
        <v>230</v>
      </c>
      <c r="D42" s="10" t="s">
        <v>231</v>
      </c>
      <c r="E42" s="93"/>
      <c r="F42" s="93"/>
      <c r="G42" s="100"/>
      <c r="H42" s="93">
        <f>E42+F42+G42</f>
        <v>0</v>
      </c>
      <c r="I42" s="93">
        <f>F42+G42+H42</f>
        <v>0</v>
      </c>
    </row>
    <row r="43" spans="1:9" ht="12.75">
      <c r="A43" s="10">
        <v>39</v>
      </c>
      <c r="B43" s="60" t="s">
        <v>232</v>
      </c>
      <c r="C43" s="11" t="s">
        <v>399</v>
      </c>
      <c r="D43" s="10" t="s">
        <v>233</v>
      </c>
      <c r="E43" s="98">
        <f>SUM(E41:E42)</f>
        <v>0</v>
      </c>
      <c r="F43" s="98">
        <f>SUM(F41:F42)</f>
        <v>0</v>
      </c>
      <c r="G43" s="98">
        <f>SUM(G41:G42)</f>
        <v>0</v>
      </c>
      <c r="H43" s="98">
        <f>SUM(H41:H42)</f>
        <v>0</v>
      </c>
      <c r="I43" s="98">
        <f>SUM(I41:I42)</f>
        <v>0</v>
      </c>
    </row>
    <row r="44" spans="1:9" ht="12.75">
      <c r="A44" s="10">
        <v>40</v>
      </c>
      <c r="B44" s="41">
        <v>1</v>
      </c>
      <c r="C44" s="49" t="s">
        <v>234</v>
      </c>
      <c r="D44" s="10" t="s">
        <v>235</v>
      </c>
      <c r="E44" s="87"/>
      <c r="F44" s="93"/>
      <c r="G44" s="102"/>
      <c r="H44" s="98">
        <f>SUM(E44:G44)</f>
        <v>0</v>
      </c>
      <c r="I44" s="98">
        <f>SUM(F44:H44)</f>
        <v>0</v>
      </c>
    </row>
    <row r="45" spans="1:9" ht="12.75">
      <c r="A45" s="10">
        <v>41</v>
      </c>
      <c r="B45" s="41">
        <v>2</v>
      </c>
      <c r="C45" s="50" t="s">
        <v>236</v>
      </c>
      <c r="D45" s="10" t="s">
        <v>237</v>
      </c>
      <c r="E45" s="93"/>
      <c r="F45" s="93"/>
      <c r="G45" s="100"/>
      <c r="H45" s="98">
        <f aca="true" t="shared" si="1" ref="H45:I52">SUM(E45:G45)</f>
        <v>0</v>
      </c>
      <c r="I45" s="98">
        <f t="shared" si="1"/>
        <v>0</v>
      </c>
    </row>
    <row r="46" spans="1:9" ht="12.75">
      <c r="A46" s="10">
        <v>42</v>
      </c>
      <c r="B46" s="80">
        <v>3</v>
      </c>
      <c r="C46" s="10" t="s">
        <v>238</v>
      </c>
      <c r="D46" s="10" t="s">
        <v>239</v>
      </c>
      <c r="E46" s="93"/>
      <c r="F46" s="93">
        <v>1600000</v>
      </c>
      <c r="G46" s="100"/>
      <c r="H46" s="98">
        <f t="shared" si="1"/>
        <v>1600000</v>
      </c>
      <c r="I46" s="98">
        <f>H46</f>
        <v>1600000</v>
      </c>
    </row>
    <row r="47" spans="1:9" ht="12.75">
      <c r="A47" s="10">
        <v>43</v>
      </c>
      <c r="B47" s="41">
        <v>4</v>
      </c>
      <c r="C47" s="10" t="s">
        <v>356</v>
      </c>
      <c r="D47" s="10" t="s">
        <v>239</v>
      </c>
      <c r="E47" s="93"/>
      <c r="F47" s="93">
        <v>100000</v>
      </c>
      <c r="G47" s="100"/>
      <c r="H47" s="98">
        <f t="shared" si="1"/>
        <v>100000</v>
      </c>
      <c r="I47" s="98">
        <f>H47</f>
        <v>100000</v>
      </c>
    </row>
    <row r="48" spans="1:9" ht="12.75">
      <c r="A48" s="10">
        <v>44</v>
      </c>
      <c r="B48" s="41">
        <v>5</v>
      </c>
      <c r="C48" s="10" t="s">
        <v>240</v>
      </c>
      <c r="D48" s="10" t="s">
        <v>241</v>
      </c>
      <c r="E48" s="93"/>
      <c r="F48" s="93">
        <v>3000000</v>
      </c>
      <c r="G48" s="100"/>
      <c r="H48" s="98">
        <f t="shared" si="1"/>
        <v>3000000</v>
      </c>
      <c r="I48" s="98">
        <f>H48</f>
        <v>3000000</v>
      </c>
    </row>
    <row r="49" spans="1:9" ht="12.75">
      <c r="A49" s="10">
        <v>45</v>
      </c>
      <c r="B49" s="80">
        <v>6</v>
      </c>
      <c r="C49" s="37" t="s">
        <v>242</v>
      </c>
      <c r="D49" s="10" t="s">
        <v>243</v>
      </c>
      <c r="E49" s="93"/>
      <c r="F49" s="93"/>
      <c r="G49" s="100"/>
      <c r="H49" s="98">
        <f t="shared" si="1"/>
        <v>0</v>
      </c>
      <c r="I49" s="98">
        <f t="shared" si="1"/>
        <v>0</v>
      </c>
    </row>
    <row r="50" spans="1:9" ht="12.75">
      <c r="A50" s="10">
        <v>46</v>
      </c>
      <c r="B50" s="41">
        <v>7</v>
      </c>
      <c r="C50" s="37" t="s">
        <v>244</v>
      </c>
      <c r="D50" s="10" t="s">
        <v>245</v>
      </c>
      <c r="E50" s="93"/>
      <c r="F50" s="93"/>
      <c r="G50" s="100"/>
      <c r="H50" s="98">
        <f t="shared" si="1"/>
        <v>0</v>
      </c>
      <c r="I50" s="98">
        <f t="shared" si="1"/>
        <v>0</v>
      </c>
    </row>
    <row r="51" spans="1:9" ht="12.75">
      <c r="A51" s="10">
        <v>47</v>
      </c>
      <c r="B51" s="41">
        <v>8</v>
      </c>
      <c r="C51" s="48" t="s">
        <v>246</v>
      </c>
      <c r="D51" s="10" t="s">
        <v>247</v>
      </c>
      <c r="E51" s="98">
        <v>600000</v>
      </c>
      <c r="F51" s="93"/>
      <c r="G51" s="99"/>
      <c r="H51" s="98">
        <f t="shared" si="1"/>
        <v>600000</v>
      </c>
      <c r="I51" s="98">
        <f>H51</f>
        <v>600000</v>
      </c>
    </row>
    <row r="52" spans="1:9" ht="12.75">
      <c r="A52" s="10">
        <v>48</v>
      </c>
      <c r="B52" s="80">
        <v>9</v>
      </c>
      <c r="C52" s="48" t="s">
        <v>248</v>
      </c>
      <c r="D52" s="13" t="s">
        <v>249</v>
      </c>
      <c r="E52" s="94"/>
      <c r="F52" s="94"/>
      <c r="G52" s="101"/>
      <c r="H52" s="98">
        <f t="shared" si="1"/>
        <v>0</v>
      </c>
      <c r="I52" s="98">
        <f t="shared" si="1"/>
        <v>0</v>
      </c>
    </row>
    <row r="53" spans="1:9" ht="12.75">
      <c r="A53" s="10">
        <v>49</v>
      </c>
      <c r="B53" s="56" t="s">
        <v>400</v>
      </c>
      <c r="C53" s="44" t="s">
        <v>401</v>
      </c>
      <c r="D53" s="10" t="s">
        <v>250</v>
      </c>
      <c r="E53" s="94">
        <f>SUM(E44:E52)</f>
        <v>600000</v>
      </c>
      <c r="F53" s="94">
        <f>SUM(F44:F52)</f>
        <v>4700000</v>
      </c>
      <c r="G53" s="94">
        <f>SUM(G44:G52)</f>
        <v>0</v>
      </c>
      <c r="H53" s="94">
        <f>SUM(H44:H52)</f>
        <v>5300000</v>
      </c>
      <c r="I53" s="94">
        <f>SUM(I44:I52)</f>
        <v>5300000</v>
      </c>
    </row>
    <row r="54" spans="1:9" ht="12.75">
      <c r="A54" s="10">
        <v>50</v>
      </c>
      <c r="B54" s="47">
        <v>1</v>
      </c>
      <c r="C54" s="44" t="s">
        <v>402</v>
      </c>
      <c r="D54" s="10" t="s">
        <v>251</v>
      </c>
      <c r="E54" s="94">
        <f>SUM(E55:E56)</f>
        <v>0</v>
      </c>
      <c r="F54" s="94">
        <v>100000</v>
      </c>
      <c r="G54" s="94">
        <f>SUM(G55:G56)</f>
        <v>0</v>
      </c>
      <c r="H54" s="94">
        <f>SUM(H55:H56)</f>
        <v>100000</v>
      </c>
      <c r="I54" s="94">
        <f>SUM(I55:I56)</f>
        <v>100000</v>
      </c>
    </row>
    <row r="55" spans="1:9" ht="12.75">
      <c r="A55" s="10">
        <v>51</v>
      </c>
      <c r="B55" s="41" t="s">
        <v>185</v>
      </c>
      <c r="C55" s="48" t="s">
        <v>345</v>
      </c>
      <c r="D55" s="10"/>
      <c r="E55" s="93"/>
      <c r="F55" s="98">
        <v>100000</v>
      </c>
      <c r="G55" s="101"/>
      <c r="H55" s="98">
        <f>SUM(E55:G55)</f>
        <v>100000</v>
      </c>
      <c r="I55" s="98">
        <f>H55</f>
        <v>100000</v>
      </c>
    </row>
    <row r="56" spans="1:9" ht="12.75">
      <c r="A56" s="10">
        <v>52</v>
      </c>
      <c r="B56" s="41" t="s">
        <v>187</v>
      </c>
      <c r="C56" s="37" t="s">
        <v>346</v>
      </c>
      <c r="D56" s="10"/>
      <c r="E56" s="93"/>
      <c r="F56" s="93"/>
      <c r="G56" s="100"/>
      <c r="H56" s="98">
        <f>SUM(E56:G56)</f>
        <v>0</v>
      </c>
      <c r="I56" s="98">
        <f>SUM(F56:H56)</f>
        <v>0</v>
      </c>
    </row>
    <row r="57" spans="1:9" ht="12.75">
      <c r="A57" s="10">
        <v>53</v>
      </c>
      <c r="B57" s="41" t="s">
        <v>252</v>
      </c>
      <c r="C57" s="53" t="s">
        <v>253</v>
      </c>
      <c r="D57" s="11" t="s">
        <v>254</v>
      </c>
      <c r="E57" s="94">
        <f>E43+E53+E54</f>
        <v>600000</v>
      </c>
      <c r="F57" s="94">
        <f>F43+F53+F54</f>
        <v>4800000</v>
      </c>
      <c r="G57" s="94">
        <f>G43+G53+G54</f>
        <v>0</v>
      </c>
      <c r="H57" s="94">
        <f>H43+H53+H54</f>
        <v>5400000</v>
      </c>
      <c r="I57" s="94">
        <f>I43+I53+I54</f>
        <v>5400000</v>
      </c>
    </row>
    <row r="58" spans="1:9" ht="12.75">
      <c r="A58" s="10">
        <v>54</v>
      </c>
      <c r="B58" s="41">
        <v>1</v>
      </c>
      <c r="C58" s="50" t="s">
        <v>255</v>
      </c>
      <c r="D58" s="10" t="s">
        <v>256</v>
      </c>
      <c r="E58" s="98"/>
      <c r="F58" s="93">
        <v>0</v>
      </c>
      <c r="G58" s="99"/>
      <c r="H58" s="103">
        <f>SUM(E58:G58)</f>
        <v>0</v>
      </c>
      <c r="I58" s="103">
        <f>SUM(F58:H58)</f>
        <v>0</v>
      </c>
    </row>
    <row r="59" spans="1:9" ht="12.75">
      <c r="A59" s="10">
        <v>55</v>
      </c>
      <c r="B59" s="41">
        <v>2</v>
      </c>
      <c r="C59" s="50" t="s">
        <v>257</v>
      </c>
      <c r="D59" s="10" t="s">
        <v>258</v>
      </c>
      <c r="E59" s="98">
        <v>20000</v>
      </c>
      <c r="F59" s="93"/>
      <c r="G59" s="99"/>
      <c r="H59" s="103">
        <f aca="true" t="shared" si="2" ref="H59:I68">SUM(E59:G59)</f>
        <v>20000</v>
      </c>
      <c r="I59" s="103">
        <f>H59</f>
        <v>20000</v>
      </c>
    </row>
    <row r="60" spans="1:9" ht="12.75">
      <c r="A60" s="10">
        <v>56</v>
      </c>
      <c r="B60" s="41">
        <v>3</v>
      </c>
      <c r="C60" s="50" t="s">
        <v>259</v>
      </c>
      <c r="D60" s="10" t="s">
        <v>260</v>
      </c>
      <c r="E60" s="98"/>
      <c r="F60" s="93"/>
      <c r="G60" s="98"/>
      <c r="H60" s="103">
        <f t="shared" si="2"/>
        <v>0</v>
      </c>
      <c r="I60" s="103">
        <f t="shared" si="2"/>
        <v>0</v>
      </c>
    </row>
    <row r="61" spans="1:9" ht="12.75">
      <c r="A61" s="10">
        <v>57</v>
      </c>
      <c r="B61" s="41">
        <v>4</v>
      </c>
      <c r="C61" s="48" t="s">
        <v>261</v>
      </c>
      <c r="D61" s="13" t="s">
        <v>262</v>
      </c>
      <c r="E61" s="94"/>
      <c r="F61" s="98">
        <v>1600000</v>
      </c>
      <c r="G61" s="98">
        <v>0</v>
      </c>
      <c r="H61" s="103">
        <f t="shared" si="2"/>
        <v>1600000</v>
      </c>
      <c r="I61" s="103">
        <f>H61</f>
        <v>1600000</v>
      </c>
    </row>
    <row r="62" spans="1:9" ht="12.75">
      <c r="A62" s="10">
        <v>58</v>
      </c>
      <c r="B62" s="41">
        <v>5</v>
      </c>
      <c r="C62" s="50" t="s">
        <v>263</v>
      </c>
      <c r="D62" s="10" t="s">
        <v>264</v>
      </c>
      <c r="E62" s="98"/>
      <c r="F62" s="93"/>
      <c r="G62" s="98"/>
      <c r="H62" s="103">
        <f t="shared" si="2"/>
        <v>0</v>
      </c>
      <c r="I62" s="103">
        <f t="shared" si="2"/>
        <v>0</v>
      </c>
    </row>
    <row r="63" spans="1:9" ht="12.75">
      <c r="A63" s="10">
        <v>59</v>
      </c>
      <c r="B63" s="81">
        <v>6</v>
      </c>
      <c r="C63" s="48" t="s">
        <v>265</v>
      </c>
      <c r="D63" s="10" t="s">
        <v>266</v>
      </c>
      <c r="E63" s="98"/>
      <c r="F63" s="94"/>
      <c r="G63" s="99"/>
      <c r="H63" s="103">
        <f t="shared" si="2"/>
        <v>0</v>
      </c>
      <c r="I63" s="103">
        <f t="shared" si="2"/>
        <v>0</v>
      </c>
    </row>
    <row r="64" spans="1:9" ht="12.75">
      <c r="A64" s="10">
        <v>60</v>
      </c>
      <c r="B64" s="82">
        <v>7</v>
      </c>
      <c r="C64" s="51" t="s">
        <v>267</v>
      </c>
      <c r="D64" s="10" t="s">
        <v>268</v>
      </c>
      <c r="E64" s="98"/>
      <c r="F64" s="93"/>
      <c r="G64" s="99"/>
      <c r="H64" s="103">
        <f t="shared" si="2"/>
        <v>0</v>
      </c>
      <c r="I64" s="103">
        <f t="shared" si="2"/>
        <v>0</v>
      </c>
    </row>
    <row r="65" spans="1:9" ht="12.75">
      <c r="A65" s="10">
        <v>61</v>
      </c>
      <c r="B65" s="41">
        <v>8</v>
      </c>
      <c r="C65" s="1" t="s">
        <v>403</v>
      </c>
      <c r="D65" s="10" t="s">
        <v>269</v>
      </c>
      <c r="E65" s="104"/>
      <c r="F65" s="93">
        <v>500</v>
      </c>
      <c r="G65" s="105"/>
      <c r="H65" s="103">
        <f t="shared" si="2"/>
        <v>500</v>
      </c>
      <c r="I65" s="103">
        <f>H65</f>
        <v>500</v>
      </c>
    </row>
    <row r="66" spans="1:9" ht="12.75">
      <c r="A66" s="10">
        <v>62</v>
      </c>
      <c r="B66" s="41">
        <v>9</v>
      </c>
      <c r="C66" s="50" t="s">
        <v>270</v>
      </c>
      <c r="D66" s="10" t="s">
        <v>271</v>
      </c>
      <c r="E66" s="104"/>
      <c r="F66" s="93"/>
      <c r="G66" s="105"/>
      <c r="H66" s="103">
        <f t="shared" si="2"/>
        <v>0</v>
      </c>
      <c r="I66" s="103">
        <f t="shared" si="2"/>
        <v>0</v>
      </c>
    </row>
    <row r="67" spans="1:9" ht="12.75">
      <c r="A67" s="10">
        <v>63</v>
      </c>
      <c r="B67" s="41">
        <v>10</v>
      </c>
      <c r="C67" s="1" t="s">
        <v>404</v>
      </c>
      <c r="D67" s="10" t="s">
        <v>273</v>
      </c>
      <c r="E67" s="104"/>
      <c r="F67" s="93"/>
      <c r="G67" s="105"/>
      <c r="H67" s="103">
        <f t="shared" si="2"/>
        <v>0</v>
      </c>
      <c r="I67" s="103">
        <f t="shared" si="2"/>
        <v>0</v>
      </c>
    </row>
    <row r="68" spans="1:9" ht="12.75">
      <c r="A68" s="10">
        <v>64</v>
      </c>
      <c r="B68" s="41">
        <v>11</v>
      </c>
      <c r="C68" s="50" t="s">
        <v>272</v>
      </c>
      <c r="D68" s="13" t="s">
        <v>405</v>
      </c>
      <c r="E68" s="104"/>
      <c r="F68" s="98"/>
      <c r="G68" s="105">
        <v>0</v>
      </c>
      <c r="H68" s="103">
        <f t="shared" si="2"/>
        <v>0</v>
      </c>
      <c r="I68" s="103">
        <f t="shared" si="2"/>
        <v>0</v>
      </c>
    </row>
    <row r="69" spans="1:9" ht="12.75">
      <c r="A69" s="10">
        <v>65</v>
      </c>
      <c r="B69" s="41" t="s">
        <v>406</v>
      </c>
      <c r="C69" s="53" t="s">
        <v>407</v>
      </c>
      <c r="D69" s="10" t="s">
        <v>274</v>
      </c>
      <c r="E69" s="94">
        <f>SUM(E58:E68)</f>
        <v>20000</v>
      </c>
      <c r="F69" s="94">
        <f>SUM(F58:F68)</f>
        <v>1600500</v>
      </c>
      <c r="G69" s="94">
        <f>SUM(G58:G68)</f>
        <v>0</v>
      </c>
      <c r="H69" s="106">
        <f>SUM(H58:H68)</f>
        <v>1620500</v>
      </c>
      <c r="I69" s="106">
        <f>SUM(I58:I68)</f>
        <v>1620500</v>
      </c>
    </row>
    <row r="70" spans="1:9" ht="12.75">
      <c r="A70" s="10">
        <v>66</v>
      </c>
      <c r="B70" s="41">
        <v>1</v>
      </c>
      <c r="C70" s="50" t="s">
        <v>275</v>
      </c>
      <c r="D70" s="13" t="s">
        <v>276</v>
      </c>
      <c r="E70" s="88"/>
      <c r="F70" s="94"/>
      <c r="G70" s="107"/>
      <c r="H70" s="103">
        <f aca="true" t="shared" si="3" ref="H70:I74">SUM(E70:G70)</f>
        <v>0</v>
      </c>
      <c r="I70" s="103">
        <f t="shared" si="3"/>
        <v>0</v>
      </c>
    </row>
    <row r="71" spans="1:9" ht="12.75">
      <c r="A71" s="10">
        <v>67</v>
      </c>
      <c r="B71" s="83">
        <v>2</v>
      </c>
      <c r="C71" s="48" t="s">
        <v>277</v>
      </c>
      <c r="D71" s="10" t="s">
        <v>278</v>
      </c>
      <c r="E71" s="98"/>
      <c r="F71" s="93"/>
      <c r="G71" s="99"/>
      <c r="H71" s="103">
        <f t="shared" si="3"/>
        <v>0</v>
      </c>
      <c r="I71" s="103">
        <f t="shared" si="3"/>
        <v>0</v>
      </c>
    </row>
    <row r="72" spans="1:9" ht="12.75">
      <c r="A72" s="10">
        <v>68</v>
      </c>
      <c r="B72" s="41">
        <v>3</v>
      </c>
      <c r="C72" s="50" t="s">
        <v>279</v>
      </c>
      <c r="D72" s="10" t="s">
        <v>280</v>
      </c>
      <c r="E72" s="98"/>
      <c r="F72" s="93"/>
      <c r="G72" s="99"/>
      <c r="H72" s="103">
        <f t="shared" si="3"/>
        <v>0</v>
      </c>
      <c r="I72" s="103">
        <f t="shared" si="3"/>
        <v>0</v>
      </c>
    </row>
    <row r="73" spans="1:9" ht="12.75">
      <c r="A73" s="10">
        <v>69</v>
      </c>
      <c r="B73" s="41">
        <v>4</v>
      </c>
      <c r="C73" s="50" t="s">
        <v>281</v>
      </c>
      <c r="D73" s="10" t="s">
        <v>282</v>
      </c>
      <c r="E73" s="98"/>
      <c r="F73" s="93"/>
      <c r="G73" s="99"/>
      <c r="H73" s="103">
        <f t="shared" si="3"/>
        <v>0</v>
      </c>
      <c r="I73" s="103">
        <f t="shared" si="3"/>
        <v>0</v>
      </c>
    </row>
    <row r="74" spans="1:9" ht="12.75">
      <c r="A74" s="10">
        <v>70</v>
      </c>
      <c r="B74" s="83">
        <v>5</v>
      </c>
      <c r="C74" s="48" t="s">
        <v>283</v>
      </c>
      <c r="D74" s="10" t="s">
        <v>284</v>
      </c>
      <c r="E74" s="98"/>
      <c r="F74" s="93"/>
      <c r="G74" s="99"/>
      <c r="H74" s="103">
        <f t="shared" si="3"/>
        <v>0</v>
      </c>
      <c r="I74" s="103">
        <f t="shared" si="3"/>
        <v>0</v>
      </c>
    </row>
    <row r="75" spans="1:9" ht="12.75">
      <c r="A75" s="10">
        <v>71</v>
      </c>
      <c r="B75" s="82" t="s">
        <v>285</v>
      </c>
      <c r="C75" s="44" t="s">
        <v>417</v>
      </c>
      <c r="D75" s="10" t="s">
        <v>286</v>
      </c>
      <c r="E75" s="94">
        <f>SUM(E70:E74)</f>
        <v>0</v>
      </c>
      <c r="F75" s="94">
        <f>SUM(F70:F74)</f>
        <v>0</v>
      </c>
      <c r="G75" s="94">
        <f>SUM(G70:G74)</f>
        <v>0</v>
      </c>
      <c r="H75" s="94">
        <f>SUM(H70:H74)</f>
        <v>0</v>
      </c>
      <c r="I75" s="94">
        <f>SUM(I70:I74)</f>
        <v>0</v>
      </c>
    </row>
    <row r="76" spans="1:9" ht="12.75">
      <c r="A76" s="10">
        <v>72</v>
      </c>
      <c r="B76" s="82">
        <v>1</v>
      </c>
      <c r="C76" s="48" t="s">
        <v>287</v>
      </c>
      <c r="D76" s="10" t="s">
        <v>288</v>
      </c>
      <c r="E76" s="98"/>
      <c r="F76" s="93"/>
      <c r="G76" s="99"/>
      <c r="H76" s="98">
        <f aca="true" t="shared" si="4" ref="H76:I80">SUM(E76:G76)</f>
        <v>0</v>
      </c>
      <c r="I76" s="98">
        <f t="shared" si="4"/>
        <v>0</v>
      </c>
    </row>
    <row r="77" spans="1:9" ht="12.75">
      <c r="A77" s="10">
        <v>73</v>
      </c>
      <c r="B77" s="82">
        <v>2</v>
      </c>
      <c r="C77" s="48" t="s">
        <v>409</v>
      </c>
      <c r="D77" s="10" t="s">
        <v>290</v>
      </c>
      <c r="E77" s="98"/>
      <c r="F77" s="93"/>
      <c r="G77" s="99"/>
      <c r="H77" s="98">
        <f t="shared" si="4"/>
        <v>0</v>
      </c>
      <c r="I77" s="98">
        <f t="shared" si="4"/>
        <v>0</v>
      </c>
    </row>
    <row r="78" spans="1:9" ht="12.75">
      <c r="A78" s="10">
        <v>74</v>
      </c>
      <c r="B78" s="82">
        <v>3</v>
      </c>
      <c r="C78" s="13" t="s">
        <v>410</v>
      </c>
      <c r="D78" s="13" t="s">
        <v>291</v>
      </c>
      <c r="E78" s="98"/>
      <c r="F78" s="93"/>
      <c r="G78" s="99"/>
      <c r="H78" s="98">
        <f t="shared" si="4"/>
        <v>0</v>
      </c>
      <c r="I78" s="98">
        <f t="shared" si="4"/>
        <v>0</v>
      </c>
    </row>
    <row r="79" spans="1:9" ht="12.75">
      <c r="A79" s="10">
        <v>75</v>
      </c>
      <c r="B79" s="82">
        <v>4</v>
      </c>
      <c r="C79" s="13" t="s">
        <v>289</v>
      </c>
      <c r="D79" s="13" t="s">
        <v>411</v>
      </c>
      <c r="E79" s="98"/>
      <c r="F79" s="93"/>
      <c r="G79" s="99"/>
      <c r="H79" s="98">
        <f t="shared" si="4"/>
        <v>0</v>
      </c>
      <c r="I79" s="98">
        <f t="shared" si="4"/>
        <v>0</v>
      </c>
    </row>
    <row r="80" spans="1:9" ht="12.75">
      <c r="A80" s="10">
        <v>76</v>
      </c>
      <c r="B80" s="82">
        <v>5</v>
      </c>
      <c r="C80" s="48" t="s">
        <v>355</v>
      </c>
      <c r="D80" s="13" t="s">
        <v>413</v>
      </c>
      <c r="E80" s="98"/>
      <c r="F80" s="93"/>
      <c r="G80" s="99"/>
      <c r="H80" s="98">
        <f t="shared" si="4"/>
        <v>0</v>
      </c>
      <c r="I80" s="98">
        <f t="shared" si="4"/>
        <v>0</v>
      </c>
    </row>
    <row r="81" spans="1:9" ht="12.75">
      <c r="A81" s="10">
        <v>77</v>
      </c>
      <c r="B81" s="82" t="s">
        <v>292</v>
      </c>
      <c r="C81" s="6" t="s">
        <v>412</v>
      </c>
      <c r="D81" s="10" t="s">
        <v>293</v>
      </c>
      <c r="E81" s="94">
        <f>SUM(E76:E80)</f>
        <v>0</v>
      </c>
      <c r="F81" s="94">
        <f>SUM(F76:F80)</f>
        <v>0</v>
      </c>
      <c r="G81" s="94">
        <f>SUM(G76:G80)</f>
        <v>0</v>
      </c>
      <c r="H81" s="94">
        <f>SUM(H76:H80)</f>
        <v>0</v>
      </c>
      <c r="I81" s="94">
        <f>SUM(I76:I80)</f>
        <v>0</v>
      </c>
    </row>
    <row r="82" spans="1:9" ht="12.75">
      <c r="A82" s="10">
        <v>78</v>
      </c>
      <c r="B82" s="82">
        <v>1</v>
      </c>
      <c r="C82" s="48" t="s">
        <v>294</v>
      </c>
      <c r="D82" s="10" t="s">
        <v>295</v>
      </c>
      <c r="E82" s="98"/>
      <c r="F82" s="93"/>
      <c r="G82" s="99"/>
      <c r="H82" s="98">
        <f aca="true" t="shared" si="5" ref="H82:I86">SUM(E82:G82)</f>
        <v>0</v>
      </c>
      <c r="I82" s="98">
        <f t="shared" si="5"/>
        <v>0</v>
      </c>
    </row>
    <row r="83" spans="1:9" ht="12.75">
      <c r="A83" s="10">
        <v>79</v>
      </c>
      <c r="B83" s="82">
        <v>2</v>
      </c>
      <c r="C83" s="13" t="s">
        <v>414</v>
      </c>
      <c r="D83" s="13" t="s">
        <v>297</v>
      </c>
      <c r="E83" s="98"/>
      <c r="F83" s="93"/>
      <c r="G83" s="101"/>
      <c r="H83" s="98">
        <f t="shared" si="5"/>
        <v>0</v>
      </c>
      <c r="I83" s="98">
        <f t="shared" si="5"/>
        <v>0</v>
      </c>
    </row>
    <row r="84" spans="1:9" ht="12.75">
      <c r="A84" s="10">
        <v>80</v>
      </c>
      <c r="B84" s="82">
        <v>3</v>
      </c>
      <c r="C84" s="13" t="s">
        <v>418</v>
      </c>
      <c r="D84" s="13" t="s">
        <v>299</v>
      </c>
      <c r="E84" s="98"/>
      <c r="F84" s="93"/>
      <c r="G84" s="101"/>
      <c r="H84" s="98">
        <f t="shared" si="5"/>
        <v>0</v>
      </c>
      <c r="I84" s="98">
        <f t="shared" si="5"/>
        <v>0</v>
      </c>
    </row>
    <row r="85" spans="1:9" ht="12.75">
      <c r="A85" s="10">
        <v>81</v>
      </c>
      <c r="B85" s="82">
        <v>4</v>
      </c>
      <c r="C85" s="13" t="s">
        <v>296</v>
      </c>
      <c r="D85" s="13" t="s">
        <v>415</v>
      </c>
      <c r="E85" s="98"/>
      <c r="F85" s="93"/>
      <c r="G85" s="101"/>
      <c r="H85" s="98">
        <f t="shared" si="5"/>
        <v>0</v>
      </c>
      <c r="I85" s="98">
        <f t="shared" si="5"/>
        <v>0</v>
      </c>
    </row>
    <row r="86" spans="1:9" ht="12.75">
      <c r="A86" s="10">
        <v>82</v>
      </c>
      <c r="B86" s="82">
        <v>5</v>
      </c>
      <c r="C86" s="13" t="s">
        <v>298</v>
      </c>
      <c r="D86" s="13" t="s">
        <v>416</v>
      </c>
      <c r="E86" s="98"/>
      <c r="F86" s="93"/>
      <c r="G86" s="99"/>
      <c r="H86" s="98">
        <f t="shared" si="5"/>
        <v>0</v>
      </c>
      <c r="I86" s="98">
        <f t="shared" si="5"/>
        <v>0</v>
      </c>
    </row>
    <row r="87" spans="1:9" ht="12.75">
      <c r="A87" s="10">
        <v>83</v>
      </c>
      <c r="B87" s="84" t="s">
        <v>300</v>
      </c>
      <c r="C87" s="53" t="s">
        <v>419</v>
      </c>
      <c r="D87" s="10" t="s">
        <v>301</v>
      </c>
      <c r="E87" s="94">
        <f>SUM(E82:E86)</f>
        <v>0</v>
      </c>
      <c r="F87" s="94">
        <f>SUM(F82:F86)</f>
        <v>0</v>
      </c>
      <c r="G87" s="94">
        <f>SUM(G82:G86)</f>
        <v>0</v>
      </c>
      <c r="H87" s="94">
        <f>SUM(H82:H86)</f>
        <v>0</v>
      </c>
      <c r="I87" s="94">
        <f>SUM(I82:I86)</f>
        <v>0</v>
      </c>
    </row>
    <row r="88" spans="1:9" ht="12.75">
      <c r="A88" s="10">
        <v>84</v>
      </c>
      <c r="B88" s="82" t="s">
        <v>302</v>
      </c>
      <c r="C88" s="44" t="s">
        <v>303</v>
      </c>
      <c r="D88" s="10" t="s">
        <v>304</v>
      </c>
      <c r="E88" s="94">
        <f>E23+E33+E40+E57+E69+E75+E81+E87</f>
        <v>57495033</v>
      </c>
      <c r="F88" s="94">
        <f>F23+F33+F40+F57+F69+F75+F81+F87</f>
        <v>6400500</v>
      </c>
      <c r="G88" s="94">
        <f>G23+G33+G40+G57+G69+G75+G81+G87</f>
        <v>0</v>
      </c>
      <c r="H88" s="94">
        <f>H23+H33+H40+H57+H69+H75+H81+H87</f>
        <v>63895533</v>
      </c>
      <c r="I88" s="94">
        <f>I23+I33+I40+I57+I69+I75+I81+I87</f>
        <v>68680605</v>
      </c>
    </row>
    <row r="89" spans="1:9" ht="12.75">
      <c r="A89" s="10">
        <v>85</v>
      </c>
      <c r="B89" s="82">
        <v>1</v>
      </c>
      <c r="C89" s="1" t="s">
        <v>421</v>
      </c>
      <c r="D89" s="10" t="s">
        <v>305</v>
      </c>
      <c r="E89" s="98"/>
      <c r="F89" s="93"/>
      <c r="G89" s="99"/>
      <c r="H89" s="98">
        <f aca="true" t="shared" si="6" ref="H89:I91">SUM(E89:G89)</f>
        <v>0</v>
      </c>
      <c r="I89" s="98">
        <f t="shared" si="6"/>
        <v>0</v>
      </c>
    </row>
    <row r="90" spans="1:9" ht="12.75">
      <c r="A90" s="10">
        <v>86</v>
      </c>
      <c r="B90" s="82">
        <v>2</v>
      </c>
      <c r="C90" s="48" t="s">
        <v>306</v>
      </c>
      <c r="D90" s="10" t="s">
        <v>307</v>
      </c>
      <c r="E90" s="98"/>
      <c r="F90" s="93"/>
      <c r="G90" s="99"/>
      <c r="H90" s="98">
        <f t="shared" si="6"/>
        <v>0</v>
      </c>
      <c r="I90" s="98">
        <f t="shared" si="6"/>
        <v>0</v>
      </c>
    </row>
    <row r="91" spans="1:9" ht="12.75">
      <c r="A91" s="10">
        <v>87</v>
      </c>
      <c r="B91" s="82">
        <v>3</v>
      </c>
      <c r="C91" s="1" t="s">
        <v>422</v>
      </c>
      <c r="D91" s="10" t="s">
        <v>308</v>
      </c>
      <c r="E91" s="98"/>
      <c r="F91" s="93"/>
      <c r="G91" s="99"/>
      <c r="H91" s="98">
        <f t="shared" si="6"/>
        <v>0</v>
      </c>
      <c r="I91" s="98">
        <f t="shared" si="6"/>
        <v>0</v>
      </c>
    </row>
    <row r="92" spans="1:9" ht="12.75">
      <c r="A92" s="10">
        <v>88</v>
      </c>
      <c r="B92" s="82" t="s">
        <v>428</v>
      </c>
      <c r="C92" s="11" t="s">
        <v>423</v>
      </c>
      <c r="D92" s="10" t="s">
        <v>309</v>
      </c>
      <c r="E92" s="94">
        <f>SUM(E89:E91)</f>
        <v>0</v>
      </c>
      <c r="F92" s="94">
        <f>SUM(F89:F91)</f>
        <v>0</v>
      </c>
      <c r="G92" s="94">
        <f>SUM(G89:G91)</f>
        <v>0</v>
      </c>
      <c r="H92" s="94">
        <f>SUM(H89:H91)</f>
        <v>0</v>
      </c>
      <c r="I92" s="94">
        <f>SUM(I89:I91)</f>
        <v>0</v>
      </c>
    </row>
    <row r="93" spans="1:9" ht="12.75">
      <c r="A93" s="10">
        <v>89</v>
      </c>
      <c r="B93" s="82">
        <v>1</v>
      </c>
      <c r="C93" s="13" t="s">
        <v>310</v>
      </c>
      <c r="D93" s="13" t="s">
        <v>311</v>
      </c>
      <c r="E93" s="94"/>
      <c r="F93" s="94"/>
      <c r="G93" s="101"/>
      <c r="H93" s="98">
        <f aca="true" t="shared" si="7" ref="H93:I96">SUM(E93:G93)</f>
        <v>0</v>
      </c>
      <c r="I93" s="98">
        <f t="shared" si="7"/>
        <v>0</v>
      </c>
    </row>
    <row r="94" spans="1:9" ht="12.75">
      <c r="A94" s="10">
        <v>90</v>
      </c>
      <c r="B94" s="82">
        <v>2</v>
      </c>
      <c r="C94" s="13" t="s">
        <v>424</v>
      </c>
      <c r="D94" s="10" t="s">
        <v>312</v>
      </c>
      <c r="E94" s="98"/>
      <c r="F94" s="93"/>
      <c r="G94" s="99"/>
      <c r="H94" s="98">
        <f t="shared" si="7"/>
        <v>0</v>
      </c>
      <c r="I94" s="98">
        <f t="shared" si="7"/>
        <v>0</v>
      </c>
    </row>
    <row r="95" spans="1:9" ht="12.75">
      <c r="A95" s="10">
        <v>91</v>
      </c>
      <c r="B95" s="84">
        <v>3</v>
      </c>
      <c r="C95" s="13" t="s">
        <v>425</v>
      </c>
      <c r="D95" s="10" t="s">
        <v>313</v>
      </c>
      <c r="E95" s="98"/>
      <c r="F95" s="93"/>
      <c r="G95" s="99"/>
      <c r="H95" s="98">
        <f t="shared" si="7"/>
        <v>0</v>
      </c>
      <c r="I95" s="98">
        <f t="shared" si="7"/>
        <v>0</v>
      </c>
    </row>
    <row r="96" spans="1:9" ht="12.75">
      <c r="A96" s="10">
        <v>92</v>
      </c>
      <c r="B96" s="82">
        <v>4</v>
      </c>
      <c r="C96" s="13" t="s">
        <v>426</v>
      </c>
      <c r="D96" s="10" t="s">
        <v>314</v>
      </c>
      <c r="E96" s="98"/>
      <c r="F96" s="93"/>
      <c r="G96" s="99"/>
      <c r="H96" s="98">
        <f t="shared" si="7"/>
        <v>0</v>
      </c>
      <c r="I96" s="98">
        <f t="shared" si="7"/>
        <v>0</v>
      </c>
    </row>
    <row r="97" spans="1:9" ht="12.75">
      <c r="A97" s="10">
        <v>93</v>
      </c>
      <c r="B97" s="82" t="s">
        <v>429</v>
      </c>
      <c r="C97" s="6" t="s">
        <v>427</v>
      </c>
      <c r="D97" s="10" t="s">
        <v>315</v>
      </c>
      <c r="E97" s="94">
        <f>SUM(E93:E96)</f>
        <v>0</v>
      </c>
      <c r="F97" s="94">
        <f>SUM(F93:F96)</f>
        <v>0</v>
      </c>
      <c r="G97" s="94">
        <f>SUM(G93:G96)</f>
        <v>0</v>
      </c>
      <c r="H97" s="94">
        <f>SUM(H93:H96)</f>
        <v>0</v>
      </c>
      <c r="I97" s="94">
        <f>SUM(I93:I96)</f>
        <v>0</v>
      </c>
    </row>
    <row r="98" spans="1:9" ht="12.75">
      <c r="A98" s="10">
        <v>94</v>
      </c>
      <c r="B98" s="82">
        <v>1</v>
      </c>
      <c r="C98" s="48" t="s">
        <v>316</v>
      </c>
      <c r="D98" s="10" t="s">
        <v>317</v>
      </c>
      <c r="E98" s="98"/>
      <c r="F98" s="93"/>
      <c r="G98" s="99"/>
      <c r="H98" s="98"/>
      <c r="I98" s="98"/>
    </row>
    <row r="99" spans="1:9" ht="12.75">
      <c r="A99" s="10">
        <v>95</v>
      </c>
      <c r="B99" s="82" t="s">
        <v>185</v>
      </c>
      <c r="C99" s="48" t="s">
        <v>347</v>
      </c>
      <c r="D99" s="10"/>
      <c r="E99" s="98">
        <v>6886394</v>
      </c>
      <c r="F99" s="98">
        <v>0</v>
      </c>
      <c r="G99" s="99"/>
      <c r="H99" s="98">
        <f>SUM(E99:G99)</f>
        <v>6886394</v>
      </c>
      <c r="I99" s="135">
        <v>13657825</v>
      </c>
    </row>
    <row r="100" spans="1:9" ht="12.75">
      <c r="A100" s="10">
        <v>96</v>
      </c>
      <c r="B100" s="82" t="s">
        <v>187</v>
      </c>
      <c r="C100" s="85" t="s">
        <v>357</v>
      </c>
      <c r="D100" s="10"/>
      <c r="E100" s="98">
        <v>64129743</v>
      </c>
      <c r="F100" s="98"/>
      <c r="G100" s="101"/>
      <c r="H100" s="98">
        <f>SUM(E100:G100)</f>
        <v>64129743</v>
      </c>
      <c r="I100" s="135">
        <v>64274743</v>
      </c>
    </row>
    <row r="101" spans="1:9" ht="12.75">
      <c r="A101" s="10">
        <v>97</v>
      </c>
      <c r="B101" s="41">
        <v>2</v>
      </c>
      <c r="C101" s="56" t="s">
        <v>318</v>
      </c>
      <c r="D101" s="10" t="s">
        <v>319</v>
      </c>
      <c r="E101" s="93"/>
      <c r="F101" s="93"/>
      <c r="G101" s="99"/>
      <c r="H101" s="98">
        <f>SUM(E101:G101)</f>
        <v>0</v>
      </c>
      <c r="I101" s="98">
        <f>SUM(F101:H101)</f>
        <v>0</v>
      </c>
    </row>
    <row r="102" spans="1:9" ht="12.75">
      <c r="A102" s="10">
        <v>98</v>
      </c>
      <c r="B102" s="41" t="s">
        <v>320</v>
      </c>
      <c r="C102" s="57" t="s">
        <v>430</v>
      </c>
      <c r="D102" s="10" t="s">
        <v>321</v>
      </c>
      <c r="E102" s="94">
        <f>SUM(E99:E101)</f>
        <v>71016137</v>
      </c>
      <c r="F102" s="94">
        <f>SUM(F99:F101)</f>
        <v>0</v>
      </c>
      <c r="G102" s="94">
        <f>SUM(G99:G101)</f>
        <v>0</v>
      </c>
      <c r="H102" s="94">
        <f>SUM(H99:H101)</f>
        <v>71016137</v>
      </c>
      <c r="I102" s="94">
        <f>SUM(I99:I101)</f>
        <v>77932568</v>
      </c>
    </row>
    <row r="103" spans="1:9" ht="12.75">
      <c r="A103" s="10">
        <v>99</v>
      </c>
      <c r="B103" s="82">
        <v>1</v>
      </c>
      <c r="C103" s="3" t="s">
        <v>322</v>
      </c>
      <c r="D103" s="10" t="s">
        <v>323</v>
      </c>
      <c r="E103" s="93"/>
      <c r="F103" s="93"/>
      <c r="G103" s="99"/>
      <c r="H103" s="98">
        <f aca="true" t="shared" si="8" ref="H103:I108">SUM(E103:G103)</f>
        <v>0</v>
      </c>
      <c r="I103" s="98">
        <f t="shared" si="8"/>
        <v>0</v>
      </c>
    </row>
    <row r="104" spans="1:9" ht="12.75">
      <c r="A104" s="10">
        <v>100</v>
      </c>
      <c r="B104" s="41">
        <v>2</v>
      </c>
      <c r="C104" s="56" t="s">
        <v>324</v>
      </c>
      <c r="D104" s="10" t="s">
        <v>325</v>
      </c>
      <c r="E104" s="93"/>
      <c r="F104" s="93"/>
      <c r="G104" s="99"/>
      <c r="H104" s="98">
        <f t="shared" si="8"/>
        <v>0</v>
      </c>
      <c r="I104" s="98">
        <f t="shared" si="8"/>
        <v>0</v>
      </c>
    </row>
    <row r="105" spans="1:9" ht="12.75">
      <c r="A105" s="10">
        <v>101</v>
      </c>
      <c r="B105" s="41">
        <v>3</v>
      </c>
      <c r="C105" s="56" t="s">
        <v>326</v>
      </c>
      <c r="D105" s="13" t="s">
        <v>327</v>
      </c>
      <c r="E105" s="94"/>
      <c r="F105" s="94"/>
      <c r="G105" s="101"/>
      <c r="H105" s="98">
        <f t="shared" si="8"/>
        <v>0</v>
      </c>
      <c r="I105" s="98">
        <f t="shared" si="8"/>
        <v>0</v>
      </c>
    </row>
    <row r="106" spans="1:9" ht="12.75">
      <c r="A106" s="10">
        <v>102</v>
      </c>
      <c r="B106" s="41">
        <v>4</v>
      </c>
      <c r="C106" s="1" t="s">
        <v>431</v>
      </c>
      <c r="D106" s="10" t="s">
        <v>328</v>
      </c>
      <c r="E106" s="93"/>
      <c r="F106" s="93"/>
      <c r="G106" s="99"/>
      <c r="H106" s="98">
        <f t="shared" si="8"/>
        <v>0</v>
      </c>
      <c r="I106" s="98">
        <f t="shared" si="8"/>
        <v>0</v>
      </c>
    </row>
    <row r="107" spans="1:9" ht="12.75">
      <c r="A107" s="10">
        <v>103</v>
      </c>
      <c r="B107" s="80">
        <v>5</v>
      </c>
      <c r="C107" s="58" t="s">
        <v>329</v>
      </c>
      <c r="D107" s="10" t="s">
        <v>330</v>
      </c>
      <c r="E107" s="93"/>
      <c r="F107" s="93"/>
      <c r="G107" s="100"/>
      <c r="H107" s="98">
        <f t="shared" si="8"/>
        <v>0</v>
      </c>
      <c r="I107" s="98">
        <f t="shared" si="8"/>
        <v>0</v>
      </c>
    </row>
    <row r="108" spans="1:9" ht="12.75">
      <c r="A108" s="10">
        <v>104</v>
      </c>
      <c r="B108" s="80">
        <v>6</v>
      </c>
      <c r="C108" s="1" t="s">
        <v>432</v>
      </c>
      <c r="D108" s="13" t="s">
        <v>433</v>
      </c>
      <c r="E108" s="93"/>
      <c r="F108" s="93"/>
      <c r="G108" s="100"/>
      <c r="H108" s="98">
        <f t="shared" si="8"/>
        <v>0</v>
      </c>
      <c r="I108" s="98">
        <f t="shared" si="8"/>
        <v>0</v>
      </c>
    </row>
    <row r="109" spans="1:9" ht="12.75">
      <c r="A109" s="10">
        <v>105</v>
      </c>
      <c r="B109" s="41" t="s">
        <v>366</v>
      </c>
      <c r="C109" s="57" t="s">
        <v>434</v>
      </c>
      <c r="D109" s="10" t="s">
        <v>331</v>
      </c>
      <c r="E109" s="94">
        <f>SUM(E103:E108)+E102+E97+E92</f>
        <v>71016137</v>
      </c>
      <c r="F109" s="94">
        <f>SUM(F103:F108)+F102+F97+F92</f>
        <v>0</v>
      </c>
      <c r="G109" s="94">
        <f>SUM(G103:G108)+G102+G97+G92</f>
        <v>0</v>
      </c>
      <c r="H109" s="94">
        <f>SUM(H103:H108)+H102+H97+H92</f>
        <v>71016137</v>
      </c>
      <c r="I109" s="94">
        <f>SUM(I103:I108)+I102+I97+I92</f>
        <v>77932568</v>
      </c>
    </row>
    <row r="110" spans="1:9" ht="12.75">
      <c r="A110" s="10">
        <v>106</v>
      </c>
      <c r="B110" s="80">
        <v>1</v>
      </c>
      <c r="C110" s="13" t="s">
        <v>435</v>
      </c>
      <c r="D110" s="10" t="s">
        <v>332</v>
      </c>
      <c r="E110" s="93"/>
      <c r="F110" s="93"/>
      <c r="G110" s="100"/>
      <c r="H110" s="93">
        <f aca="true" t="shared" si="9" ref="H110:I114">SUM(E110:G110)</f>
        <v>0</v>
      </c>
      <c r="I110" s="93">
        <f t="shared" si="9"/>
        <v>0</v>
      </c>
    </row>
    <row r="111" spans="1:9" ht="12.75">
      <c r="A111" s="10">
        <v>107</v>
      </c>
      <c r="B111" s="41">
        <v>2</v>
      </c>
      <c r="C111" s="10" t="s">
        <v>333</v>
      </c>
      <c r="D111" s="10" t="s">
        <v>334</v>
      </c>
      <c r="E111" s="93"/>
      <c r="F111" s="94"/>
      <c r="G111" s="100"/>
      <c r="H111" s="93">
        <f t="shared" si="9"/>
        <v>0</v>
      </c>
      <c r="I111" s="93">
        <f t="shared" si="9"/>
        <v>0</v>
      </c>
    </row>
    <row r="112" spans="1:9" ht="12.75">
      <c r="A112" s="10">
        <v>108</v>
      </c>
      <c r="B112" s="82">
        <v>3</v>
      </c>
      <c r="C112" s="13" t="s">
        <v>335</v>
      </c>
      <c r="D112" s="10" t="s">
        <v>336</v>
      </c>
      <c r="E112" s="98"/>
      <c r="F112" s="93"/>
      <c r="G112" s="99"/>
      <c r="H112" s="93">
        <f t="shared" si="9"/>
        <v>0</v>
      </c>
      <c r="I112" s="93">
        <f t="shared" si="9"/>
        <v>0</v>
      </c>
    </row>
    <row r="113" spans="1:9" ht="12.75">
      <c r="A113" s="10">
        <v>109</v>
      </c>
      <c r="B113" s="82">
        <v>4</v>
      </c>
      <c r="C113" s="13" t="s">
        <v>436</v>
      </c>
      <c r="D113" s="10" t="s">
        <v>337</v>
      </c>
      <c r="E113" s="98"/>
      <c r="F113" s="93"/>
      <c r="G113" s="99"/>
      <c r="H113" s="93">
        <f t="shared" si="9"/>
        <v>0</v>
      </c>
      <c r="I113" s="93">
        <f t="shared" si="9"/>
        <v>0</v>
      </c>
    </row>
    <row r="114" spans="1:9" ht="12.75">
      <c r="A114" s="10">
        <v>110</v>
      </c>
      <c r="B114" s="82">
        <v>5</v>
      </c>
      <c r="C114" s="13" t="s">
        <v>437</v>
      </c>
      <c r="D114" s="13" t="s">
        <v>440</v>
      </c>
      <c r="E114" s="98"/>
      <c r="F114" s="93"/>
      <c r="G114" s="99"/>
      <c r="H114" s="93">
        <f t="shared" si="9"/>
        <v>0</v>
      </c>
      <c r="I114" s="93">
        <f t="shared" si="9"/>
        <v>0</v>
      </c>
    </row>
    <row r="115" spans="1:9" ht="12.75">
      <c r="A115" s="10">
        <v>111</v>
      </c>
      <c r="B115" s="82" t="s">
        <v>438</v>
      </c>
      <c r="C115" s="57" t="s">
        <v>439</v>
      </c>
      <c r="D115" s="10" t="s">
        <v>338</v>
      </c>
      <c r="E115" s="94">
        <f>SUM(E110:E114)</f>
        <v>0</v>
      </c>
      <c r="F115" s="94">
        <f>SUM(F110:F114)</f>
        <v>0</v>
      </c>
      <c r="G115" s="94">
        <f>SUM(G110:G114)</f>
        <v>0</v>
      </c>
      <c r="H115" s="94">
        <f>SUM(H110:H114)</f>
        <v>0</v>
      </c>
      <c r="I115" s="94">
        <f>SUM(I110:I114)</f>
        <v>0</v>
      </c>
    </row>
    <row r="116" spans="1:9" ht="12.75">
      <c r="A116" s="10">
        <v>112</v>
      </c>
      <c r="B116" s="82">
        <v>1</v>
      </c>
      <c r="C116" s="58" t="s">
        <v>339</v>
      </c>
      <c r="D116" s="10" t="s">
        <v>340</v>
      </c>
      <c r="E116" s="98"/>
      <c r="F116" s="93"/>
      <c r="G116" s="99"/>
      <c r="H116" s="98">
        <f>SUM(E116:G116)</f>
        <v>0</v>
      </c>
      <c r="I116" s="98">
        <f>SUM(F116:H116)</f>
        <v>0</v>
      </c>
    </row>
    <row r="117" spans="1:9" ht="12.75">
      <c r="A117" s="10">
        <v>113</v>
      </c>
      <c r="B117" s="82">
        <v>2</v>
      </c>
      <c r="C117" s="1" t="s">
        <v>441</v>
      </c>
      <c r="D117" s="13" t="s">
        <v>442</v>
      </c>
      <c r="E117" s="98"/>
      <c r="F117" s="93"/>
      <c r="G117" s="99"/>
      <c r="H117" s="98">
        <f>SUM(E117:G117)</f>
        <v>0</v>
      </c>
      <c r="I117" s="98">
        <f>SUM(F117:H117)</f>
        <v>0</v>
      </c>
    </row>
    <row r="118" spans="1:9" ht="12.75">
      <c r="A118" s="10">
        <v>114</v>
      </c>
      <c r="B118" s="82" t="s">
        <v>443</v>
      </c>
      <c r="C118" s="123" t="s">
        <v>341</v>
      </c>
      <c r="D118" s="10" t="s">
        <v>342</v>
      </c>
      <c r="E118" s="94">
        <f>E92+E97+E109+E115+E116+E117</f>
        <v>71016137</v>
      </c>
      <c r="F118" s="94">
        <f>F92+F97+F109+F115+F116+F117</f>
        <v>0</v>
      </c>
      <c r="G118" s="94">
        <f>G92+G97+G109+G115+G116+G117</f>
        <v>0</v>
      </c>
      <c r="H118" s="94">
        <f>H92+H97+H109+H115+H116+H117</f>
        <v>71016137</v>
      </c>
      <c r="I118" s="94">
        <f>I92+I97+I109+I115+I116+I117</f>
        <v>77932568</v>
      </c>
    </row>
    <row r="119" spans="1:9" ht="12.75">
      <c r="A119" s="10">
        <v>115</v>
      </c>
      <c r="B119" s="60" t="s">
        <v>343</v>
      </c>
      <c r="C119" s="11" t="s">
        <v>344</v>
      </c>
      <c r="D119" s="11"/>
      <c r="E119" s="94">
        <f>E88+E118</f>
        <v>128511170</v>
      </c>
      <c r="F119" s="94">
        <f>F88+F118</f>
        <v>6400500</v>
      </c>
      <c r="G119" s="94">
        <f>G88+G118</f>
        <v>0</v>
      </c>
      <c r="H119" s="94">
        <f>H88+H118</f>
        <v>134911670</v>
      </c>
      <c r="I119" s="94">
        <f>I88+I118</f>
        <v>146613173</v>
      </c>
    </row>
    <row r="120" spans="2:8" ht="12.75">
      <c r="B120" s="47"/>
      <c r="C120" s="3"/>
      <c r="D120" s="14"/>
      <c r="E120" s="1"/>
      <c r="F120" s="46"/>
      <c r="G120" s="3"/>
      <c r="H120" s="3"/>
    </row>
    <row r="121" spans="2:8" ht="12.75">
      <c r="B121" s="47"/>
      <c r="C121" s="3"/>
      <c r="E121" s="3"/>
      <c r="F121" s="3"/>
      <c r="G121" s="3"/>
      <c r="H121" s="14"/>
    </row>
    <row r="122" spans="2:8" ht="12.75">
      <c r="B122" s="61"/>
      <c r="C122" s="3"/>
      <c r="E122" s="3"/>
      <c r="F122" s="3"/>
      <c r="G122" s="15"/>
      <c r="H122" s="14"/>
    </row>
    <row r="123" spans="2:8" ht="12.75">
      <c r="B123" s="47"/>
      <c r="C123" s="3"/>
      <c r="E123" s="3"/>
      <c r="F123" s="3"/>
      <c r="G123" s="3"/>
      <c r="H123" s="14"/>
    </row>
    <row r="124" spans="2:7" ht="12.75">
      <c r="B124" s="47"/>
      <c r="C124" s="3"/>
      <c r="E124" s="3"/>
      <c r="G124" s="3"/>
    </row>
    <row r="125" spans="2:7" ht="12.75">
      <c r="B125" s="47"/>
      <c r="C125" s="3"/>
      <c r="E125" s="3"/>
      <c r="G125" s="3"/>
    </row>
    <row r="126" spans="2:7" ht="15.75">
      <c r="B126" s="47"/>
      <c r="C126" s="18"/>
      <c r="E126" s="3"/>
      <c r="G126" s="15"/>
    </row>
    <row r="127" spans="2:7" ht="12.75">
      <c r="B127" s="47"/>
      <c r="C127" s="3"/>
      <c r="E127" s="3"/>
      <c r="G127" s="3"/>
    </row>
    <row r="128" spans="2:7" ht="12.75">
      <c r="B128" s="47"/>
      <c r="C128" s="3"/>
      <c r="E128" s="3"/>
      <c r="G128" s="3"/>
    </row>
    <row r="129" spans="2:7" ht="12.75">
      <c r="B129" s="47"/>
      <c r="C129" s="3"/>
      <c r="E129" s="3"/>
      <c r="G129" s="3"/>
    </row>
    <row r="130" spans="2:7" ht="12.75">
      <c r="B130" s="47"/>
      <c r="C130" s="3"/>
      <c r="E130" s="3"/>
      <c r="G130" s="3"/>
    </row>
    <row r="131" spans="2:7" ht="12.75">
      <c r="B131" s="47"/>
      <c r="C131" s="3"/>
      <c r="E131" s="3"/>
      <c r="G131" s="3"/>
    </row>
    <row r="132" spans="2:7" ht="12.75">
      <c r="B132" s="47"/>
      <c r="C132" s="3"/>
      <c r="E132" s="3"/>
      <c r="G132" s="3"/>
    </row>
    <row r="133" spans="2:7" ht="12.75">
      <c r="B133" s="47"/>
      <c r="C133" s="3"/>
      <c r="E133" s="3"/>
      <c r="G133" s="3"/>
    </row>
    <row r="134" spans="2:7" ht="12.75">
      <c r="B134" s="47"/>
      <c r="C134" s="3"/>
      <c r="E134" s="3"/>
      <c r="G134" s="3"/>
    </row>
    <row r="135" spans="2:7" ht="12.75">
      <c r="B135" s="61"/>
      <c r="C135" s="3"/>
      <c r="E135" s="3"/>
      <c r="G135" s="3"/>
    </row>
    <row r="136" spans="2:7" ht="12.75">
      <c r="B136" s="47"/>
      <c r="C136" s="3"/>
      <c r="E136" s="3"/>
      <c r="G136" s="15"/>
    </row>
    <row r="137" spans="2:7" ht="12.75">
      <c r="B137" s="47"/>
      <c r="C137" s="3"/>
      <c r="E137" s="3"/>
      <c r="G137" s="3"/>
    </row>
    <row r="138" spans="2:7" ht="12.75">
      <c r="B138" s="47"/>
      <c r="C138" s="3"/>
      <c r="E138" s="3"/>
      <c r="G138" s="15"/>
    </row>
    <row r="139" spans="2:7" ht="12.75">
      <c r="B139" s="4"/>
      <c r="C139" s="14"/>
      <c r="E139" s="14"/>
      <c r="G139" s="14"/>
    </row>
    <row r="140" spans="2:7" ht="12.75">
      <c r="B140" s="4"/>
      <c r="C140" s="14"/>
      <c r="E140" s="14"/>
      <c r="G140" s="14"/>
    </row>
    <row r="141" spans="2:7" ht="12.75">
      <c r="B141" s="4"/>
      <c r="C141" s="14"/>
      <c r="E141" s="14"/>
      <c r="G141" s="14"/>
    </row>
    <row r="142" spans="2:7" ht="12.75">
      <c r="B142" s="4"/>
      <c r="C142" s="14"/>
      <c r="E142" s="14"/>
      <c r="G142" s="14"/>
    </row>
    <row r="143" spans="2:7" ht="12.75">
      <c r="B143" s="4"/>
      <c r="C143" s="14"/>
      <c r="E143" s="14"/>
      <c r="G143" s="14"/>
    </row>
    <row r="144" spans="2:7" ht="12.75">
      <c r="B144" s="4"/>
      <c r="C144" s="14"/>
      <c r="E144" s="14"/>
      <c r="G144" s="14"/>
    </row>
    <row r="145" spans="2:7" ht="12.75">
      <c r="B145" s="4"/>
      <c r="C145" s="14"/>
      <c r="E145" s="14"/>
      <c r="G145" s="14"/>
    </row>
    <row r="146" spans="2:7" ht="12.75">
      <c r="B146" s="4"/>
      <c r="C146" s="14"/>
      <c r="E146" s="14"/>
      <c r="G146" s="14"/>
    </row>
    <row r="147" spans="2:7" ht="12.75">
      <c r="B147" s="4"/>
      <c r="C147" s="14"/>
      <c r="E147" s="14"/>
      <c r="G147" s="14"/>
    </row>
    <row r="148" spans="2:7" ht="12.75">
      <c r="B148" s="4"/>
      <c r="C148" s="14"/>
      <c r="E148" s="14"/>
      <c r="G148" s="14"/>
    </row>
    <row r="149" spans="2:7" ht="12.75">
      <c r="B149" s="4"/>
      <c r="C149" s="14"/>
      <c r="E149" s="14"/>
      <c r="G149" s="14"/>
    </row>
    <row r="150" spans="2:7" ht="12.75">
      <c r="B150" s="4"/>
      <c r="C150" s="14"/>
      <c r="E150" s="14"/>
      <c r="G150" s="14"/>
    </row>
    <row r="151" spans="2:7" ht="12.75">
      <c r="B151" s="4"/>
      <c r="C151" s="14"/>
      <c r="E151" s="14"/>
      <c r="G151" s="14"/>
    </row>
    <row r="152" spans="2:7" ht="12.75">
      <c r="B152" s="4"/>
      <c r="C152" s="14"/>
      <c r="E152" s="14"/>
      <c r="G152" s="14"/>
    </row>
    <row r="153" spans="2:7" ht="12.75">
      <c r="B153" s="4"/>
      <c r="C153" s="14"/>
      <c r="E153" s="14"/>
      <c r="G153" s="14"/>
    </row>
    <row r="154" spans="2:7" ht="12.75">
      <c r="B154" s="4"/>
      <c r="C154" s="14"/>
      <c r="E154" s="14"/>
      <c r="G154" s="14"/>
    </row>
    <row r="155" spans="2:7" ht="12.75">
      <c r="B155" s="4"/>
      <c r="C155" s="14"/>
      <c r="E155" s="14"/>
      <c r="G155" s="14"/>
    </row>
    <row r="156" spans="2:7" ht="12.75">
      <c r="B156" s="4"/>
      <c r="C156" s="14"/>
      <c r="E156" s="14"/>
      <c r="G156" s="14"/>
    </row>
    <row r="157" spans="2:7" ht="12.75">
      <c r="B157" s="4"/>
      <c r="C157" s="14"/>
      <c r="E157" s="14"/>
      <c r="G157" s="14"/>
    </row>
    <row r="158" spans="2:7" ht="12.75">
      <c r="B158" s="4"/>
      <c r="C158" s="14"/>
      <c r="E158" s="14"/>
      <c r="G158" s="14"/>
    </row>
    <row r="159" spans="2:7" ht="12.75">
      <c r="B159" s="4"/>
      <c r="C159" s="14"/>
      <c r="E159" s="14"/>
      <c r="G159" s="14"/>
    </row>
    <row r="160" spans="2:7" ht="12.75">
      <c r="B160" s="4"/>
      <c r="C160" s="14"/>
      <c r="E160" s="14"/>
      <c r="G160" s="14"/>
    </row>
    <row r="161" spans="2:7" ht="12.75">
      <c r="B161" s="4"/>
      <c r="C161" s="14"/>
      <c r="E161" s="14"/>
      <c r="G161" s="14"/>
    </row>
    <row r="162" spans="2:7" ht="12.75">
      <c r="B162" s="4"/>
      <c r="C162" s="14"/>
      <c r="E162" s="14"/>
      <c r="G162" s="14"/>
    </row>
    <row r="163" spans="2:7" ht="12.75">
      <c r="B163" s="4"/>
      <c r="C163" s="14"/>
      <c r="E163" s="14"/>
      <c r="G163" s="14"/>
    </row>
    <row r="164" spans="2:7" ht="12.75">
      <c r="B164" s="4"/>
      <c r="C164" s="14"/>
      <c r="E164" s="14"/>
      <c r="G164" s="14"/>
    </row>
    <row r="165" spans="2:7" ht="12.75">
      <c r="B165" s="4"/>
      <c r="C165" s="14"/>
      <c r="E165" s="14"/>
      <c r="G165" s="14"/>
    </row>
    <row r="166" spans="2:7" ht="12.75">
      <c r="B166" s="4"/>
      <c r="C166" s="14"/>
      <c r="E166" s="14"/>
      <c r="G166" s="14"/>
    </row>
    <row r="167" spans="2:7" ht="12.75">
      <c r="B167" s="4"/>
      <c r="C167" s="14"/>
      <c r="E167" s="14"/>
      <c r="G167" s="14"/>
    </row>
    <row r="168" spans="2:7" ht="12.75">
      <c r="B168" s="4"/>
      <c r="C168" s="14"/>
      <c r="E168" s="14"/>
      <c r="G168" s="14"/>
    </row>
  </sheetData>
  <sheetProtection/>
  <printOptions/>
  <pageMargins left="0.75" right="0.75" top="1" bottom="1" header="0.5" footer="0.5"/>
  <pageSetup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3"/>
  <sheetViews>
    <sheetView zoomScalePageLayoutView="0" workbookViewId="0" topLeftCell="A1">
      <selection activeCell="G6" sqref="G6"/>
    </sheetView>
  </sheetViews>
  <sheetFormatPr defaultColWidth="9.140625" defaultRowHeight="12.75"/>
  <cols>
    <col min="1" max="1" width="4.8515625" style="1" customWidth="1"/>
    <col min="2" max="2" width="66.57421875" style="0" customWidth="1"/>
    <col min="3" max="3" width="13.57421875" style="0" customWidth="1"/>
    <col min="4" max="4" width="10.28125" style="0" bestFit="1" customWidth="1"/>
    <col min="5" max="5" width="10.140625" style="0" bestFit="1" customWidth="1"/>
    <col min="6" max="6" width="13.57421875" style="0" customWidth="1"/>
    <col min="7" max="7" width="11.8515625" style="0" customWidth="1"/>
    <col min="8" max="8" width="9.28125" style="0" bestFit="1" customWidth="1"/>
    <col min="9" max="9" width="11.57421875" style="0" customWidth="1"/>
    <col min="10" max="10" width="9.28125" style="0" bestFit="1" customWidth="1"/>
    <col min="11" max="11" width="9.8515625" style="0" customWidth="1"/>
    <col min="12" max="12" width="13.7109375" style="0" customWidth="1"/>
  </cols>
  <sheetData>
    <row r="1" ht="12.75">
      <c r="B1" s="1" t="s">
        <v>501</v>
      </c>
    </row>
    <row r="3" ht="12.75">
      <c r="B3" t="s">
        <v>350</v>
      </c>
    </row>
    <row r="4" spans="2:11" ht="12.75">
      <c r="B4" s="6" t="s">
        <v>153</v>
      </c>
      <c r="E4" s="14"/>
      <c r="F4" s="14"/>
      <c r="G4" s="14"/>
      <c r="H4" s="14"/>
      <c r="I4" s="14"/>
      <c r="J4" s="14"/>
      <c r="K4" s="14"/>
    </row>
    <row r="5" spans="2:11" ht="12.75">
      <c r="B5" s="6" t="s">
        <v>350</v>
      </c>
      <c r="C5" s="92" t="s">
        <v>368</v>
      </c>
      <c r="E5" s="14"/>
      <c r="F5" s="14"/>
      <c r="G5" s="14"/>
      <c r="H5" s="14"/>
      <c r="I5" s="14"/>
      <c r="J5" s="14"/>
      <c r="K5" s="14"/>
    </row>
    <row r="6" spans="2:11" ht="12.75">
      <c r="B6" s="6" t="s">
        <v>85</v>
      </c>
      <c r="C6" t="s">
        <v>86</v>
      </c>
      <c r="D6" t="s">
        <v>87</v>
      </c>
      <c r="E6" s="14" t="s">
        <v>88</v>
      </c>
      <c r="F6" s="86" t="s">
        <v>137</v>
      </c>
      <c r="G6" s="16" t="s">
        <v>507</v>
      </c>
      <c r="H6" s="14"/>
      <c r="I6" s="14"/>
      <c r="J6" s="14"/>
      <c r="K6" s="14"/>
    </row>
    <row r="7" spans="1:11" ht="12.75">
      <c r="A7" s="13"/>
      <c r="B7" s="11" t="s">
        <v>0</v>
      </c>
      <c r="C7" s="37" t="s">
        <v>139</v>
      </c>
      <c r="D7" s="38"/>
      <c r="E7" s="39"/>
      <c r="F7" s="44" t="s">
        <v>138</v>
      </c>
      <c r="G7" s="11" t="s">
        <v>488</v>
      </c>
      <c r="H7" s="14"/>
      <c r="I7" s="15"/>
      <c r="J7" s="14"/>
      <c r="K7" s="14"/>
    </row>
    <row r="8" spans="1:11" ht="12.75">
      <c r="A8" s="13"/>
      <c r="B8" s="11"/>
      <c r="C8" s="54" t="s">
        <v>132</v>
      </c>
      <c r="D8" s="54" t="s">
        <v>134</v>
      </c>
      <c r="E8" s="54" t="s">
        <v>133</v>
      </c>
      <c r="F8" s="44"/>
      <c r="G8" s="11"/>
      <c r="H8" s="14"/>
      <c r="I8" s="15"/>
      <c r="J8" s="14"/>
      <c r="K8" s="14"/>
    </row>
    <row r="9" spans="1:11" ht="12.75">
      <c r="A9" s="13">
        <v>1</v>
      </c>
      <c r="B9" s="22" t="s">
        <v>136</v>
      </c>
      <c r="C9" s="108"/>
      <c r="D9" s="109"/>
      <c r="E9" s="110"/>
      <c r="F9" s="111"/>
      <c r="G9" s="109"/>
      <c r="H9" s="14"/>
      <c r="I9" s="15"/>
      <c r="J9" s="14"/>
      <c r="K9" s="14"/>
    </row>
    <row r="10" spans="1:11" ht="12.75">
      <c r="A10" s="13">
        <v>2</v>
      </c>
      <c r="B10" s="22" t="s">
        <v>140</v>
      </c>
      <c r="C10" s="108"/>
      <c r="D10" s="109"/>
      <c r="E10" s="110"/>
      <c r="F10" s="111"/>
      <c r="G10" s="109"/>
      <c r="H10" s="14"/>
      <c r="I10" s="15"/>
      <c r="J10" s="14"/>
      <c r="K10" s="14"/>
    </row>
    <row r="11" spans="1:11" ht="12.75">
      <c r="A11" s="13">
        <v>3</v>
      </c>
      <c r="B11" s="10" t="s">
        <v>141</v>
      </c>
      <c r="C11" s="112">
        <v>20163228</v>
      </c>
      <c r="D11" s="109"/>
      <c r="E11" s="112"/>
      <c r="F11" s="113">
        <f aca="true" t="shared" si="0" ref="F11:F16">SUM(C11:E11)</f>
        <v>20163228</v>
      </c>
      <c r="G11" s="112">
        <v>20609103</v>
      </c>
      <c r="H11" s="14"/>
      <c r="I11" s="14"/>
      <c r="J11" s="14"/>
      <c r="K11" s="14"/>
    </row>
    <row r="12" spans="1:11" ht="12.75">
      <c r="A12" s="13">
        <v>4</v>
      </c>
      <c r="B12" s="13" t="s">
        <v>142</v>
      </c>
      <c r="C12" s="109">
        <v>2985937</v>
      </c>
      <c r="D12" s="109"/>
      <c r="E12" s="112"/>
      <c r="F12" s="113">
        <f t="shared" si="0"/>
        <v>2985937</v>
      </c>
      <c r="G12" s="112">
        <v>3072884</v>
      </c>
      <c r="H12" s="14"/>
      <c r="I12" s="3"/>
      <c r="J12" s="14"/>
      <c r="K12" s="14"/>
    </row>
    <row r="13" spans="1:11" ht="12.75">
      <c r="A13" s="13">
        <v>5</v>
      </c>
      <c r="B13" s="13" t="s">
        <v>143</v>
      </c>
      <c r="C13" s="109">
        <v>14738997</v>
      </c>
      <c r="D13" s="109"/>
      <c r="E13" s="112"/>
      <c r="F13" s="113">
        <f t="shared" si="0"/>
        <v>14738997</v>
      </c>
      <c r="G13" s="112">
        <v>18758247</v>
      </c>
      <c r="H13" s="14"/>
      <c r="I13" s="55"/>
      <c r="J13" s="55"/>
      <c r="K13" s="55"/>
    </row>
    <row r="14" spans="1:11" ht="12.75">
      <c r="A14" s="13">
        <v>6</v>
      </c>
      <c r="B14" s="13" t="s">
        <v>144</v>
      </c>
      <c r="C14" s="109">
        <v>5198000</v>
      </c>
      <c r="D14" s="109"/>
      <c r="E14" s="112"/>
      <c r="F14" s="113">
        <f t="shared" si="0"/>
        <v>5198000</v>
      </c>
      <c r="G14" s="112">
        <v>4598000</v>
      </c>
      <c r="H14" s="12"/>
      <c r="I14" s="3"/>
      <c r="J14" s="14"/>
      <c r="K14" s="14"/>
    </row>
    <row r="15" spans="1:11" ht="12.75">
      <c r="A15" s="13">
        <v>7</v>
      </c>
      <c r="B15" s="13" t="s">
        <v>145</v>
      </c>
      <c r="C15" s="109">
        <v>1401591</v>
      </c>
      <c r="D15" s="109"/>
      <c r="E15" s="112"/>
      <c r="F15" s="113">
        <f t="shared" si="0"/>
        <v>1401591</v>
      </c>
      <c r="G15" s="112">
        <v>2017551</v>
      </c>
      <c r="H15" s="12"/>
      <c r="I15" s="12"/>
      <c r="J15" s="14"/>
      <c r="K15" s="14"/>
    </row>
    <row r="16" spans="1:11" ht="12.75">
      <c r="A16" s="13">
        <v>8</v>
      </c>
      <c r="B16" s="13" t="s">
        <v>135</v>
      </c>
      <c r="C16" s="109">
        <f>SUM(C11:C15)</f>
        <v>44487753</v>
      </c>
      <c r="D16" s="109">
        <f>SUM(D12:D15)</f>
        <v>0</v>
      </c>
      <c r="E16" s="112">
        <f>SUM(E14:E15)</f>
        <v>0</v>
      </c>
      <c r="F16" s="111">
        <f t="shared" si="0"/>
        <v>44487753</v>
      </c>
      <c r="G16" s="109">
        <f>SUM(G11:G15)</f>
        <v>49055785</v>
      </c>
      <c r="H16" s="14"/>
      <c r="I16" s="3"/>
      <c r="J16" s="14"/>
      <c r="K16" s="14"/>
    </row>
    <row r="17" spans="1:11" ht="12.75">
      <c r="A17" s="13"/>
      <c r="B17" s="13"/>
      <c r="C17" s="109"/>
      <c r="D17" s="109"/>
      <c r="E17" s="112"/>
      <c r="F17" s="111"/>
      <c r="G17" s="109"/>
      <c r="H17" s="14"/>
      <c r="I17" s="3"/>
      <c r="J17" s="14"/>
      <c r="K17" s="14"/>
    </row>
    <row r="18" spans="1:11" ht="12.75">
      <c r="A18" s="59">
        <v>9</v>
      </c>
      <c r="B18" s="11" t="s">
        <v>146</v>
      </c>
      <c r="C18" s="109"/>
      <c r="D18" s="109"/>
      <c r="E18" s="108"/>
      <c r="F18" s="111"/>
      <c r="G18" s="109"/>
      <c r="H18" s="14"/>
      <c r="I18" s="15"/>
      <c r="J18" s="14"/>
      <c r="K18" s="14"/>
    </row>
    <row r="19" spans="1:11" ht="12.75">
      <c r="A19" s="59">
        <v>10</v>
      </c>
      <c r="B19" s="11" t="s">
        <v>140</v>
      </c>
      <c r="C19" s="109"/>
      <c r="D19" s="109"/>
      <c r="E19" s="108"/>
      <c r="F19" s="111"/>
      <c r="G19" s="109"/>
      <c r="H19" s="14"/>
      <c r="I19" s="15"/>
      <c r="J19" s="14"/>
      <c r="K19" s="14"/>
    </row>
    <row r="20" spans="1:11" ht="12.75">
      <c r="A20" s="13">
        <v>11</v>
      </c>
      <c r="B20" s="13" t="s">
        <v>147</v>
      </c>
      <c r="C20" s="109">
        <v>1833795</v>
      </c>
      <c r="D20" s="109"/>
      <c r="E20" s="112"/>
      <c r="F20" s="111">
        <f aca="true" t="shared" si="1" ref="F20:F25">SUM(C20:E20)</f>
        <v>1833795</v>
      </c>
      <c r="G20" s="109">
        <v>2211795</v>
      </c>
      <c r="H20" s="14"/>
      <c r="I20" s="3"/>
      <c r="J20" s="14"/>
      <c r="K20" s="14"/>
    </row>
    <row r="21" spans="1:11" ht="12.75">
      <c r="A21" s="13">
        <v>12</v>
      </c>
      <c r="B21" s="13" t="s">
        <v>148</v>
      </c>
      <c r="C21" s="109">
        <v>76612444</v>
      </c>
      <c r="D21" s="109"/>
      <c r="E21" s="112"/>
      <c r="F21" s="111">
        <f t="shared" si="1"/>
        <v>76612444</v>
      </c>
      <c r="G21" s="109">
        <f>F21</f>
        <v>76612444</v>
      </c>
      <c r="H21" s="14"/>
      <c r="I21" s="3"/>
      <c r="J21" s="14"/>
      <c r="K21" s="14"/>
    </row>
    <row r="22" spans="1:11" ht="12.75">
      <c r="A22" s="13">
        <v>13</v>
      </c>
      <c r="B22" s="13" t="s">
        <v>149</v>
      </c>
      <c r="C22" s="112"/>
      <c r="D22" s="112"/>
      <c r="E22" s="112"/>
      <c r="F22" s="111">
        <f t="shared" si="1"/>
        <v>0</v>
      </c>
      <c r="G22" s="109">
        <f>SUM(D22:F22)</f>
        <v>0</v>
      </c>
      <c r="H22" s="14"/>
      <c r="I22" s="3"/>
      <c r="J22" s="14"/>
      <c r="K22" s="14"/>
    </row>
    <row r="23" spans="1:11" ht="12.75">
      <c r="A23" s="13">
        <v>14</v>
      </c>
      <c r="B23" s="13" t="s">
        <v>150</v>
      </c>
      <c r="C23" s="112"/>
      <c r="D23" s="112"/>
      <c r="E23" s="112"/>
      <c r="F23" s="111">
        <f t="shared" si="1"/>
        <v>0</v>
      </c>
      <c r="G23" s="109">
        <f>SUM(D23:F23)</f>
        <v>0</v>
      </c>
      <c r="H23" s="14"/>
      <c r="I23" s="3"/>
      <c r="J23" s="14"/>
      <c r="K23" s="14"/>
    </row>
    <row r="24" spans="1:11" ht="12.75">
      <c r="A24" s="13">
        <v>15</v>
      </c>
      <c r="B24" s="13" t="s">
        <v>151</v>
      </c>
      <c r="C24" s="112"/>
      <c r="D24" s="112"/>
      <c r="E24" s="112"/>
      <c r="F24" s="111">
        <f t="shared" si="1"/>
        <v>0</v>
      </c>
      <c r="G24" s="109">
        <f>SUM(D24:F24)</f>
        <v>0</v>
      </c>
      <c r="H24" s="14"/>
      <c r="I24" s="3"/>
      <c r="J24" s="14"/>
      <c r="K24" s="14"/>
    </row>
    <row r="25" spans="1:11" ht="12.75">
      <c r="A25" s="13">
        <v>16</v>
      </c>
      <c r="B25" s="13" t="s">
        <v>101</v>
      </c>
      <c r="C25" s="112">
        <f>SUM(C20:C24)</f>
        <v>78446239</v>
      </c>
      <c r="D25" s="112"/>
      <c r="E25" s="112"/>
      <c r="F25" s="111">
        <f t="shared" si="1"/>
        <v>78446239</v>
      </c>
      <c r="G25" s="109">
        <f>SUM(G20:G24)</f>
        <v>78824239</v>
      </c>
      <c r="H25" s="14"/>
      <c r="I25" s="3"/>
      <c r="J25" s="14"/>
      <c r="K25" s="14"/>
    </row>
    <row r="26" spans="1:11" ht="12.75">
      <c r="A26" s="13"/>
      <c r="B26" s="10"/>
      <c r="C26" s="112"/>
      <c r="D26" s="112"/>
      <c r="E26" s="108"/>
      <c r="F26" s="113"/>
      <c r="G26" s="112"/>
      <c r="H26" s="14"/>
      <c r="I26" s="14"/>
      <c r="J26" s="14"/>
      <c r="K26" s="14"/>
    </row>
    <row r="27" spans="1:11" ht="12.75">
      <c r="A27" s="124">
        <v>17</v>
      </c>
      <c r="B27" s="11" t="s">
        <v>152</v>
      </c>
      <c r="C27" s="112"/>
      <c r="D27" s="112"/>
      <c r="E27" s="108"/>
      <c r="F27" s="113"/>
      <c r="G27" s="112"/>
      <c r="H27" s="14"/>
      <c r="I27" s="15"/>
      <c r="J27" s="14"/>
      <c r="K27" s="14"/>
    </row>
    <row r="28" spans="1:11" ht="12.75">
      <c r="A28" s="45">
        <v>18</v>
      </c>
      <c r="B28" s="45" t="s">
        <v>102</v>
      </c>
      <c r="C28" s="114">
        <v>4529590</v>
      </c>
      <c r="D28" s="112">
        <v>6400500</v>
      </c>
      <c r="E28" s="108"/>
      <c r="F28" s="111">
        <f>SUM(C28:E28)</f>
        <v>10930090</v>
      </c>
      <c r="G28" s="109">
        <v>17685561</v>
      </c>
      <c r="H28" s="14"/>
      <c r="I28" s="3"/>
      <c r="J28" s="14"/>
      <c r="K28" s="14"/>
    </row>
    <row r="29" spans="1:11" ht="12.75">
      <c r="A29" s="13">
        <v>19</v>
      </c>
      <c r="B29" s="21" t="s">
        <v>103</v>
      </c>
      <c r="C29" s="112"/>
      <c r="D29" s="112"/>
      <c r="E29" s="108"/>
      <c r="F29" s="111">
        <f>SUM(F30:F31)</f>
        <v>0</v>
      </c>
      <c r="G29" s="109">
        <f>SUM(G30:G31)</f>
        <v>0</v>
      </c>
      <c r="H29" s="14"/>
      <c r="I29" s="16"/>
      <c r="J29" s="14"/>
      <c r="K29" s="14"/>
    </row>
    <row r="30" spans="1:11" ht="12.75">
      <c r="A30" s="13">
        <v>20</v>
      </c>
      <c r="B30" s="21" t="s">
        <v>104</v>
      </c>
      <c r="C30" s="112"/>
      <c r="D30" s="112"/>
      <c r="E30" s="108"/>
      <c r="F30" s="111">
        <f>SUM(C30:E30)</f>
        <v>0</v>
      </c>
      <c r="G30" s="109">
        <f>SUM(D30:F30)</f>
        <v>0</v>
      </c>
      <c r="H30" s="14"/>
      <c r="I30" s="16"/>
      <c r="J30" s="14"/>
      <c r="K30" s="14"/>
    </row>
    <row r="31" spans="1:11" ht="12.75">
      <c r="A31" s="13">
        <v>21</v>
      </c>
      <c r="B31" s="21" t="s">
        <v>105</v>
      </c>
      <c r="C31" s="112"/>
      <c r="D31" s="112"/>
      <c r="E31" s="108"/>
      <c r="F31" s="111">
        <f>SUM(C31:E31)</f>
        <v>0</v>
      </c>
      <c r="G31" s="109">
        <f>SUM(D31:F31)</f>
        <v>0</v>
      </c>
      <c r="H31" s="14"/>
      <c r="I31" s="16"/>
      <c r="J31" s="14"/>
      <c r="K31" s="14"/>
    </row>
    <row r="32" spans="1:11" ht="12.75">
      <c r="A32" s="13">
        <v>22</v>
      </c>
      <c r="B32" s="21" t="s">
        <v>101</v>
      </c>
      <c r="C32" s="112">
        <f>SUM(C28:C30)</f>
        <v>4529590</v>
      </c>
      <c r="D32" s="112">
        <f>SUM(D28:D30)</f>
        <v>6400500</v>
      </c>
      <c r="E32" s="108"/>
      <c r="F32" s="111">
        <f>SUM(C32:E32)</f>
        <v>10930090</v>
      </c>
      <c r="G32" s="109">
        <f>SUM(G28:G31)</f>
        <v>17685561</v>
      </c>
      <c r="H32" s="14"/>
      <c r="I32" s="16"/>
      <c r="J32" s="14"/>
      <c r="K32" s="14"/>
    </row>
    <row r="33" spans="1:11" ht="12.75">
      <c r="A33" s="13"/>
      <c r="B33" s="20"/>
      <c r="C33" s="108"/>
      <c r="D33" s="108"/>
      <c r="E33" s="108"/>
      <c r="F33" s="115"/>
      <c r="G33" s="132"/>
      <c r="H33" s="15"/>
      <c r="I33" s="17"/>
      <c r="J33" s="15"/>
      <c r="K33" s="14"/>
    </row>
    <row r="34" spans="1:11" ht="12.75">
      <c r="A34" s="59">
        <v>23</v>
      </c>
      <c r="B34" s="15" t="s">
        <v>106</v>
      </c>
      <c r="C34" s="112"/>
      <c r="D34" s="108"/>
      <c r="E34" s="108"/>
      <c r="F34" s="116"/>
      <c r="G34" s="133"/>
      <c r="H34" s="14"/>
      <c r="I34" s="17"/>
      <c r="J34" s="14"/>
      <c r="K34" s="14"/>
    </row>
    <row r="35" spans="1:11" ht="12.75">
      <c r="A35" s="13">
        <v>24</v>
      </c>
      <c r="B35" s="59" t="s">
        <v>461</v>
      </c>
      <c r="C35" s="112">
        <v>1047588</v>
      </c>
      <c r="D35" s="112">
        <v>0</v>
      </c>
      <c r="E35" s="108">
        <v>0</v>
      </c>
      <c r="F35" s="116">
        <v>1047588</v>
      </c>
      <c r="G35" s="133">
        <f>F35</f>
        <v>1047588</v>
      </c>
      <c r="H35" s="14"/>
      <c r="I35" s="16"/>
      <c r="J35" s="14"/>
      <c r="K35" s="14"/>
    </row>
    <row r="36" spans="1:11" ht="12.75">
      <c r="A36" s="13">
        <v>25</v>
      </c>
      <c r="B36" s="11" t="s">
        <v>80</v>
      </c>
      <c r="C36" s="108">
        <f>C16+C25+C32+C35</f>
        <v>128511170</v>
      </c>
      <c r="D36" s="108">
        <f>D16+D25+D32+D35</f>
        <v>6400500</v>
      </c>
      <c r="E36" s="108">
        <f>E16+E25+E32+E35</f>
        <v>0</v>
      </c>
      <c r="F36" s="108">
        <f>F16+F25+F32+F35</f>
        <v>134911670</v>
      </c>
      <c r="G36" s="108">
        <f>G16+G25+G32+G35</f>
        <v>146613173</v>
      </c>
      <c r="H36" s="14"/>
      <c r="I36" s="14"/>
      <c r="J36" s="14"/>
      <c r="K36" s="14"/>
    </row>
    <row r="43" spans="1:13" ht="12.75">
      <c r="A43" s="3"/>
      <c r="B43" t="s">
        <v>85</v>
      </c>
      <c r="C43" t="s">
        <v>86</v>
      </c>
      <c r="D43" t="s">
        <v>119</v>
      </c>
      <c r="E43" t="s">
        <v>90</v>
      </c>
      <c r="F43" t="s">
        <v>120</v>
      </c>
      <c r="G43" t="s">
        <v>126</v>
      </c>
      <c r="H43" t="s">
        <v>476</v>
      </c>
      <c r="I43" t="s">
        <v>477</v>
      </c>
      <c r="J43" t="s">
        <v>478</v>
      </c>
      <c r="K43" t="s">
        <v>479</v>
      </c>
      <c r="L43" t="s">
        <v>480</v>
      </c>
      <c r="M43" t="s">
        <v>129</v>
      </c>
    </row>
    <row r="44" spans="1:13" ht="12.75">
      <c r="A44" s="13">
        <v>26</v>
      </c>
      <c r="B44" s="40" t="s">
        <v>109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1:13" ht="12.75">
      <c r="A45" s="13">
        <v>27</v>
      </c>
      <c r="B45" s="39" t="s">
        <v>72</v>
      </c>
      <c r="C45" s="10" t="s">
        <v>73</v>
      </c>
      <c r="D45" s="10" t="s">
        <v>74</v>
      </c>
      <c r="E45" s="10" t="s">
        <v>75</v>
      </c>
      <c r="F45" s="10" t="s">
        <v>76</v>
      </c>
      <c r="G45" s="10" t="s">
        <v>77</v>
      </c>
      <c r="H45" s="10" t="s">
        <v>107</v>
      </c>
      <c r="I45" s="10" t="s">
        <v>9</v>
      </c>
      <c r="J45" s="10" t="s">
        <v>358</v>
      </c>
      <c r="K45" s="10" t="s">
        <v>71</v>
      </c>
      <c r="L45" s="10" t="s">
        <v>78</v>
      </c>
      <c r="M45" s="10" t="s">
        <v>475</v>
      </c>
    </row>
    <row r="46" spans="1:13" ht="12.75">
      <c r="A46" s="13">
        <v>28</v>
      </c>
      <c r="B46" s="40" t="s">
        <v>108</v>
      </c>
      <c r="C46" s="118"/>
      <c r="D46" s="118"/>
      <c r="E46" s="118"/>
      <c r="F46" s="118"/>
      <c r="G46" s="118"/>
      <c r="H46" s="118"/>
      <c r="I46" s="118"/>
      <c r="J46" s="118"/>
      <c r="K46" s="118"/>
      <c r="L46" s="112"/>
      <c r="M46" s="10"/>
    </row>
    <row r="47" spans="1:13" ht="12.75">
      <c r="A47" s="13">
        <v>29</v>
      </c>
      <c r="B47" s="117" t="s">
        <v>451</v>
      </c>
      <c r="C47" s="118"/>
      <c r="D47" s="118"/>
      <c r="E47" s="118"/>
      <c r="F47" s="118"/>
      <c r="G47" s="118"/>
      <c r="H47" s="118"/>
      <c r="I47" s="109"/>
      <c r="J47" s="118"/>
      <c r="K47" s="118"/>
      <c r="L47" s="119">
        <f>SUM(C47:K47)</f>
        <v>0</v>
      </c>
      <c r="M47" s="10"/>
    </row>
    <row r="48" spans="1:13" ht="12.75">
      <c r="A48" s="13">
        <v>30</v>
      </c>
      <c r="B48" s="117" t="s">
        <v>450</v>
      </c>
      <c r="C48" s="109">
        <v>6041969</v>
      </c>
      <c r="D48" s="109">
        <v>1233300</v>
      </c>
      <c r="E48" s="109">
        <v>4131000</v>
      </c>
      <c r="F48" s="118"/>
      <c r="G48" s="109">
        <v>1019960</v>
      </c>
      <c r="H48" s="109"/>
      <c r="I48" s="118"/>
      <c r="J48" s="118"/>
      <c r="K48" s="118"/>
      <c r="L48" s="119">
        <f aca="true" t="shared" si="2" ref="L48:L67">SUM(C48:K48)</f>
        <v>12426229</v>
      </c>
      <c r="M48" s="10">
        <v>1</v>
      </c>
    </row>
    <row r="49" spans="1:13" ht="12.75">
      <c r="A49" s="13">
        <v>31</v>
      </c>
      <c r="B49" s="117" t="s">
        <v>389</v>
      </c>
      <c r="C49" s="118"/>
      <c r="D49" s="118"/>
      <c r="E49" s="109">
        <v>1270000</v>
      </c>
      <c r="F49" s="118"/>
      <c r="G49" s="118"/>
      <c r="H49" s="118"/>
      <c r="I49" s="118"/>
      <c r="J49" s="118"/>
      <c r="K49" s="118"/>
      <c r="L49" s="119">
        <f t="shared" si="2"/>
        <v>1270000</v>
      </c>
      <c r="M49" s="10"/>
    </row>
    <row r="50" spans="1:13" ht="12.75">
      <c r="A50" s="13">
        <v>32</v>
      </c>
      <c r="B50" s="117" t="s">
        <v>449</v>
      </c>
      <c r="C50" s="109">
        <v>445875</v>
      </c>
      <c r="D50" s="109">
        <v>86947</v>
      </c>
      <c r="E50" s="109">
        <v>3271475</v>
      </c>
      <c r="F50" s="118"/>
      <c r="G50" s="118"/>
      <c r="H50" s="109">
        <v>200000</v>
      </c>
      <c r="I50" s="109">
        <v>76612444</v>
      </c>
      <c r="J50" s="118"/>
      <c r="K50" s="109">
        <v>17685561</v>
      </c>
      <c r="L50" s="119">
        <f t="shared" si="2"/>
        <v>98302302</v>
      </c>
      <c r="M50" s="10"/>
    </row>
    <row r="51" spans="1:13" ht="12.75">
      <c r="A51" s="13">
        <v>33</v>
      </c>
      <c r="B51" s="117" t="s">
        <v>463</v>
      </c>
      <c r="C51" s="118"/>
      <c r="D51" s="118"/>
      <c r="E51" s="118"/>
      <c r="F51" s="118"/>
      <c r="G51" s="109"/>
      <c r="H51" s="118"/>
      <c r="I51" s="118"/>
      <c r="J51" s="118"/>
      <c r="K51" s="118"/>
      <c r="L51" s="119">
        <f t="shared" si="2"/>
        <v>0</v>
      </c>
      <c r="M51" s="10"/>
    </row>
    <row r="52" spans="1:13" ht="12.75">
      <c r="A52" s="13">
        <v>34</v>
      </c>
      <c r="B52" s="117" t="s">
        <v>457</v>
      </c>
      <c r="C52" s="118"/>
      <c r="D52" s="118"/>
      <c r="E52" s="118"/>
      <c r="F52" s="118"/>
      <c r="G52" s="109"/>
      <c r="H52" s="118"/>
      <c r="I52" s="118"/>
      <c r="J52" s="118"/>
      <c r="K52" s="118"/>
      <c r="L52" s="119">
        <f t="shared" si="2"/>
        <v>0</v>
      </c>
      <c r="M52" s="10"/>
    </row>
    <row r="53" spans="1:13" ht="12.75">
      <c r="A53" s="13">
        <v>35</v>
      </c>
      <c r="B53" s="117" t="s">
        <v>462</v>
      </c>
      <c r="C53" s="118"/>
      <c r="D53" s="118"/>
      <c r="E53" s="109">
        <v>328000</v>
      </c>
      <c r="F53" s="118"/>
      <c r="G53" s="118"/>
      <c r="H53" s="118"/>
      <c r="I53" s="118"/>
      <c r="J53" s="118"/>
      <c r="K53" s="118"/>
      <c r="L53" s="119">
        <f t="shared" si="2"/>
        <v>328000</v>
      </c>
      <c r="M53" s="10"/>
    </row>
    <row r="54" spans="1:13" ht="12.75">
      <c r="A54" s="13">
        <v>36</v>
      </c>
      <c r="B54" s="117" t="s">
        <v>448</v>
      </c>
      <c r="C54" s="118"/>
      <c r="D54" s="118"/>
      <c r="E54" s="109">
        <v>1219200</v>
      </c>
      <c r="F54" s="109">
        <v>4598000</v>
      </c>
      <c r="G54" s="109">
        <v>600000</v>
      </c>
      <c r="H54" s="118"/>
      <c r="I54" s="118"/>
      <c r="J54" s="118"/>
      <c r="K54" s="118"/>
      <c r="L54" s="119">
        <f t="shared" si="2"/>
        <v>6417200</v>
      </c>
      <c r="M54" s="10"/>
    </row>
    <row r="55" spans="1:13" ht="12.75">
      <c r="A55" s="13">
        <v>37</v>
      </c>
      <c r="B55" s="117" t="s">
        <v>464</v>
      </c>
      <c r="C55" s="118"/>
      <c r="D55" s="118"/>
      <c r="E55" s="118"/>
      <c r="F55" s="118"/>
      <c r="G55" s="109">
        <v>337591</v>
      </c>
      <c r="H55" s="118"/>
      <c r="I55" s="118"/>
      <c r="J55" s="118"/>
      <c r="K55" s="118"/>
      <c r="L55" s="119">
        <f t="shared" si="2"/>
        <v>337591</v>
      </c>
      <c r="M55" s="10"/>
    </row>
    <row r="56" spans="1:13" ht="12.75">
      <c r="A56" s="13">
        <v>38</v>
      </c>
      <c r="B56" s="117" t="s">
        <v>384</v>
      </c>
      <c r="C56" s="109">
        <v>2344500</v>
      </c>
      <c r="D56" s="109">
        <v>475555</v>
      </c>
      <c r="E56" s="109">
        <v>1045000</v>
      </c>
      <c r="F56" s="118"/>
      <c r="G56" s="118"/>
      <c r="H56" s="118"/>
      <c r="I56" s="118"/>
      <c r="J56" s="118"/>
      <c r="K56" s="118"/>
      <c r="L56" s="119">
        <f t="shared" si="2"/>
        <v>3865055</v>
      </c>
      <c r="M56" s="10">
        <v>1</v>
      </c>
    </row>
    <row r="57" spans="1:13" ht="12.75">
      <c r="A57" s="13">
        <v>39</v>
      </c>
      <c r="B57" s="117" t="s">
        <v>447</v>
      </c>
      <c r="C57" s="118"/>
      <c r="D57" s="118"/>
      <c r="E57" s="118"/>
      <c r="F57" s="118"/>
      <c r="G57" s="109">
        <v>60000</v>
      </c>
      <c r="H57" s="118"/>
      <c r="I57" s="118"/>
      <c r="J57" s="118"/>
      <c r="K57" s="118"/>
      <c r="L57" s="119">
        <f t="shared" si="2"/>
        <v>60000</v>
      </c>
      <c r="M57" s="10"/>
    </row>
    <row r="58" spans="1:13" ht="12.75">
      <c r="A58" s="13">
        <v>40</v>
      </c>
      <c r="B58" s="117" t="s">
        <v>385</v>
      </c>
      <c r="C58" s="118"/>
      <c r="D58" s="118"/>
      <c r="E58" s="118"/>
      <c r="F58" s="118"/>
      <c r="G58" s="118"/>
      <c r="H58" s="118"/>
      <c r="I58" s="118"/>
      <c r="J58" s="118"/>
      <c r="K58" s="118"/>
      <c r="L58" s="119">
        <f t="shared" si="2"/>
        <v>0</v>
      </c>
      <c r="M58" s="10"/>
    </row>
    <row r="59" spans="1:13" ht="12.75">
      <c r="A59" s="13">
        <v>41</v>
      </c>
      <c r="B59" s="117" t="s">
        <v>453</v>
      </c>
      <c r="C59" s="118"/>
      <c r="D59" s="118"/>
      <c r="E59" s="118"/>
      <c r="F59" s="118"/>
      <c r="G59" s="118"/>
      <c r="H59" s="118"/>
      <c r="I59" s="118"/>
      <c r="J59" s="118"/>
      <c r="K59" s="118"/>
      <c r="L59" s="119">
        <f t="shared" si="2"/>
        <v>0</v>
      </c>
      <c r="M59" s="10"/>
    </row>
    <row r="60" spans="1:13" ht="12.75">
      <c r="A60" s="13">
        <v>42</v>
      </c>
      <c r="B60" s="117" t="s">
        <v>452</v>
      </c>
      <c r="C60" s="109">
        <v>390178</v>
      </c>
      <c r="D60" s="109">
        <v>99172</v>
      </c>
      <c r="E60" s="109"/>
      <c r="F60" s="118"/>
      <c r="G60" s="118"/>
      <c r="H60" s="118"/>
      <c r="I60" s="118"/>
      <c r="J60" s="118"/>
      <c r="K60" s="118"/>
      <c r="L60" s="119">
        <f t="shared" si="2"/>
        <v>489350</v>
      </c>
      <c r="M60" s="10"/>
    </row>
    <row r="61" spans="1:13" ht="12.75">
      <c r="A61" s="13">
        <v>43</v>
      </c>
      <c r="B61" s="117" t="s">
        <v>360</v>
      </c>
      <c r="C61" s="120">
        <v>11206581</v>
      </c>
      <c r="D61" s="109">
        <v>1142810</v>
      </c>
      <c r="E61" s="109">
        <v>4519522</v>
      </c>
      <c r="F61" s="118"/>
      <c r="G61" s="118"/>
      <c r="H61" s="109">
        <v>1633795</v>
      </c>
      <c r="I61" s="118"/>
      <c r="J61" s="118"/>
      <c r="K61" s="118"/>
      <c r="L61" s="119">
        <f t="shared" si="2"/>
        <v>18502708</v>
      </c>
      <c r="M61" s="10">
        <v>11</v>
      </c>
    </row>
    <row r="62" spans="1:13" ht="12.75">
      <c r="A62" s="13">
        <v>44</v>
      </c>
      <c r="B62" s="117" t="s">
        <v>454</v>
      </c>
      <c r="C62" s="118"/>
      <c r="D62" s="118"/>
      <c r="E62" s="118"/>
      <c r="F62" s="118"/>
      <c r="G62" s="118"/>
      <c r="H62" s="118"/>
      <c r="I62" s="118"/>
      <c r="J62" s="118"/>
      <c r="K62" s="118"/>
      <c r="L62" s="119">
        <f t="shared" si="2"/>
        <v>0</v>
      </c>
      <c r="M62" s="10"/>
    </row>
    <row r="63" spans="1:13" ht="12.75">
      <c r="A63" s="13">
        <v>45</v>
      </c>
      <c r="B63" s="117" t="s">
        <v>390</v>
      </c>
      <c r="C63" s="109">
        <v>180000</v>
      </c>
      <c r="D63" s="109">
        <v>35100</v>
      </c>
      <c r="E63" s="109">
        <v>1254000</v>
      </c>
      <c r="F63" s="118"/>
      <c r="G63" s="118"/>
      <c r="H63" s="118"/>
      <c r="I63" s="118"/>
      <c r="J63" s="118"/>
      <c r="K63" s="118"/>
      <c r="L63" s="119">
        <f t="shared" si="2"/>
        <v>1469100</v>
      </c>
      <c r="M63" s="10"/>
    </row>
    <row r="64" spans="1:13" ht="12.75">
      <c r="A64" s="13">
        <v>46</v>
      </c>
      <c r="B64" s="117" t="s">
        <v>386</v>
      </c>
      <c r="C64" s="118"/>
      <c r="D64" s="118"/>
      <c r="E64" s="109">
        <v>1682050</v>
      </c>
      <c r="F64" s="118"/>
      <c r="G64" s="118"/>
      <c r="H64" s="109">
        <v>378000</v>
      </c>
      <c r="I64" s="118"/>
      <c r="J64" s="118"/>
      <c r="K64" s="118"/>
      <c r="L64" s="119">
        <f t="shared" si="2"/>
        <v>2060050</v>
      </c>
      <c r="M64" s="10"/>
    </row>
    <row r="65" spans="1:13" ht="12.75">
      <c r="A65" s="13">
        <v>47</v>
      </c>
      <c r="B65" s="117" t="s">
        <v>387</v>
      </c>
      <c r="C65" s="118"/>
      <c r="D65" s="118"/>
      <c r="E65" s="109">
        <v>38000</v>
      </c>
      <c r="F65" s="118"/>
      <c r="G65" s="118"/>
      <c r="H65" s="118"/>
      <c r="I65" s="118"/>
      <c r="J65" s="118"/>
      <c r="K65" s="118"/>
      <c r="L65" s="119">
        <f t="shared" si="2"/>
        <v>38000</v>
      </c>
      <c r="M65" s="10"/>
    </row>
    <row r="66" spans="1:13" ht="12.75">
      <c r="A66" s="13">
        <v>48</v>
      </c>
      <c r="B66" s="125" t="s">
        <v>455</v>
      </c>
      <c r="C66" s="118"/>
      <c r="D66" s="118"/>
      <c r="E66" s="118"/>
      <c r="F66" s="118"/>
      <c r="G66" s="118"/>
      <c r="H66" s="118"/>
      <c r="I66" s="118"/>
      <c r="J66" s="118"/>
      <c r="K66" s="118"/>
      <c r="L66" s="119">
        <f t="shared" si="2"/>
        <v>0</v>
      </c>
      <c r="M66" s="10"/>
    </row>
    <row r="67" spans="1:13" ht="12.75">
      <c r="A67" s="13">
        <v>49</v>
      </c>
      <c r="B67" s="117" t="s">
        <v>465</v>
      </c>
      <c r="C67" s="118"/>
      <c r="D67" s="118"/>
      <c r="E67" s="118"/>
      <c r="F67" s="118"/>
      <c r="G67" s="109">
        <v>1047588</v>
      </c>
      <c r="H67" s="118"/>
      <c r="I67" s="118"/>
      <c r="J67" s="118"/>
      <c r="K67" s="118"/>
      <c r="L67" s="119">
        <f t="shared" si="2"/>
        <v>1047588</v>
      </c>
      <c r="M67" s="10"/>
    </row>
    <row r="68" spans="1:13" ht="12.75">
      <c r="A68" s="13">
        <v>50</v>
      </c>
      <c r="B68" s="125" t="s">
        <v>456</v>
      </c>
      <c r="C68" s="121">
        <f aca="true" t="shared" si="3" ref="C68:M68">SUM(C47:C67)</f>
        <v>20609103</v>
      </c>
      <c r="D68" s="121">
        <f t="shared" si="3"/>
        <v>3072884</v>
      </c>
      <c r="E68" s="121">
        <f t="shared" si="3"/>
        <v>18758247</v>
      </c>
      <c r="F68" s="121">
        <f t="shared" si="3"/>
        <v>4598000</v>
      </c>
      <c r="G68" s="121">
        <f t="shared" si="3"/>
        <v>3065139</v>
      </c>
      <c r="H68" s="121">
        <f t="shared" si="3"/>
        <v>2211795</v>
      </c>
      <c r="I68" s="121">
        <f t="shared" si="3"/>
        <v>76612444</v>
      </c>
      <c r="J68" s="121">
        <f t="shared" si="3"/>
        <v>0</v>
      </c>
      <c r="K68" s="121">
        <f t="shared" si="3"/>
        <v>17685561</v>
      </c>
      <c r="L68" s="121">
        <f t="shared" si="3"/>
        <v>146613173</v>
      </c>
      <c r="M68" s="121">
        <f t="shared" si="3"/>
        <v>13</v>
      </c>
    </row>
    <row r="69" spans="2:10" ht="12.75">
      <c r="B69" s="15"/>
      <c r="C69" s="15"/>
      <c r="D69" s="15"/>
      <c r="E69" s="15"/>
      <c r="F69" s="15"/>
      <c r="G69" s="15"/>
      <c r="H69" s="15"/>
      <c r="I69" s="15"/>
      <c r="J69" s="15"/>
    </row>
    <row r="70" spans="2:10" ht="12.75">
      <c r="B70" s="14"/>
      <c r="C70" s="14"/>
      <c r="D70" s="14"/>
      <c r="E70" s="14"/>
      <c r="F70" s="14"/>
      <c r="G70" s="14"/>
      <c r="H70" s="14"/>
      <c r="I70" s="14"/>
      <c r="J70" s="14"/>
    </row>
    <row r="71" spans="2:10" ht="12.75">
      <c r="B71" s="15"/>
      <c r="C71" s="15"/>
      <c r="D71" s="15"/>
      <c r="E71" s="15"/>
      <c r="F71" s="15"/>
      <c r="G71" s="15"/>
      <c r="H71" s="15"/>
      <c r="I71" s="15"/>
      <c r="J71" s="15"/>
    </row>
    <row r="72" spans="2:10" ht="12.75">
      <c r="B72" s="14"/>
      <c r="C72" s="14"/>
      <c r="D72" s="14"/>
      <c r="E72" s="14"/>
      <c r="F72" s="14"/>
      <c r="G72" s="14"/>
      <c r="H72" s="14"/>
      <c r="I72" s="14"/>
      <c r="J72" s="14"/>
    </row>
    <row r="73" spans="2:10" ht="12.75">
      <c r="B73" s="14"/>
      <c r="C73" s="14"/>
      <c r="D73" s="14"/>
      <c r="E73" s="14"/>
      <c r="F73" s="14"/>
      <c r="G73" s="14"/>
      <c r="H73" s="14"/>
      <c r="I73" s="14"/>
      <c r="J73" s="14"/>
    </row>
  </sheetData>
  <sheetProtection/>
  <printOptions/>
  <pageMargins left="0.75" right="0.75" top="1" bottom="1" header="0.5" footer="0.5"/>
  <pageSetup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58.140625" style="0" bestFit="1" customWidth="1"/>
    <col min="3" max="3" width="13.00390625" style="0" customWidth="1"/>
    <col min="4" max="4" width="12.57421875" style="0" bestFit="1" customWidth="1"/>
  </cols>
  <sheetData>
    <row r="1" ht="12.75">
      <c r="B1" s="1" t="s">
        <v>502</v>
      </c>
    </row>
    <row r="3" ht="12.75">
      <c r="B3" s="1" t="s">
        <v>350</v>
      </c>
    </row>
    <row r="4" ht="12.75">
      <c r="C4" s="92" t="s">
        <v>368</v>
      </c>
    </row>
    <row r="5" spans="1:4" ht="12.75">
      <c r="A5" s="10"/>
      <c r="B5" s="11" t="s">
        <v>167</v>
      </c>
      <c r="C5" s="10"/>
      <c r="D5" s="10"/>
    </row>
    <row r="6" spans="1:4" ht="12.75">
      <c r="A6" s="10" t="s">
        <v>85</v>
      </c>
      <c r="B6" s="13" t="s">
        <v>86</v>
      </c>
      <c r="C6" s="13" t="s">
        <v>89</v>
      </c>
      <c r="D6" s="13" t="s">
        <v>486</v>
      </c>
    </row>
    <row r="7" spans="1:4" ht="12.75">
      <c r="A7" s="10" t="s">
        <v>348</v>
      </c>
      <c r="B7" s="10" t="s">
        <v>0</v>
      </c>
      <c r="C7" s="13" t="s">
        <v>371</v>
      </c>
      <c r="D7" s="13" t="s">
        <v>488</v>
      </c>
    </row>
    <row r="8" spans="1:4" ht="12.75">
      <c r="A8" s="10"/>
      <c r="B8" s="10"/>
      <c r="C8" s="10"/>
      <c r="D8" s="10"/>
    </row>
    <row r="9" spans="1:4" ht="12.75">
      <c r="A9" s="10">
        <v>1</v>
      </c>
      <c r="B9" s="13" t="s">
        <v>444</v>
      </c>
      <c r="C9" s="93">
        <v>5198000</v>
      </c>
      <c r="D9" s="93">
        <v>4598000</v>
      </c>
    </row>
    <row r="10" spans="1:4" ht="12.75">
      <c r="A10" s="10"/>
      <c r="B10" s="13"/>
      <c r="C10" s="93"/>
      <c r="D10" s="93"/>
    </row>
    <row r="11" spans="1:4" ht="12.75">
      <c r="A11" s="10">
        <v>2</v>
      </c>
      <c r="B11" s="13" t="s">
        <v>57</v>
      </c>
      <c r="C11" s="94">
        <f>SUM(C9:C10)</f>
        <v>5198000</v>
      </c>
      <c r="D11" s="94">
        <f>SUM(D9:D10)</f>
        <v>4598000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5.8515625" style="0" customWidth="1"/>
    <col min="2" max="2" width="48.00390625" style="0" bestFit="1" customWidth="1"/>
    <col min="3" max="3" width="13.7109375" style="0" customWidth="1"/>
    <col min="4" max="4" width="15.00390625" style="0" customWidth="1"/>
    <col min="6" max="6" width="15.28125" style="0" bestFit="1" customWidth="1"/>
  </cols>
  <sheetData>
    <row r="1" ht="12.75">
      <c r="B1" s="1" t="s">
        <v>503</v>
      </c>
    </row>
    <row r="2" ht="12.75">
      <c r="C2" t="s">
        <v>350</v>
      </c>
    </row>
    <row r="3" spans="1:2" ht="12.75">
      <c r="A3" s="6" t="s">
        <v>110</v>
      </c>
      <c r="B3" s="2"/>
    </row>
    <row r="4" spans="2:6" ht="12.75">
      <c r="B4" t="s">
        <v>63</v>
      </c>
      <c r="C4" t="s">
        <v>86</v>
      </c>
      <c r="D4" t="s">
        <v>89</v>
      </c>
      <c r="E4" t="s">
        <v>88</v>
      </c>
      <c r="F4" t="s">
        <v>137</v>
      </c>
    </row>
    <row r="5" spans="1:6" ht="12.75">
      <c r="A5" s="11" t="s">
        <v>124</v>
      </c>
      <c r="B5" s="11" t="s">
        <v>8</v>
      </c>
      <c r="C5" s="11" t="s">
        <v>164</v>
      </c>
      <c r="D5" s="11" t="s">
        <v>165</v>
      </c>
      <c r="E5" s="20" t="s">
        <v>372</v>
      </c>
      <c r="F5" s="20" t="s">
        <v>78</v>
      </c>
    </row>
    <row r="6" spans="1:6" ht="12.75">
      <c r="A6" s="10">
        <v>1</v>
      </c>
      <c r="B6" s="13" t="s">
        <v>467</v>
      </c>
      <c r="C6" s="93"/>
      <c r="D6" s="93">
        <v>1286453</v>
      </c>
      <c r="E6" s="93"/>
      <c r="F6" s="93">
        <f>SUM(C6:E6)</f>
        <v>1286453</v>
      </c>
    </row>
    <row r="7" spans="1:6" ht="12.75">
      <c r="A7" s="36">
        <v>2</v>
      </c>
      <c r="B7" s="10" t="s">
        <v>169</v>
      </c>
      <c r="C7" s="93"/>
      <c r="D7" s="93">
        <v>347342</v>
      </c>
      <c r="E7" s="93"/>
      <c r="F7" s="93">
        <f aca="true" t="shared" si="0" ref="F7:F17">SUM(C7:E7)</f>
        <v>347342</v>
      </c>
    </row>
    <row r="8" spans="1:6" ht="12.75">
      <c r="A8" s="36">
        <v>3</v>
      </c>
      <c r="B8" s="13" t="s">
        <v>468</v>
      </c>
      <c r="C8" s="93"/>
      <c r="D8" s="93">
        <v>157480</v>
      </c>
      <c r="E8" s="93"/>
      <c r="F8" s="93">
        <f t="shared" si="0"/>
        <v>157480</v>
      </c>
    </row>
    <row r="9" spans="1:6" ht="12.75">
      <c r="A9" s="36">
        <v>4</v>
      </c>
      <c r="B9" s="10" t="s">
        <v>169</v>
      </c>
      <c r="C9" s="93"/>
      <c r="D9" s="93">
        <v>42520</v>
      </c>
      <c r="E9" s="93"/>
      <c r="F9" s="93">
        <f t="shared" si="0"/>
        <v>42520</v>
      </c>
    </row>
    <row r="10" spans="1:6" ht="12.75">
      <c r="A10" s="36">
        <v>5</v>
      </c>
      <c r="B10" s="13" t="s">
        <v>493</v>
      </c>
      <c r="C10" s="93"/>
      <c r="D10" s="93"/>
      <c r="E10" s="93"/>
      <c r="F10" s="93">
        <v>297638</v>
      </c>
    </row>
    <row r="11" spans="1:6" ht="12.75">
      <c r="A11" s="36">
        <v>6</v>
      </c>
      <c r="B11" s="10" t="s">
        <v>169</v>
      </c>
      <c r="C11" s="93"/>
      <c r="D11" s="93"/>
      <c r="E11" s="93"/>
      <c r="F11" s="93">
        <v>80362</v>
      </c>
    </row>
    <row r="12" spans="1:6" ht="12.75">
      <c r="A12" s="36">
        <v>7</v>
      </c>
      <c r="B12" s="10" t="s">
        <v>445</v>
      </c>
      <c r="C12" s="93"/>
      <c r="D12" s="93"/>
      <c r="E12" s="93"/>
      <c r="F12" s="93">
        <f t="shared" si="0"/>
        <v>0</v>
      </c>
    </row>
    <row r="13" spans="1:6" ht="12.75">
      <c r="A13" s="36">
        <v>8</v>
      </c>
      <c r="B13" s="10" t="s">
        <v>169</v>
      </c>
      <c r="C13" s="93"/>
      <c r="D13" s="93"/>
      <c r="E13" s="93"/>
      <c r="F13" s="93">
        <f t="shared" si="0"/>
        <v>0</v>
      </c>
    </row>
    <row r="14" spans="1:6" ht="12.75">
      <c r="A14" s="36">
        <v>9</v>
      </c>
      <c r="B14" s="10" t="s">
        <v>445</v>
      </c>
      <c r="C14" s="93"/>
      <c r="D14" s="93"/>
      <c r="E14" s="93"/>
      <c r="F14" s="93">
        <f t="shared" si="0"/>
        <v>0</v>
      </c>
    </row>
    <row r="15" spans="1:6" ht="12.75">
      <c r="A15" s="36">
        <v>10</v>
      </c>
      <c r="B15" s="10" t="s">
        <v>169</v>
      </c>
      <c r="C15" s="93"/>
      <c r="D15" s="93"/>
      <c r="E15" s="93"/>
      <c r="F15" s="93">
        <f t="shared" si="0"/>
        <v>0</v>
      </c>
    </row>
    <row r="16" spans="1:6" ht="12.75">
      <c r="A16" s="36">
        <v>11</v>
      </c>
      <c r="B16" s="10" t="s">
        <v>445</v>
      </c>
      <c r="C16" s="93"/>
      <c r="D16" s="93"/>
      <c r="E16" s="93"/>
      <c r="F16" s="93">
        <f t="shared" si="0"/>
        <v>0</v>
      </c>
    </row>
    <row r="17" spans="1:6" ht="12.75">
      <c r="A17" s="36">
        <v>12</v>
      </c>
      <c r="B17" s="10" t="s">
        <v>169</v>
      </c>
      <c r="C17" s="93"/>
      <c r="D17" s="93"/>
      <c r="E17" s="93"/>
      <c r="F17" s="93">
        <f t="shared" si="0"/>
        <v>0</v>
      </c>
    </row>
    <row r="18" spans="1:6" ht="12.75">
      <c r="A18" s="10">
        <v>13</v>
      </c>
      <c r="B18" s="11" t="s">
        <v>83</v>
      </c>
      <c r="C18" s="95">
        <f>SUM(C6:C17)</f>
        <v>0</v>
      </c>
      <c r="D18" s="95">
        <f>SUM(D6:D17)</f>
        <v>1833795</v>
      </c>
      <c r="E18" s="95">
        <f>SUM(E6:E17)</f>
        <v>0</v>
      </c>
      <c r="F18" s="95">
        <f>SUM(F6:F17)</f>
        <v>2211795</v>
      </c>
    </row>
    <row r="19" spans="1:4" ht="12.75">
      <c r="A19" s="14"/>
      <c r="B19" s="14"/>
      <c r="C19" s="14"/>
      <c r="D19" s="14"/>
    </row>
    <row r="20" spans="1:4" ht="12.75">
      <c r="A20" s="14"/>
      <c r="B20" s="15"/>
      <c r="C20" s="15"/>
      <c r="D20" s="14"/>
    </row>
    <row r="21" spans="1:4" ht="12.75">
      <c r="A21" s="14"/>
      <c r="B21" s="14"/>
      <c r="C21" s="14"/>
      <c r="D21" s="14"/>
    </row>
    <row r="22" spans="1:4" ht="12.75">
      <c r="A22" s="14"/>
      <c r="B22" s="15"/>
      <c r="C22" s="14"/>
      <c r="D22" s="14"/>
    </row>
    <row r="23" spans="1:4" ht="12.75">
      <c r="A23" s="14"/>
      <c r="B23" s="14"/>
      <c r="C23" s="14"/>
      <c r="D23" s="14"/>
    </row>
    <row r="24" spans="1:4" ht="12.75">
      <c r="A24" s="14"/>
      <c r="B24" s="14"/>
      <c r="C24" s="14"/>
      <c r="D24" s="14"/>
    </row>
    <row r="25" spans="1:4" ht="12.75">
      <c r="A25" s="14"/>
      <c r="B25" s="14"/>
      <c r="C25" s="15"/>
      <c r="D25" s="14"/>
    </row>
    <row r="26" spans="1:4" ht="12.75">
      <c r="A26" s="14"/>
      <c r="B26" s="14"/>
      <c r="C26" s="14"/>
      <c r="D26" s="14"/>
    </row>
    <row r="27" spans="1:4" ht="12.75">
      <c r="A27" s="14"/>
      <c r="B27" s="15"/>
      <c r="C27" s="15"/>
      <c r="D27" s="1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B1">
      <selection activeCell="C1" sqref="C1"/>
    </sheetView>
  </sheetViews>
  <sheetFormatPr defaultColWidth="9.140625" defaultRowHeight="12.75"/>
  <cols>
    <col min="2" max="2" width="16.57421875" style="0" customWidth="1"/>
    <col min="3" max="3" width="23.140625" style="0" customWidth="1"/>
    <col min="5" max="5" width="12.00390625" style="0" customWidth="1"/>
    <col min="6" max="6" width="15.28125" style="0" bestFit="1" customWidth="1"/>
    <col min="7" max="7" width="12.57421875" style="0" customWidth="1"/>
    <col min="8" max="8" width="39.00390625" style="0" customWidth="1"/>
  </cols>
  <sheetData>
    <row r="1" ht="12.75">
      <c r="C1" s="1" t="s">
        <v>504</v>
      </c>
    </row>
    <row r="3" spans="2:8" ht="12.75">
      <c r="B3" s="6" t="s">
        <v>67</v>
      </c>
      <c r="G3" s="1" t="s">
        <v>350</v>
      </c>
      <c r="H3" s="92" t="s">
        <v>368</v>
      </c>
    </row>
    <row r="5" spans="2:8" ht="12.75">
      <c r="B5" t="s">
        <v>63</v>
      </c>
      <c r="C5" t="s">
        <v>118</v>
      </c>
      <c r="D5" t="s">
        <v>89</v>
      </c>
      <c r="E5" t="s">
        <v>90</v>
      </c>
      <c r="F5" t="s">
        <v>121</v>
      </c>
      <c r="G5" t="s">
        <v>122</v>
      </c>
      <c r="H5" t="s">
        <v>123</v>
      </c>
    </row>
    <row r="6" spans="1:8" ht="12.75">
      <c r="A6" s="143" t="s">
        <v>348</v>
      </c>
      <c r="B6" s="143" t="s">
        <v>0</v>
      </c>
      <c r="C6" s="145" t="s">
        <v>154</v>
      </c>
      <c r="D6" s="143" t="s">
        <v>373</v>
      </c>
      <c r="E6" s="140" t="s">
        <v>155</v>
      </c>
      <c r="F6" s="141"/>
      <c r="G6" s="142"/>
      <c r="H6" s="143" t="s">
        <v>374</v>
      </c>
    </row>
    <row r="7" spans="1:8" ht="12.75">
      <c r="A7" s="144"/>
      <c r="B7" s="144"/>
      <c r="C7" s="146"/>
      <c r="D7" s="144"/>
      <c r="E7" s="96" t="s">
        <v>111</v>
      </c>
      <c r="F7" s="96" t="s">
        <v>112</v>
      </c>
      <c r="G7" s="96" t="s">
        <v>113</v>
      </c>
      <c r="H7" s="146"/>
    </row>
    <row r="8" spans="1:8" ht="12.75">
      <c r="A8" s="10">
        <v>1</v>
      </c>
      <c r="B8" s="11" t="s">
        <v>1</v>
      </c>
      <c r="C8" s="10"/>
      <c r="D8" s="10"/>
      <c r="E8" s="10"/>
      <c r="F8" s="10"/>
      <c r="G8" s="10"/>
      <c r="H8" s="10"/>
    </row>
    <row r="9" spans="1:8" ht="12.75">
      <c r="A9" s="10">
        <v>2</v>
      </c>
      <c r="B9" s="13" t="s">
        <v>496</v>
      </c>
      <c r="C9" s="93">
        <v>52869500</v>
      </c>
      <c r="D9" s="10"/>
      <c r="E9" s="10"/>
      <c r="F9" s="10"/>
      <c r="G9" s="10"/>
      <c r="H9" s="10"/>
    </row>
    <row r="10" spans="1:8" ht="12.75">
      <c r="A10" s="10"/>
      <c r="B10" s="13" t="s">
        <v>497</v>
      </c>
      <c r="C10" s="93">
        <v>1300050</v>
      </c>
      <c r="D10" s="10"/>
      <c r="E10" s="10"/>
      <c r="F10" s="10"/>
      <c r="G10" s="10"/>
      <c r="H10" s="10"/>
    </row>
    <row r="11" spans="1:8" ht="12.75">
      <c r="A11" s="10">
        <v>3</v>
      </c>
      <c r="B11" s="10" t="s">
        <v>68</v>
      </c>
      <c r="C11" s="93">
        <f>SUM(C9:C10)</f>
        <v>54169550</v>
      </c>
      <c r="D11" s="10">
        <f>SUM(D8:D9)</f>
        <v>0</v>
      </c>
      <c r="E11" s="10">
        <f>SUM(E8:E9)</f>
        <v>0</v>
      </c>
      <c r="F11" s="10">
        <f>SUM(F8:F9)</f>
        <v>0</v>
      </c>
      <c r="G11" s="10">
        <f>SUM(G8:G9)</f>
        <v>0</v>
      </c>
      <c r="H11" s="10">
        <f>SUM(H8:H9)</f>
        <v>0</v>
      </c>
    </row>
    <row r="12" spans="1:8" ht="12.75">
      <c r="A12" s="10"/>
      <c r="B12" s="10"/>
      <c r="C12" s="10"/>
      <c r="D12" s="10"/>
      <c r="E12" s="10"/>
      <c r="F12" s="10"/>
      <c r="G12" s="10"/>
      <c r="H12" s="10"/>
    </row>
    <row r="13" spans="1:8" ht="12.75">
      <c r="A13" s="10">
        <v>4</v>
      </c>
      <c r="B13" s="11" t="s">
        <v>2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</row>
    <row r="14" spans="1:8" ht="12.75">
      <c r="A14" s="10">
        <v>5</v>
      </c>
      <c r="B14" s="13" t="s">
        <v>496</v>
      </c>
      <c r="C14" s="10"/>
      <c r="D14" s="10"/>
      <c r="E14" s="10"/>
      <c r="F14" s="93">
        <v>1950000</v>
      </c>
      <c r="G14" s="10"/>
      <c r="H14" s="10"/>
    </row>
    <row r="15" spans="1:8" ht="12.75">
      <c r="A15" s="10">
        <v>6</v>
      </c>
      <c r="B15" s="10" t="s">
        <v>68</v>
      </c>
      <c r="C15" s="10">
        <f aca="true" t="shared" si="0" ref="C15:H15">SUM(C13:C14)</f>
        <v>0</v>
      </c>
      <c r="D15" s="10">
        <f t="shared" si="0"/>
        <v>0</v>
      </c>
      <c r="E15" s="10">
        <f t="shared" si="0"/>
        <v>0</v>
      </c>
      <c r="F15" s="93">
        <f t="shared" si="0"/>
        <v>1950000</v>
      </c>
      <c r="G15" s="10">
        <f t="shared" si="0"/>
        <v>0</v>
      </c>
      <c r="H15" s="10">
        <f t="shared" si="0"/>
        <v>0</v>
      </c>
    </row>
  </sheetData>
  <sheetProtection/>
  <mergeCells count="6">
    <mergeCell ref="E6:G6"/>
    <mergeCell ref="A6:A7"/>
    <mergeCell ref="B6:B7"/>
    <mergeCell ref="C6:C7"/>
    <mergeCell ref="D6:D7"/>
    <mergeCell ref="H6:H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C1">
      <selection activeCell="B1" sqref="B1"/>
    </sheetView>
  </sheetViews>
  <sheetFormatPr defaultColWidth="9.140625" defaultRowHeight="12.75"/>
  <cols>
    <col min="1" max="1" width="3.421875" style="0" customWidth="1"/>
    <col min="2" max="2" width="39.7109375" style="0" customWidth="1"/>
    <col min="3" max="3" width="14.7109375" style="0" customWidth="1"/>
    <col min="4" max="4" width="15.8515625" style="0" customWidth="1"/>
    <col min="5" max="5" width="13.7109375" style="0" customWidth="1"/>
    <col min="6" max="6" width="15.57421875" style="0" customWidth="1"/>
    <col min="7" max="7" width="15.28125" style="0" customWidth="1"/>
    <col min="8" max="8" width="14.140625" style="0" customWidth="1"/>
    <col min="9" max="10" width="13.421875" style="0" customWidth="1"/>
    <col min="11" max="11" width="14.28125" style="0" customWidth="1"/>
    <col min="12" max="12" width="14.57421875" style="0" customWidth="1"/>
    <col min="13" max="13" width="13.421875" style="0" customWidth="1"/>
    <col min="14" max="14" width="13.28125" style="0" customWidth="1"/>
    <col min="15" max="15" width="15.140625" style="0" customWidth="1"/>
  </cols>
  <sheetData>
    <row r="1" ht="12.75">
      <c r="B1" s="1" t="s">
        <v>505</v>
      </c>
    </row>
    <row r="2" ht="12.75">
      <c r="B2" s="1"/>
    </row>
    <row r="3" ht="12.75">
      <c r="D3" t="s">
        <v>350</v>
      </c>
    </row>
    <row r="4" spans="2:15" ht="12.75">
      <c r="B4" s="6" t="s">
        <v>69</v>
      </c>
      <c r="C4" s="1"/>
      <c r="D4" s="1"/>
      <c r="E4" s="1"/>
      <c r="F4" s="1"/>
      <c r="G4" s="1"/>
      <c r="H4" s="1"/>
      <c r="I4" s="1"/>
      <c r="J4" s="1"/>
      <c r="K4" s="1"/>
      <c r="O4" s="90" t="s">
        <v>368</v>
      </c>
    </row>
    <row r="5" spans="1:15" ht="12.75">
      <c r="A5" s="10"/>
      <c r="B5" s="10" t="s">
        <v>63</v>
      </c>
      <c r="C5" s="10" t="s">
        <v>118</v>
      </c>
      <c r="D5" s="10" t="s">
        <v>89</v>
      </c>
      <c r="E5" s="10" t="s">
        <v>90</v>
      </c>
      <c r="F5" s="10" t="s">
        <v>121</v>
      </c>
      <c r="G5" s="10" t="s">
        <v>122</v>
      </c>
      <c r="H5" s="10" t="s">
        <v>123</v>
      </c>
      <c r="I5" s="10" t="s">
        <v>125</v>
      </c>
      <c r="J5" s="10" t="s">
        <v>65</v>
      </c>
      <c r="K5" s="10" t="s">
        <v>127</v>
      </c>
      <c r="L5" s="10" t="s">
        <v>128</v>
      </c>
      <c r="M5" s="10" t="s">
        <v>129</v>
      </c>
      <c r="N5" s="10" t="s">
        <v>130</v>
      </c>
      <c r="O5" s="10" t="s">
        <v>131</v>
      </c>
    </row>
    <row r="6" spans="1:15" ht="12.75">
      <c r="A6" s="10">
        <v>1</v>
      </c>
      <c r="B6" s="11" t="s">
        <v>81</v>
      </c>
      <c r="C6" s="11" t="s">
        <v>44</v>
      </c>
      <c r="D6" s="11" t="s">
        <v>45</v>
      </c>
      <c r="E6" s="11" t="s">
        <v>46</v>
      </c>
      <c r="F6" s="11" t="s">
        <v>47</v>
      </c>
      <c r="G6" s="11" t="s">
        <v>48</v>
      </c>
      <c r="H6" s="11" t="s">
        <v>49</v>
      </c>
      <c r="I6" s="11" t="s">
        <v>50</v>
      </c>
      <c r="J6" s="11" t="s">
        <v>51</v>
      </c>
      <c r="K6" s="11" t="s">
        <v>52</v>
      </c>
      <c r="L6" s="11" t="s">
        <v>53</v>
      </c>
      <c r="M6" s="11" t="s">
        <v>54</v>
      </c>
      <c r="N6" s="11" t="s">
        <v>55</v>
      </c>
      <c r="O6" s="11" t="s">
        <v>101</v>
      </c>
    </row>
    <row r="7" spans="1:15" ht="12.75">
      <c r="A7" s="54">
        <v>2</v>
      </c>
      <c r="B7" s="136" t="s">
        <v>12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</row>
    <row r="8" spans="1:15" ht="12.75">
      <c r="A8" s="10">
        <v>3</v>
      </c>
      <c r="B8" s="72" t="s">
        <v>161</v>
      </c>
      <c r="C8" s="13">
        <v>2182474</v>
      </c>
      <c r="D8" s="13">
        <v>2411074</v>
      </c>
      <c r="E8" s="13">
        <v>2182474</v>
      </c>
      <c r="F8" s="13">
        <v>2182474</v>
      </c>
      <c r="G8" s="13">
        <v>2182474</v>
      </c>
      <c r="H8" s="13">
        <v>2182474</v>
      </c>
      <c r="I8" s="13">
        <v>2182474</v>
      </c>
      <c r="J8" s="13">
        <v>2202474</v>
      </c>
      <c r="K8" s="13">
        <v>2202474</v>
      </c>
      <c r="L8" s="13">
        <v>3193074</v>
      </c>
      <c r="M8" s="13">
        <v>2202474</v>
      </c>
      <c r="N8" s="13">
        <v>2194114</v>
      </c>
      <c r="O8" s="13">
        <f>SUM(C8:N8)</f>
        <v>27500528</v>
      </c>
    </row>
    <row r="9" spans="1:15" ht="12.75">
      <c r="A9" s="10">
        <v>4</v>
      </c>
      <c r="B9" s="73" t="s">
        <v>114</v>
      </c>
      <c r="C9" s="13">
        <v>1364070</v>
      </c>
      <c r="D9" s="13">
        <v>1364070</v>
      </c>
      <c r="E9" s="13">
        <v>1364070</v>
      </c>
      <c r="F9" s="13">
        <v>1364070</v>
      </c>
      <c r="G9" s="13">
        <v>1564070</v>
      </c>
      <c r="H9" s="13">
        <v>1564070</v>
      </c>
      <c r="I9" s="13">
        <v>1564070</v>
      </c>
      <c r="J9" s="13">
        <v>1811436</v>
      </c>
      <c r="K9" s="13">
        <v>2864120</v>
      </c>
      <c r="L9" s="13">
        <v>1631526</v>
      </c>
      <c r="M9" s="13">
        <v>1564070</v>
      </c>
      <c r="N9" s="13">
        <v>1590439</v>
      </c>
      <c r="O9" s="13">
        <f>SUM(C9:N9)</f>
        <v>19610081</v>
      </c>
    </row>
    <row r="10" spans="1:15" ht="12.75">
      <c r="A10" s="10">
        <v>5</v>
      </c>
      <c r="B10" s="72" t="s">
        <v>64</v>
      </c>
      <c r="C10" s="13">
        <v>450000</v>
      </c>
      <c r="D10" s="13">
        <v>450000</v>
      </c>
      <c r="E10" s="13">
        <v>450000</v>
      </c>
      <c r="F10" s="13">
        <v>450000</v>
      </c>
      <c r="G10" s="13">
        <v>450000</v>
      </c>
      <c r="H10" s="13">
        <v>450000</v>
      </c>
      <c r="I10" s="13">
        <v>450000</v>
      </c>
      <c r="J10" s="13">
        <v>450000</v>
      </c>
      <c r="K10" s="13">
        <v>450000</v>
      </c>
      <c r="L10" s="13">
        <v>450000</v>
      </c>
      <c r="M10" s="13">
        <v>450000</v>
      </c>
      <c r="N10" s="13">
        <v>450000</v>
      </c>
      <c r="O10" s="13">
        <f>SUM(C10:N10)</f>
        <v>5400000</v>
      </c>
    </row>
    <row r="11" spans="1:15" ht="12.75">
      <c r="A11" s="10">
        <v>6</v>
      </c>
      <c r="B11" s="72" t="s">
        <v>99</v>
      </c>
      <c r="C11" s="13">
        <v>135041</v>
      </c>
      <c r="D11" s="13">
        <v>135041</v>
      </c>
      <c r="E11" s="13">
        <v>135041</v>
      </c>
      <c r="F11" s="13">
        <v>135041</v>
      </c>
      <c r="G11" s="13">
        <v>135041</v>
      </c>
      <c r="H11" s="13">
        <v>135041</v>
      </c>
      <c r="I11" s="13">
        <v>135041</v>
      </c>
      <c r="J11" s="13">
        <v>135041</v>
      </c>
      <c r="K11" s="13">
        <v>135041</v>
      </c>
      <c r="L11" s="13">
        <v>135041</v>
      </c>
      <c r="M11" s="13">
        <v>135041</v>
      </c>
      <c r="N11" s="13">
        <v>135049</v>
      </c>
      <c r="O11" s="13">
        <f aca="true" t="shared" si="0" ref="O11:O17">SUM(C11:N11)</f>
        <v>1620500</v>
      </c>
    </row>
    <row r="12" spans="1:15" ht="12.75">
      <c r="A12" s="10">
        <v>7</v>
      </c>
      <c r="B12" s="72" t="s">
        <v>156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>
        <f t="shared" si="0"/>
        <v>0</v>
      </c>
    </row>
    <row r="13" spans="1:15" ht="12.75">
      <c r="A13" s="10">
        <v>8</v>
      </c>
      <c r="B13" s="72" t="s">
        <v>66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>
        <f t="shared" si="0"/>
        <v>0</v>
      </c>
    </row>
    <row r="14" spans="1:15" ht="12.75">
      <c r="A14" s="10">
        <v>9</v>
      </c>
      <c r="B14" s="97" t="s">
        <v>157</v>
      </c>
      <c r="C14" s="13">
        <v>1193041</v>
      </c>
      <c r="D14" s="13">
        <v>1193041</v>
      </c>
      <c r="E14" s="13">
        <v>1193041</v>
      </c>
      <c r="F14" s="13">
        <v>1193041</v>
      </c>
      <c r="G14" s="13">
        <v>1193041</v>
      </c>
      <c r="H14" s="13">
        <v>1193041</v>
      </c>
      <c r="I14" s="13">
        <v>1193041</v>
      </c>
      <c r="J14" s="13">
        <v>1426041</v>
      </c>
      <c r="K14" s="13">
        <v>1193041</v>
      </c>
      <c r="L14" s="13">
        <v>1193041</v>
      </c>
      <c r="M14" s="13">
        <v>1193041</v>
      </c>
      <c r="N14" s="13">
        <v>1193045</v>
      </c>
      <c r="O14" s="13">
        <f t="shared" si="0"/>
        <v>14549496</v>
      </c>
    </row>
    <row r="15" spans="1:15" ht="12.75">
      <c r="A15" s="10">
        <v>10</v>
      </c>
      <c r="B15" s="74" t="s">
        <v>158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>
        <f t="shared" si="0"/>
        <v>0</v>
      </c>
    </row>
    <row r="16" spans="1:15" ht="27.75" customHeight="1">
      <c r="A16" s="10">
        <v>11</v>
      </c>
      <c r="B16" s="72" t="s">
        <v>100</v>
      </c>
      <c r="C16" s="13">
        <v>6494380</v>
      </c>
      <c r="D16" s="13">
        <v>6494380</v>
      </c>
      <c r="E16" s="13">
        <v>6494380</v>
      </c>
      <c r="F16" s="13">
        <v>6494380</v>
      </c>
      <c r="G16" s="13">
        <v>6494380</v>
      </c>
      <c r="H16" s="13">
        <v>6494380</v>
      </c>
      <c r="I16" s="13">
        <v>6494380</v>
      </c>
      <c r="J16" s="13">
        <v>6494380</v>
      </c>
      <c r="K16" s="13">
        <v>6494380</v>
      </c>
      <c r="L16" s="13">
        <v>6494380</v>
      </c>
      <c r="M16" s="13">
        <v>5087170</v>
      </c>
      <c r="N16" s="13">
        <v>7901598</v>
      </c>
      <c r="O16" s="13">
        <f t="shared" si="0"/>
        <v>77932568</v>
      </c>
    </row>
    <row r="17" spans="1:15" ht="12.75">
      <c r="A17" s="10">
        <v>12</v>
      </c>
      <c r="B17" s="72" t="s">
        <v>115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>
        <f t="shared" si="0"/>
        <v>0</v>
      </c>
    </row>
    <row r="18" spans="1:15" ht="12.75">
      <c r="A18" s="10">
        <v>13</v>
      </c>
      <c r="B18" s="72" t="s">
        <v>163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>
        <f>SUM(K18:N18)</f>
        <v>0</v>
      </c>
    </row>
    <row r="19" spans="1:15" ht="12.75">
      <c r="A19" s="10">
        <v>14</v>
      </c>
      <c r="B19" s="75" t="s">
        <v>56</v>
      </c>
      <c r="C19" s="94">
        <f>SUM(C8:C17)</f>
        <v>11819006</v>
      </c>
      <c r="D19" s="94">
        <f>SUM(D8:D17)</f>
        <v>12047606</v>
      </c>
      <c r="E19" s="94">
        <f aca="true" t="shared" si="1" ref="E19:O19">SUM(E8:E17)</f>
        <v>11819006</v>
      </c>
      <c r="F19" s="94">
        <f t="shared" si="1"/>
        <v>11819006</v>
      </c>
      <c r="G19" s="94">
        <f t="shared" si="1"/>
        <v>12019006</v>
      </c>
      <c r="H19" s="94">
        <f t="shared" si="1"/>
        <v>12019006</v>
      </c>
      <c r="I19" s="94">
        <f t="shared" si="1"/>
        <v>12019006</v>
      </c>
      <c r="J19" s="94">
        <f t="shared" si="1"/>
        <v>12519372</v>
      </c>
      <c r="K19" s="94">
        <f t="shared" si="1"/>
        <v>13339056</v>
      </c>
      <c r="L19" s="94">
        <f t="shared" si="1"/>
        <v>13097062</v>
      </c>
      <c r="M19" s="94">
        <f t="shared" si="1"/>
        <v>10631796</v>
      </c>
      <c r="N19" s="94">
        <f t="shared" si="1"/>
        <v>13464245</v>
      </c>
      <c r="O19" s="94">
        <f t="shared" si="1"/>
        <v>146613173</v>
      </c>
    </row>
    <row r="20" spans="1:15" ht="12.75">
      <c r="A20" s="14"/>
      <c r="B20" s="4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2.75">
      <c r="A21" s="14">
        <v>15</v>
      </c>
      <c r="B21" s="136" t="s">
        <v>13</v>
      </c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</row>
    <row r="22" spans="1:15" ht="12.75">
      <c r="A22" s="10">
        <v>16</v>
      </c>
      <c r="B22" s="76" t="s">
        <v>349</v>
      </c>
      <c r="C22" s="109">
        <v>1929097</v>
      </c>
      <c r="D22" s="109">
        <v>1929097</v>
      </c>
      <c r="E22" s="109">
        <v>1929097</v>
      </c>
      <c r="F22" s="109">
        <v>1929097</v>
      </c>
      <c r="G22" s="109">
        <v>1929097</v>
      </c>
      <c r="H22" s="109">
        <v>1929097</v>
      </c>
      <c r="I22" s="109">
        <v>1929097</v>
      </c>
      <c r="J22" s="109">
        <v>2176463</v>
      </c>
      <c r="K22" s="109">
        <v>2214553</v>
      </c>
      <c r="L22" s="109">
        <v>1929097</v>
      </c>
      <c r="M22" s="109">
        <v>1929097</v>
      </c>
      <c r="N22" s="109">
        <v>1929098</v>
      </c>
      <c r="O22" s="109">
        <f>SUM(C22:N22)</f>
        <v>23681987</v>
      </c>
    </row>
    <row r="23" spans="1:15" ht="12.75">
      <c r="A23" s="10">
        <v>18</v>
      </c>
      <c r="B23" s="76" t="s">
        <v>70</v>
      </c>
      <c r="C23" s="109">
        <v>1228249</v>
      </c>
      <c r="D23" s="109">
        <v>1228249</v>
      </c>
      <c r="E23" s="109">
        <v>1228249</v>
      </c>
      <c r="F23" s="109">
        <v>1228249</v>
      </c>
      <c r="G23" s="109">
        <v>1228249</v>
      </c>
      <c r="H23" s="109">
        <v>1228249</v>
      </c>
      <c r="I23" s="109">
        <v>1528249</v>
      </c>
      <c r="J23" s="109">
        <v>1528249</v>
      </c>
      <c r="K23" s="109">
        <v>1528249</v>
      </c>
      <c r="L23" s="109">
        <v>1528249</v>
      </c>
      <c r="M23" s="109">
        <v>1528249</v>
      </c>
      <c r="N23" s="109">
        <v>3747508</v>
      </c>
      <c r="O23" s="109">
        <f aca="true" t="shared" si="2" ref="O23:O29">SUM(C23:N23)</f>
        <v>18758247</v>
      </c>
    </row>
    <row r="24" spans="1:15" ht="12.75">
      <c r="A24" s="10">
        <v>19</v>
      </c>
      <c r="B24" s="76" t="s">
        <v>162</v>
      </c>
      <c r="C24" s="109">
        <v>416799</v>
      </c>
      <c r="D24" s="109">
        <v>116799</v>
      </c>
      <c r="E24" s="109">
        <v>116799</v>
      </c>
      <c r="F24" s="109">
        <v>116799</v>
      </c>
      <c r="G24" s="109">
        <v>132759</v>
      </c>
      <c r="H24" s="109">
        <v>116799</v>
      </c>
      <c r="I24" s="109">
        <v>116799</v>
      </c>
      <c r="J24" s="109">
        <v>416799</v>
      </c>
      <c r="K24" s="109">
        <v>116799</v>
      </c>
      <c r="L24" s="109">
        <v>116799</v>
      </c>
      <c r="M24" s="109">
        <v>116799</v>
      </c>
      <c r="N24" s="109">
        <v>116802</v>
      </c>
      <c r="O24" s="109">
        <f t="shared" si="2"/>
        <v>2017551</v>
      </c>
    </row>
    <row r="25" spans="1:15" ht="12.75">
      <c r="A25" s="10">
        <v>20</v>
      </c>
      <c r="B25" s="76" t="s">
        <v>388</v>
      </c>
      <c r="C25" s="109">
        <v>433166</v>
      </c>
      <c r="D25" s="109">
        <v>433166</v>
      </c>
      <c r="E25" s="109">
        <v>333166</v>
      </c>
      <c r="F25" s="109">
        <v>333166</v>
      </c>
      <c r="G25" s="109">
        <v>333166</v>
      </c>
      <c r="H25" s="109">
        <v>333166</v>
      </c>
      <c r="I25" s="109">
        <v>333166</v>
      </c>
      <c r="J25" s="109">
        <v>333166</v>
      </c>
      <c r="K25" s="109">
        <v>433166</v>
      </c>
      <c r="L25" s="109">
        <v>433166</v>
      </c>
      <c r="M25" s="109">
        <v>433166</v>
      </c>
      <c r="N25" s="109">
        <v>433174</v>
      </c>
      <c r="O25" s="109">
        <f t="shared" si="2"/>
        <v>4598000</v>
      </c>
    </row>
    <row r="26" spans="1:15" ht="12.75">
      <c r="A26" s="10">
        <v>21</v>
      </c>
      <c r="B26" s="76" t="s">
        <v>71</v>
      </c>
      <c r="C26" s="109">
        <v>1473790</v>
      </c>
      <c r="D26" s="109">
        <v>1473790</v>
      </c>
      <c r="E26" s="109">
        <v>1542650</v>
      </c>
      <c r="F26" s="109">
        <v>1587210</v>
      </c>
      <c r="G26" s="109">
        <v>1771250</v>
      </c>
      <c r="H26" s="109">
        <v>1787210</v>
      </c>
      <c r="I26" s="109">
        <v>1487210</v>
      </c>
      <c r="J26" s="109">
        <v>1473790</v>
      </c>
      <c r="K26" s="109">
        <v>2388224</v>
      </c>
      <c r="L26" s="109">
        <v>2465266</v>
      </c>
      <c r="M26" s="109">
        <v>0</v>
      </c>
      <c r="N26" s="109">
        <v>235171</v>
      </c>
      <c r="O26" s="109">
        <f t="shared" si="2"/>
        <v>17685561</v>
      </c>
    </row>
    <row r="27" spans="1:15" ht="12.75">
      <c r="A27" s="10">
        <v>22</v>
      </c>
      <c r="B27" s="76" t="s">
        <v>18</v>
      </c>
      <c r="C27" s="109">
        <v>6384370</v>
      </c>
      <c r="D27" s="109">
        <v>6384370</v>
      </c>
      <c r="E27" s="109">
        <v>6384370</v>
      </c>
      <c r="F27" s="109">
        <v>6384370</v>
      </c>
      <c r="G27" s="109">
        <v>6384370</v>
      </c>
      <c r="H27" s="109">
        <v>6384370</v>
      </c>
      <c r="I27" s="109">
        <v>6384370</v>
      </c>
      <c r="J27" s="109">
        <v>6384370</v>
      </c>
      <c r="K27" s="109">
        <v>6384370</v>
      </c>
      <c r="L27" s="109">
        <v>6384370</v>
      </c>
      <c r="M27" s="109">
        <v>6384370</v>
      </c>
      <c r="N27" s="109">
        <v>6384374</v>
      </c>
      <c r="O27" s="109">
        <f t="shared" si="2"/>
        <v>76612444</v>
      </c>
    </row>
    <row r="28" spans="1:15" ht="12.75">
      <c r="A28" s="10">
        <v>23</v>
      </c>
      <c r="B28" s="76" t="s">
        <v>8</v>
      </c>
      <c r="C28" s="109">
        <v>152816</v>
      </c>
      <c r="D28" s="109">
        <v>152816</v>
      </c>
      <c r="E28" s="109">
        <v>152816</v>
      </c>
      <c r="F28" s="109">
        <v>152816</v>
      </c>
      <c r="G28" s="109">
        <v>152816</v>
      </c>
      <c r="H28" s="109">
        <v>152816</v>
      </c>
      <c r="I28" s="109">
        <v>152816</v>
      </c>
      <c r="J28" s="109">
        <v>152816</v>
      </c>
      <c r="K28" s="109">
        <v>152816</v>
      </c>
      <c r="L28" s="109">
        <v>152816</v>
      </c>
      <c r="M28" s="109">
        <v>152816</v>
      </c>
      <c r="N28" s="109">
        <v>530819</v>
      </c>
      <c r="O28" s="109">
        <f t="shared" si="2"/>
        <v>2211795</v>
      </c>
    </row>
    <row r="29" spans="1:15" ht="12.75">
      <c r="A29" s="10">
        <v>24</v>
      </c>
      <c r="B29" s="76" t="s">
        <v>474</v>
      </c>
      <c r="C29" s="109">
        <v>87299</v>
      </c>
      <c r="D29" s="109">
        <v>87299</v>
      </c>
      <c r="E29" s="109">
        <v>87299</v>
      </c>
      <c r="F29" s="109">
        <v>87299</v>
      </c>
      <c r="G29" s="109">
        <v>87299</v>
      </c>
      <c r="H29" s="109">
        <v>87299</v>
      </c>
      <c r="I29" s="109">
        <v>87299</v>
      </c>
      <c r="J29" s="109">
        <v>87299</v>
      </c>
      <c r="K29" s="109">
        <v>87299</v>
      </c>
      <c r="L29" s="109">
        <v>87299</v>
      </c>
      <c r="M29" s="109">
        <v>87299</v>
      </c>
      <c r="N29" s="109">
        <v>87299</v>
      </c>
      <c r="O29" s="109">
        <f t="shared" si="2"/>
        <v>1047588</v>
      </c>
    </row>
    <row r="30" spans="1:15" ht="12.75">
      <c r="A30" s="10">
        <v>25</v>
      </c>
      <c r="B30" s="77" t="s">
        <v>375</v>
      </c>
      <c r="C30" s="108">
        <f>SUM(C22:C29)</f>
        <v>12105586</v>
      </c>
      <c r="D30" s="108">
        <f aca="true" t="shared" si="3" ref="D30:N30">SUM(D22:D29)</f>
        <v>11805586</v>
      </c>
      <c r="E30" s="108">
        <f t="shared" si="3"/>
        <v>11774446</v>
      </c>
      <c r="F30" s="108">
        <f t="shared" si="3"/>
        <v>11819006</v>
      </c>
      <c r="G30" s="108">
        <f t="shared" si="3"/>
        <v>12019006</v>
      </c>
      <c r="H30" s="108">
        <f t="shared" si="3"/>
        <v>12019006</v>
      </c>
      <c r="I30" s="108">
        <f t="shared" si="3"/>
        <v>12019006</v>
      </c>
      <c r="J30" s="108">
        <f t="shared" si="3"/>
        <v>12552952</v>
      </c>
      <c r="K30" s="108">
        <f t="shared" si="3"/>
        <v>13305476</v>
      </c>
      <c r="L30" s="108">
        <f t="shared" si="3"/>
        <v>13097062</v>
      </c>
      <c r="M30" s="108">
        <f t="shared" si="3"/>
        <v>10631796</v>
      </c>
      <c r="N30" s="108">
        <f t="shared" si="3"/>
        <v>13464245</v>
      </c>
      <c r="O30" s="108">
        <f>SUM(C30:N30)</f>
        <v>146613173</v>
      </c>
    </row>
  </sheetData>
  <sheetProtection/>
  <mergeCells count="2">
    <mergeCell ref="B7:O7"/>
    <mergeCell ref="B21:O2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5.7109375" style="0" customWidth="1"/>
    <col min="2" max="2" width="52.00390625" style="0" customWidth="1"/>
    <col min="3" max="3" width="16.421875" style="0" customWidth="1"/>
    <col min="4" max="4" width="19.00390625" style="14" customWidth="1"/>
  </cols>
  <sheetData>
    <row r="1" ht="12.75">
      <c r="B1" s="1" t="s">
        <v>506</v>
      </c>
    </row>
    <row r="2" ht="12.75">
      <c r="B2" t="s">
        <v>350</v>
      </c>
    </row>
    <row r="4" spans="2:3" ht="12.75">
      <c r="B4" s="6" t="s">
        <v>116</v>
      </c>
      <c r="C4" s="126" t="s">
        <v>376</v>
      </c>
    </row>
    <row r="5" spans="1:4" ht="12.75">
      <c r="A5" s="10" t="s">
        <v>168</v>
      </c>
      <c r="B5" s="10" t="s">
        <v>63</v>
      </c>
      <c r="C5" s="10" t="s">
        <v>118</v>
      </c>
      <c r="D5" s="13" t="s">
        <v>119</v>
      </c>
    </row>
    <row r="6" spans="1:4" ht="12.75">
      <c r="A6" s="10">
        <v>1</v>
      </c>
      <c r="B6" s="11" t="s">
        <v>0</v>
      </c>
      <c r="C6" s="10"/>
      <c r="D6" s="10"/>
    </row>
    <row r="7" spans="1:4" ht="12.75">
      <c r="A7" s="10"/>
      <c r="B7" s="10"/>
      <c r="C7" s="10"/>
      <c r="D7" s="10"/>
    </row>
    <row r="8" spans="1:4" ht="12.75">
      <c r="A8" s="10">
        <v>2</v>
      </c>
      <c r="B8" s="11" t="s">
        <v>446</v>
      </c>
      <c r="C8" s="11" t="s">
        <v>117</v>
      </c>
      <c r="D8" s="11" t="s">
        <v>488</v>
      </c>
    </row>
    <row r="9" spans="1:4" ht="12.75">
      <c r="A9" s="10">
        <v>3</v>
      </c>
      <c r="B9" s="11" t="s">
        <v>377</v>
      </c>
      <c r="C9" s="93"/>
      <c r="D9" s="93"/>
    </row>
    <row r="10" spans="1:4" ht="12.75">
      <c r="A10" s="10">
        <v>4</v>
      </c>
      <c r="B10" s="127" t="s">
        <v>378</v>
      </c>
      <c r="C10" s="93">
        <v>337591</v>
      </c>
      <c r="D10" s="93">
        <v>337591</v>
      </c>
    </row>
    <row r="11" spans="1:4" ht="12.75">
      <c r="A11" s="10">
        <v>5</v>
      </c>
      <c r="B11" s="129" t="s">
        <v>469</v>
      </c>
      <c r="C11" s="93">
        <v>525000</v>
      </c>
      <c r="D11" s="93">
        <v>525000</v>
      </c>
    </row>
    <row r="12" spans="1:4" ht="12.75">
      <c r="A12" s="10">
        <v>6</v>
      </c>
      <c r="B12" s="127" t="s">
        <v>379</v>
      </c>
      <c r="C12" s="93">
        <v>105000</v>
      </c>
      <c r="D12" s="93">
        <v>105000</v>
      </c>
    </row>
    <row r="13" spans="1:4" ht="12.75">
      <c r="A13" s="10">
        <v>7</v>
      </c>
      <c r="B13" s="127" t="s">
        <v>79</v>
      </c>
      <c r="C13" s="93">
        <v>27000</v>
      </c>
      <c r="D13" s="93">
        <v>27000</v>
      </c>
    </row>
    <row r="14" spans="1:4" ht="12.75">
      <c r="A14" s="10">
        <v>8</v>
      </c>
      <c r="B14" s="128" t="s">
        <v>494</v>
      </c>
      <c r="C14" s="93"/>
      <c r="D14" s="93">
        <v>600000</v>
      </c>
    </row>
    <row r="15" spans="1:4" ht="12.75">
      <c r="A15" s="10">
        <v>9</v>
      </c>
      <c r="B15" s="128" t="s">
        <v>495</v>
      </c>
      <c r="C15" s="93"/>
      <c r="D15" s="93">
        <v>15960</v>
      </c>
    </row>
    <row r="16" spans="1:4" ht="12.75">
      <c r="A16" s="10">
        <v>10</v>
      </c>
      <c r="B16" s="21"/>
      <c r="C16" s="93"/>
      <c r="D16" s="93"/>
    </row>
    <row r="17" spans="1:4" ht="12.75">
      <c r="A17" s="10">
        <v>11</v>
      </c>
      <c r="B17" s="10"/>
      <c r="C17" s="93"/>
      <c r="D17" s="93"/>
    </row>
    <row r="18" spans="1:4" ht="12.75">
      <c r="A18" s="10">
        <v>12</v>
      </c>
      <c r="B18" s="10"/>
      <c r="C18" s="93"/>
      <c r="D18" s="93"/>
    </row>
    <row r="19" spans="1:4" ht="12.75">
      <c r="A19" s="10">
        <v>13</v>
      </c>
      <c r="B19" s="21"/>
      <c r="C19" s="93"/>
      <c r="D19" s="93"/>
    </row>
    <row r="20" spans="1:4" ht="12.75">
      <c r="A20" s="10">
        <v>14</v>
      </c>
      <c r="B20" s="21"/>
      <c r="C20" s="93"/>
      <c r="D20" s="93"/>
    </row>
    <row r="21" spans="1:4" ht="12.75">
      <c r="A21" s="10">
        <v>15</v>
      </c>
      <c r="B21" s="11" t="s">
        <v>68</v>
      </c>
      <c r="C21" s="94">
        <f>SUM(C10:C20)</f>
        <v>994591</v>
      </c>
      <c r="D21" s="94">
        <f>SUM(D10:D20)</f>
        <v>1610551</v>
      </c>
    </row>
    <row r="22" spans="1:4" ht="12.75">
      <c r="A22" s="10"/>
      <c r="B22" s="10"/>
      <c r="C22" s="93"/>
      <c r="D22" s="93"/>
    </row>
    <row r="23" spans="1:4" ht="12.75">
      <c r="A23" s="10">
        <v>16</v>
      </c>
      <c r="B23" s="11" t="s">
        <v>380</v>
      </c>
      <c r="C23" s="93"/>
      <c r="D23" s="93"/>
    </row>
    <row r="24" spans="1:4" ht="12.75">
      <c r="A24" s="10"/>
      <c r="B24" s="11"/>
      <c r="C24" s="93"/>
      <c r="D24" s="93"/>
    </row>
    <row r="25" spans="1:4" ht="12.75">
      <c r="A25" s="10">
        <v>17</v>
      </c>
      <c r="B25" s="130" t="s">
        <v>381</v>
      </c>
      <c r="C25" s="93">
        <v>34000</v>
      </c>
      <c r="D25" s="93">
        <v>34000</v>
      </c>
    </row>
    <row r="26" spans="1:4" ht="12.75">
      <c r="A26" s="10">
        <v>18</v>
      </c>
      <c r="B26" s="127" t="s">
        <v>359</v>
      </c>
      <c r="C26" s="93">
        <v>100000</v>
      </c>
      <c r="D26" s="93">
        <v>100000</v>
      </c>
    </row>
    <row r="27" spans="1:4" ht="12.75">
      <c r="A27" s="10">
        <v>19</v>
      </c>
      <c r="B27" s="127" t="s">
        <v>382</v>
      </c>
      <c r="C27" s="93">
        <v>50000</v>
      </c>
      <c r="D27" s="93">
        <v>50000</v>
      </c>
    </row>
    <row r="28" spans="1:4" ht="12.75">
      <c r="A28" s="10">
        <v>20</v>
      </c>
      <c r="B28" s="128" t="s">
        <v>482</v>
      </c>
      <c r="C28" s="93">
        <v>50000</v>
      </c>
      <c r="D28" s="93">
        <v>50000</v>
      </c>
    </row>
    <row r="29" spans="1:4" ht="12.75">
      <c r="A29" s="10">
        <v>21</v>
      </c>
      <c r="B29" s="128" t="s">
        <v>483</v>
      </c>
      <c r="C29" s="93">
        <v>10000</v>
      </c>
      <c r="D29" s="93">
        <v>10000</v>
      </c>
    </row>
    <row r="30" spans="1:4" ht="12.75">
      <c r="A30" s="10">
        <v>22</v>
      </c>
      <c r="B30" s="128" t="s">
        <v>470</v>
      </c>
      <c r="C30" s="93">
        <v>100000</v>
      </c>
      <c r="D30" s="93">
        <v>100000</v>
      </c>
    </row>
    <row r="31" spans="1:4" ht="12.75">
      <c r="A31" s="10">
        <v>23</v>
      </c>
      <c r="B31" s="128" t="s">
        <v>481</v>
      </c>
      <c r="C31" s="93">
        <v>12000</v>
      </c>
      <c r="D31" s="93">
        <v>12000</v>
      </c>
    </row>
    <row r="32" spans="1:4" ht="12.75">
      <c r="A32" s="10">
        <v>24</v>
      </c>
      <c r="B32" s="127" t="s">
        <v>383</v>
      </c>
      <c r="C32" s="93">
        <v>1000</v>
      </c>
      <c r="D32" s="93">
        <v>1000</v>
      </c>
    </row>
    <row r="33" spans="1:4" ht="12.75">
      <c r="A33" s="10">
        <v>25</v>
      </c>
      <c r="B33" s="128" t="s">
        <v>471</v>
      </c>
      <c r="C33" s="93">
        <v>10000</v>
      </c>
      <c r="D33" s="93">
        <v>10000</v>
      </c>
    </row>
    <row r="34" spans="1:4" ht="12.75">
      <c r="A34" s="10">
        <v>26</v>
      </c>
      <c r="B34" s="128" t="s">
        <v>472</v>
      </c>
      <c r="C34" s="93">
        <v>10000</v>
      </c>
      <c r="D34" s="93">
        <v>10000</v>
      </c>
    </row>
    <row r="35" spans="1:4" ht="12.75">
      <c r="A35" s="10">
        <v>27</v>
      </c>
      <c r="B35" s="128" t="s">
        <v>473</v>
      </c>
      <c r="C35" s="93">
        <v>30000</v>
      </c>
      <c r="D35" s="93">
        <v>30000</v>
      </c>
    </row>
    <row r="36" spans="1:4" ht="12.75">
      <c r="A36" s="10">
        <v>28</v>
      </c>
      <c r="B36" s="11" t="s">
        <v>68</v>
      </c>
      <c r="C36" s="94">
        <f>SUM(C25:C35)</f>
        <v>407000</v>
      </c>
      <c r="D36" s="94">
        <f>SUM(D25:D35)</f>
        <v>407000</v>
      </c>
    </row>
    <row r="37" spans="1:4" ht="12.75">
      <c r="A37" s="10">
        <v>29</v>
      </c>
      <c r="B37" s="11" t="s">
        <v>84</v>
      </c>
      <c r="C37" s="94">
        <f>C21+C36</f>
        <v>1401591</v>
      </c>
      <c r="D37" s="94">
        <f>D21+D36</f>
        <v>2017551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User</cp:lastModifiedBy>
  <cp:lastPrinted>2018-10-25T13:09:43Z</cp:lastPrinted>
  <dcterms:created xsi:type="dcterms:W3CDTF">2006-01-17T11:47:21Z</dcterms:created>
  <dcterms:modified xsi:type="dcterms:W3CDTF">2018-10-30T19:55:39Z</dcterms:modified>
  <cp:category/>
  <cp:version/>
  <cp:contentType/>
  <cp:contentStatus/>
</cp:coreProperties>
</file>