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1260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mell'!$2:$4</definedName>
    <definedName name="_xlnm.Print_Titles" localSheetId="1">'Kiadások 1.b mell'!$3:$5</definedName>
    <definedName name="_xlnm.Print_Area" localSheetId="0">'Bevételek 1.a mell'!$A$1:$M$85</definedName>
  </definedNames>
  <calcPr fullCalcOnLoad="1"/>
</workbook>
</file>

<file path=xl/sharedStrings.xml><?xml version="1.0" encoding="utf-8"?>
<sst xmlns="http://schemas.openxmlformats.org/spreadsheetml/2006/main" count="305" uniqueCount="150">
  <si>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</si>
  <si>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</si>
  <si>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</si>
  <si>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</si>
  <si>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</si>
  <si>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</si>
  <si>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</si>
  <si>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</si>
  <si>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</si>
  <si>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</si>
  <si>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</si>
  <si>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</si>
  <si>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</si>
  <si>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</si>
  <si>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</si>
  <si>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</si>
  <si>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</si>
  <si>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</si>
  <si>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</si>
  <si>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</si>
  <si>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</si>
  <si>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</si>
  <si>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</si>
  <si>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Földalapú támogatás</t>
  </si>
  <si>
    <t>I. fejezet : Önkormányzat költségvetési szervei</t>
  </si>
  <si>
    <t>előirányzat csop szám</t>
  </si>
  <si>
    <t>Működési bevétel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</si>
  <si>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</si>
  <si>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</si>
  <si>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</si>
  <si>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</si>
  <si>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</si>
  <si>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</si>
  <si>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</si>
  <si>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</si>
  <si>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</si>
  <si>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</si>
  <si>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</si>
  <si>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</si>
  <si>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</si>
  <si>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</si>
  <si>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</si>
  <si>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</si>
  <si>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</si>
  <si>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</si>
  <si>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</si>
  <si>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</si>
  <si>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</si>
  <si>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</si>
  <si>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</si>
  <si>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</si>
  <si>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</si>
  <si>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</si>
  <si>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</si>
  <si>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</si>
  <si>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</si>
  <si>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</si>
  <si>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</si>
  <si>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</si>
  <si>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</si>
  <si>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</si>
  <si>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</si>
  <si>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</si>
  <si>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</si>
  <si>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</si>
  <si>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</si>
  <si>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</si>
  <si>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</si>
  <si>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</si>
  <si>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</si>
  <si>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</si>
  <si>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</si>
  <si>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</si>
  <si>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</si>
  <si>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</si>
  <si>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</si>
  <si>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</si>
  <si>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</si>
  <si>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</si>
  <si>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</si>
  <si>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</si>
  <si>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</si>
  <si>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</si>
  <si>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</si>
  <si>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</si>
  <si>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</si>
  <si>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</si>
  <si>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</si>
  <si>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</si>
  <si>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</si>
  <si>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</si>
  <si>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</si>
  <si>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</si>
  <si>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</si>
  <si>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</si>
  <si>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</si>
  <si>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</si>
  <si>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</si>
  <si>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</si>
  <si>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</si>
  <si>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</si>
  <si>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</si>
  <si>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</si>
  <si>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</si>
  <si>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</si>
  <si>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</si>
  <si>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</si>
  <si>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</si>
  <si>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</si>
  <si>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</si>
  <si>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</si>
  <si>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</si>
  <si>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 xml:space="preserve"> 2017 évi mutató szám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</si>
  <si>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</si>
  <si>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</si>
  <si>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</si>
  <si>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</si>
  <si>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>III. fejezet 011220 Adó-vám és jövedéki igazgatás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</si>
  <si>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</si>
  <si>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</si>
  <si>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</si>
  <si>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 xml:space="preserve">III. fejezet 011220 Adó-vám és jövedéki igazgatás összesen: </t>
  </si>
  <si>
    <t>Maradvány felhasználás</t>
  </si>
  <si>
    <t>096010 Óvodai intézményi étkzetetés</t>
  </si>
  <si>
    <t xml:space="preserve">011130 Önkormányzatok jogalk. És általános igazgatási feladatai </t>
  </si>
  <si>
    <t xml:space="preserve">V. fejezet  Támogatások </t>
  </si>
  <si>
    <t>107052 Házi gondozás</t>
  </si>
  <si>
    <t xml:space="preserve">Hevesaranyos Községi Önkormányzat </t>
  </si>
  <si>
    <t>1 fő</t>
  </si>
  <si>
    <t>3 fő</t>
  </si>
  <si>
    <t>11 fő</t>
  </si>
  <si>
    <t>12 fő</t>
  </si>
  <si>
    <t>Személyi juttatások (Pm)</t>
  </si>
  <si>
    <t>Dologi kiadások (16 fő)+ szünidei</t>
  </si>
  <si>
    <t>1 fő tiszteletdíjas</t>
  </si>
  <si>
    <t>1 fő megbízás</t>
  </si>
  <si>
    <t>1,7 fő</t>
  </si>
  <si>
    <t>13 fő</t>
  </si>
  <si>
    <t>0,92 fő</t>
  </si>
  <si>
    <t xml:space="preserve">Polgármesteri illetmény támogatása </t>
  </si>
  <si>
    <t xml:space="preserve">VIS MAIOR támogatás </t>
  </si>
  <si>
    <t xml:space="preserve">Vis Maior  útfelújítás </t>
  </si>
  <si>
    <t>Községháza nyílászáró csere</t>
  </si>
  <si>
    <t xml:space="preserve">Közös hivatal </t>
  </si>
  <si>
    <t>041232-Start munka program-</t>
  </si>
  <si>
    <t xml:space="preserve">Kisösszegű  kistelepülési támogatás </t>
  </si>
  <si>
    <t xml:space="preserve">Átadás feladatelltáshoz </t>
  </si>
  <si>
    <t>Engedélyezett létszám 2018 évre</t>
  </si>
  <si>
    <t xml:space="preserve">társadalom- és szoc.pol.juttatások , lakásfenntatrtási támogatás, BURSA, eseti segélyek , </t>
  </si>
  <si>
    <t xml:space="preserve">4 fő tiszteletdíjas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</si>
</sst>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.0"/>
    <numFmt numFmtId="170" formatCode="#,##0\ &quot;Ft&quot;"/>
    <numFmt numFmtId="171" formatCode="[$-40E]yyyy\.\ mmmm\ d\."/>
    <numFmt numFmtId="172" formatCode="#,##0.00\ &quot;Ft&quot;"/>
    <numFmt numFmtId="173" formatCode="#,##0.0\ &quot;Ft&quot;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name val="MS Sans Serif"/>
      <family val="0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 CE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4"/>
      <name val="Times New Roman CE"/>
      <family val="1"/>
    </font>
    <font>
      <b/>
      <sz val="24"/>
      <name val="Times New Roman"/>
      <family val="1"/>
    </font>
    <font>
      <b/>
      <sz val="24"/>
      <name val="MS Sans Serif"/>
      <family val="0"/>
    </font>
    <font>
      <sz val="14"/>
      <color indexed="8"/>
      <name val="Calibri"/>
      <family val="2"/>
    </font>
    <font>
      <sz val="14"/>
      <color indexed="55"/>
      <name val="Times New Roman CE"/>
      <family val="1"/>
    </font>
    <font>
      <b/>
      <sz val="20"/>
      <name val="Times New Roman CE"/>
      <family val="1"/>
    </font>
    <font>
      <b/>
      <sz val="20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3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5" fillId="34" borderId="10" xfId="56" applyNumberFormat="1" applyFont="1" applyFill="1" applyBorder="1" applyAlignment="1">
      <alignment horizontal="right" vertical="center"/>
      <protection/>
    </xf>
    <xf numFmtId="0" fontId="15" fillId="33" borderId="11" xfId="0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 wrapText="1"/>
    </xf>
    <xf numFmtId="170" fontId="23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/>
    </xf>
    <xf numFmtId="3" fontId="25" fillId="0" borderId="10" xfId="57" applyFont="1" applyBorder="1" applyAlignment="1">
      <alignment horizontal="center" vertical="center" wrapText="1"/>
      <protection/>
    </xf>
    <xf numFmtId="3" fontId="24" fillId="0" borderId="10" xfId="57" applyFont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left" vertical="center" wrapText="1"/>
      <protection/>
    </xf>
    <xf numFmtId="170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/>
    </xf>
    <xf numFmtId="3" fontId="24" fillId="0" borderId="10" xfId="57" applyFont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/>
      <protection/>
    </xf>
    <xf numFmtId="170" fontId="25" fillId="0" borderId="10" xfId="57" applyNumberFormat="1" applyFont="1" applyBorder="1" applyAlignment="1">
      <alignment horizontal="right" vertical="center"/>
      <protection/>
    </xf>
    <xf numFmtId="3" fontId="25" fillId="0" borderId="10" xfId="57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3" fontId="25" fillId="0" borderId="11" xfId="57" applyFont="1" applyBorder="1" applyAlignment="1">
      <alignment vertical="center" wrapText="1"/>
      <protection/>
    </xf>
    <xf numFmtId="3" fontId="25" fillId="33" borderId="13" xfId="57" applyFont="1" applyFill="1" applyBorder="1" applyAlignment="1">
      <alignment horizontal="center" vertical="center" wrapText="1"/>
      <protection/>
    </xf>
    <xf numFmtId="3" fontId="25" fillId="0" borderId="10" xfId="57" applyFont="1" applyBorder="1" applyAlignment="1">
      <alignment horizontal="left" vertical="center" wrapText="1"/>
      <protection/>
    </xf>
    <xf numFmtId="3" fontId="24" fillId="33" borderId="13" xfId="57" applyFont="1" applyFill="1" applyBorder="1" applyAlignment="1">
      <alignment horizontal="left" vertical="center"/>
      <protection/>
    </xf>
    <xf numFmtId="0" fontId="24" fillId="33" borderId="13" xfId="0" applyFont="1" applyFill="1" applyBorder="1" applyAlignment="1">
      <alignment horizontal="left" vertical="center"/>
    </xf>
    <xf numFmtId="3" fontId="24" fillId="0" borderId="13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vertical="center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170" fontId="24" fillId="33" borderId="10" xfId="57" applyNumberFormat="1" applyFont="1" applyFill="1" applyBorder="1" applyAlignment="1">
      <alignment horizontal="right" vertical="center"/>
      <protection/>
    </xf>
    <xf numFmtId="164" fontId="24" fillId="33" borderId="10" xfId="57" applyNumberFormat="1" applyFont="1" applyFill="1" applyBorder="1" applyAlignment="1">
      <alignment horizontal="right" vertical="center"/>
      <protection/>
    </xf>
    <xf numFmtId="3" fontId="24" fillId="0" borderId="10" xfId="57" applyFont="1" applyFill="1" applyBorder="1" applyAlignment="1">
      <alignment horizontal="centerContinuous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170" fontId="24" fillId="0" borderId="10" xfId="57" applyNumberFormat="1" applyFont="1" applyFill="1" applyBorder="1" applyAlignment="1">
      <alignment horizontal="righ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170" fontId="24" fillId="0" borderId="10" xfId="57" applyNumberFormat="1" applyFont="1" applyBorder="1" applyAlignment="1">
      <alignment horizontal="righ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0" xfId="57" applyFont="1" applyFill="1" applyBorder="1" applyAlignment="1">
      <alignment vertical="center"/>
      <protection/>
    </xf>
    <xf numFmtId="3" fontId="25" fillId="0" borderId="11" xfId="57" applyFont="1" applyFill="1" applyBorder="1" applyAlignment="1">
      <alignment horizontal="center" vertical="center"/>
      <protection/>
    </xf>
    <xf numFmtId="3" fontId="25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" vertical="center"/>
      <protection/>
    </xf>
    <xf numFmtId="3" fontId="25" fillId="33" borderId="10" xfId="57" applyFont="1" applyFill="1" applyBorder="1" applyAlignment="1">
      <alignment horizontal="center" vertical="center"/>
      <protection/>
    </xf>
    <xf numFmtId="3" fontId="24" fillId="33" borderId="13" xfId="57" applyFont="1" applyFill="1" applyBorder="1" applyAlignment="1">
      <alignment horizontal="left" vertical="center"/>
      <protection/>
    </xf>
    <xf numFmtId="0" fontId="24" fillId="33" borderId="13" xfId="0" applyFont="1" applyFill="1" applyBorder="1" applyAlignment="1">
      <alignment horizontal="left" vertical="center"/>
    </xf>
    <xf numFmtId="3" fontId="25" fillId="0" borderId="13" xfId="57" applyFont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30" fillId="0" borderId="10" xfId="0" applyFont="1" applyBorder="1" applyAlignment="1">
      <alignment vertical="center"/>
    </xf>
    <xf numFmtId="3" fontId="25" fillId="0" borderId="13" xfId="57" applyFont="1" applyBorder="1" applyAlignment="1">
      <alignment horizontal="left" vertical="center"/>
      <protection/>
    </xf>
    <xf numFmtId="0" fontId="25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5" fillId="0" borderId="13" xfId="57" applyFont="1" applyBorder="1" applyAlignment="1">
      <alignment horizontal="center" vertical="center"/>
      <protection/>
    </xf>
    <xf numFmtId="0" fontId="25" fillId="33" borderId="13" xfId="0" applyFont="1" applyFill="1" applyBorder="1" applyAlignment="1">
      <alignment horizontal="center" vertical="center"/>
    </xf>
    <xf numFmtId="4" fontId="25" fillId="0" borderId="13" xfId="57" applyNumberFormat="1" applyFont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left" vertical="center" wrapText="1"/>
      <protection/>
    </xf>
    <xf numFmtId="170" fontId="24" fillId="33" borderId="10" xfId="57" applyNumberFormat="1" applyFont="1" applyFill="1" applyBorder="1" applyAlignment="1">
      <alignment horizontal="right" vertical="center"/>
      <protection/>
    </xf>
    <xf numFmtId="0" fontId="24" fillId="33" borderId="10" xfId="0" applyFont="1" applyFill="1" applyBorder="1" applyAlignment="1">
      <alignment vertical="center"/>
    </xf>
    <xf numFmtId="3" fontId="24" fillId="0" borderId="10" xfId="57" applyFont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4" fillId="0" borderId="11" xfId="57" applyFont="1" applyFill="1" applyBorder="1" applyAlignment="1">
      <alignment horizontal="centerContinuous" vertical="center"/>
      <protection/>
    </xf>
    <xf numFmtId="3" fontId="24" fillId="0" borderId="12" xfId="57" applyFont="1" applyFill="1" applyBorder="1" applyAlignment="1">
      <alignment horizontal="centerContinuous" vertical="center"/>
      <protection/>
    </xf>
    <xf numFmtId="0" fontId="24" fillId="33" borderId="10" xfId="0" applyFont="1" applyFill="1" applyBorder="1" applyAlignment="1">
      <alignment horizontal="left" vertical="center"/>
    </xf>
    <xf numFmtId="3" fontId="25" fillId="33" borderId="10" xfId="57" applyFont="1" applyFill="1" applyBorder="1" applyAlignment="1">
      <alignment horizontal="left" vertical="center" wrapText="1"/>
      <protection/>
    </xf>
    <xf numFmtId="3" fontId="24" fillId="33" borderId="10" xfId="57" applyFont="1" applyFill="1" applyBorder="1" applyAlignment="1">
      <alignment horizontal="centerContinuous" vertical="center" wrapText="1"/>
      <protection/>
    </xf>
    <xf numFmtId="164" fontId="24" fillId="0" borderId="10" xfId="57" applyNumberFormat="1" applyFont="1" applyFill="1" applyBorder="1" applyAlignment="1">
      <alignment horizontal="right" vertical="center"/>
      <protection/>
    </xf>
    <xf numFmtId="3" fontId="24" fillId="33" borderId="13" xfId="57" applyFont="1" applyFill="1" applyBorder="1" applyAlignment="1">
      <alignment horizontal="centerContinuous" vertical="center" wrapText="1"/>
      <protection/>
    </xf>
    <xf numFmtId="0" fontId="24" fillId="33" borderId="13" xfId="0" applyFont="1" applyFill="1" applyBorder="1" applyAlignment="1">
      <alignment horizontal="left" vertical="center" wrapText="1"/>
    </xf>
    <xf numFmtId="3" fontId="24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Continuous" vertical="center"/>
      <protection/>
    </xf>
    <xf numFmtId="3" fontId="24" fillId="0" borderId="10" xfId="57" applyFont="1" applyFill="1" applyBorder="1" applyAlignment="1">
      <alignment horizontal="centerContinuous" vertical="center" wrapText="1"/>
      <protection/>
    </xf>
    <xf numFmtId="166" fontId="24" fillId="0" borderId="10" xfId="57" applyNumberFormat="1" applyFont="1" applyBorder="1" applyAlignment="1">
      <alignment horizontal="centerContinuous" vertical="center" wrapText="1"/>
      <protection/>
    </xf>
    <xf numFmtId="170" fontId="24" fillId="0" borderId="10" xfId="57" applyNumberFormat="1" applyFont="1" applyBorder="1" applyAlignment="1">
      <alignment horizontal="right" vertical="center"/>
      <protection/>
    </xf>
    <xf numFmtId="164" fontId="24" fillId="0" borderId="10" xfId="57" applyNumberFormat="1" applyFont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70" fontId="25" fillId="35" borderId="10" xfId="57" applyNumberFormat="1" applyFont="1" applyFill="1" applyBorder="1" applyAlignment="1">
      <alignment horizontal="right" vertical="center"/>
      <protection/>
    </xf>
    <xf numFmtId="170" fontId="24" fillId="35" borderId="10" xfId="57" applyNumberFormat="1" applyFont="1" applyFill="1" applyBorder="1" applyAlignment="1">
      <alignment horizontal="right" vertical="center"/>
      <protection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2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15" fillId="33" borderId="10" xfId="0" applyFont="1" applyFill="1" applyBorder="1" applyAlignment="1">
      <alignment vertical="center"/>
    </xf>
    <xf numFmtId="164" fontId="15" fillId="33" borderId="14" xfId="0" applyNumberFormat="1" applyFont="1" applyFill="1" applyBorder="1" applyAlignment="1">
      <alignment vertical="center"/>
    </xf>
    <xf numFmtId="0" fontId="15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170" fontId="15" fillId="34" borderId="10" xfId="56" applyNumberFormat="1" applyFont="1" applyFill="1" applyBorder="1" applyAlignment="1">
      <alignment horizontal="right" vertical="center"/>
      <protection/>
    </xf>
    <xf numFmtId="44" fontId="25" fillId="0" borderId="13" xfId="57" applyNumberFormat="1" applyFont="1" applyFill="1" applyBorder="1" applyAlignment="1">
      <alignment horizontal="left" vertical="center" wrapText="1"/>
      <protection/>
    </xf>
    <xf numFmtId="2" fontId="25" fillId="0" borderId="13" xfId="57" applyNumberFormat="1" applyFont="1" applyFill="1" applyBorder="1" applyAlignment="1">
      <alignment horizontal="left" vertical="center" wrapText="1"/>
      <protection/>
    </xf>
    <xf numFmtId="169" fontId="4" fillId="0" borderId="13" xfId="57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3" fontId="4" fillId="0" borderId="13" xfId="57" applyFont="1" applyBorder="1" applyAlignment="1">
      <alignment horizontal="left" vertical="center"/>
      <protection/>
    </xf>
    <xf numFmtId="3" fontId="4" fillId="0" borderId="13" xfId="57" applyFont="1" applyBorder="1" applyAlignment="1">
      <alignment horizontal="left" vertical="center" wrapText="1"/>
      <protection/>
    </xf>
    <xf numFmtId="3" fontId="25" fillId="0" borderId="10" xfId="0" applyNumberFormat="1" applyFont="1" applyBorder="1" applyAlignment="1">
      <alignment horizontal="right" vertical="center"/>
    </xf>
    <xf numFmtId="3" fontId="25" fillId="0" borderId="10" xfId="57" applyNumberFormat="1" applyFont="1" applyBorder="1" applyAlignment="1">
      <alignment horizontal="right" vertical="center"/>
      <protection/>
    </xf>
    <xf numFmtId="3" fontId="2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70" fontId="2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0" fontId="29" fillId="0" borderId="15" xfId="0" applyNumberFormat="1" applyFont="1" applyBorder="1" applyAlignment="1">
      <alignment horizontal="right"/>
    </xf>
    <xf numFmtId="170" fontId="29" fillId="0" borderId="10" xfId="0" applyNumberFormat="1" applyFont="1" applyBorder="1" applyAlignment="1">
      <alignment horizontal="right"/>
    </xf>
    <xf numFmtId="170" fontId="25" fillId="0" borderId="16" xfId="57" applyNumberFormat="1" applyFont="1" applyBorder="1" applyAlignment="1">
      <alignment horizontal="right" vertical="center"/>
      <protection/>
    </xf>
    <xf numFmtId="170" fontId="4" fillId="0" borderId="10" xfId="57" applyNumberFormat="1" applyFont="1" applyBorder="1" applyAlignment="1">
      <alignment horizontal="right"/>
      <protection/>
    </xf>
    <xf numFmtId="170" fontId="25" fillId="33" borderId="10" xfId="57" applyNumberFormat="1" applyFont="1" applyFill="1" applyBorder="1" applyAlignment="1">
      <alignment horizontal="right" vertical="center"/>
      <protection/>
    </xf>
    <xf numFmtId="170" fontId="25" fillId="0" borderId="10" xfId="57" applyNumberFormat="1" applyFont="1" applyBorder="1" applyAlignment="1">
      <alignment horizontal="right" vertical="center"/>
      <protection/>
    </xf>
    <xf numFmtId="170" fontId="23" fillId="0" borderId="10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/>
    </xf>
    <xf numFmtId="170" fontId="15" fillId="33" borderId="10" xfId="0" applyNumberFormat="1" applyFont="1" applyFill="1" applyBorder="1" applyAlignment="1">
      <alignment vertical="center"/>
    </xf>
    <xf numFmtId="170" fontId="15" fillId="33" borderId="10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4" xfId="57" applyFont="1" applyBorder="1" applyAlignment="1">
      <alignment horizontal="center" vertical="center" wrapText="1"/>
      <protection/>
    </xf>
    <xf numFmtId="3" fontId="11" fillId="0" borderId="16" xfId="57" applyFont="1" applyBorder="1" applyAlignment="1">
      <alignment horizontal="center" vertical="center" wrapText="1"/>
      <protection/>
    </xf>
    <xf numFmtId="3" fontId="4" fillId="0" borderId="14" xfId="57" applyFont="1" applyBorder="1" applyAlignment="1">
      <alignment horizontal="center" vertical="center" wrapText="1"/>
      <protection/>
    </xf>
    <xf numFmtId="3" fontId="4" fillId="0" borderId="16" xfId="57" applyFont="1" applyBorder="1" applyAlignment="1">
      <alignment horizontal="center" vertical="center" wrapText="1"/>
      <protection/>
    </xf>
    <xf numFmtId="3" fontId="24" fillId="36" borderId="11" xfId="57" applyFont="1" applyFill="1" applyBorder="1" applyAlignment="1">
      <alignment horizontal="left" vertical="center"/>
      <protection/>
    </xf>
    <xf numFmtId="3" fontId="24" fillId="36" borderId="12" xfId="57" applyFont="1" applyFill="1" applyBorder="1" applyAlignment="1">
      <alignment horizontal="left" vertical="center"/>
      <protection/>
    </xf>
    <xf numFmtId="3" fontId="24" fillId="36" borderId="13" xfId="57" applyFont="1" applyFill="1" applyBorder="1" applyAlignment="1">
      <alignment horizontal="left" vertical="center"/>
      <protection/>
    </xf>
    <xf numFmtId="3" fontId="31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24" fillId="37" borderId="11" xfId="57" applyFont="1" applyFill="1" applyBorder="1" applyAlignment="1">
      <alignment horizontal="left" vertical="center" wrapText="1"/>
      <protection/>
    </xf>
    <xf numFmtId="3" fontId="24" fillId="37" borderId="12" xfId="57" applyFont="1" applyFill="1" applyBorder="1" applyAlignment="1">
      <alignment horizontal="left" vertical="center" wrapText="1"/>
      <protection/>
    </xf>
    <xf numFmtId="3" fontId="24" fillId="37" borderId="13" xfId="57" applyFont="1" applyFill="1" applyBorder="1" applyAlignment="1">
      <alignment horizontal="left" vertical="center" wrapText="1"/>
      <protection/>
    </xf>
    <xf numFmtId="3" fontId="24" fillId="0" borderId="11" xfId="57" applyFont="1" applyBorder="1" applyAlignment="1">
      <alignment horizontal="left" vertical="center"/>
      <protection/>
    </xf>
    <xf numFmtId="3" fontId="24" fillId="0" borderId="12" xfId="57" applyFont="1" applyBorder="1" applyAlignment="1">
      <alignment horizontal="left" vertical="center"/>
      <protection/>
    </xf>
    <xf numFmtId="3" fontId="24" fillId="0" borderId="13" xfId="57" applyFont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167" fontId="31" fillId="0" borderId="10" xfId="0" applyNumberFormat="1" applyFont="1" applyBorder="1" applyAlignment="1">
      <alignment horizontal="center" vertical="center" wrapText="1"/>
    </xf>
    <xf numFmtId="3" fontId="24" fillId="36" borderId="11" xfId="57" applyFont="1" applyFill="1" applyBorder="1" applyAlignment="1">
      <alignment horizontal="left" vertical="center"/>
      <protection/>
    </xf>
    <xf numFmtId="3" fontId="24" fillId="36" borderId="12" xfId="57" applyFont="1" applyFill="1" applyBorder="1" applyAlignment="1">
      <alignment horizontal="left" vertical="center"/>
      <protection/>
    </xf>
    <xf numFmtId="3" fontId="24" fillId="36" borderId="13" xfId="57" applyFont="1" applyFill="1" applyBorder="1" applyAlignment="1">
      <alignment horizontal="left" vertical="center"/>
      <protection/>
    </xf>
    <xf numFmtId="0" fontId="24" fillId="37" borderId="11" xfId="0" applyFont="1" applyFill="1" applyBorder="1" applyAlignment="1">
      <alignment horizontal="left" vertical="center"/>
    </xf>
    <xf numFmtId="0" fontId="24" fillId="37" borderId="12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left" vertical="center"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24" fillId="37" borderId="11" xfId="0" applyFont="1" applyFill="1" applyBorder="1" applyAlignment="1">
      <alignment horizontal="left" vertical="center"/>
    </xf>
    <xf numFmtId="0" fontId="24" fillId="37" borderId="12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left" vertical="center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left" vertical="center" wrapText="1"/>
      <protection/>
    </xf>
    <xf numFmtId="3" fontId="16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17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25" fillId="0" borderId="11" xfId="57" applyFont="1" applyBorder="1" applyAlignment="1">
      <alignment horizontal="left" vertical="center" wrapText="1"/>
      <protection/>
    </xf>
    <xf numFmtId="3" fontId="25" fillId="0" borderId="12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 wrapText="1"/>
      <protection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0" fontId="24" fillId="36" borderId="11" xfId="0" applyFont="1" applyFill="1" applyBorder="1" applyAlignment="1">
      <alignment horizontal="left" vertical="center"/>
    </xf>
    <xf numFmtId="0" fontId="24" fillId="36" borderId="12" xfId="0" applyFont="1" applyFill="1" applyBorder="1" applyAlignment="1">
      <alignment horizontal="left" vertical="center"/>
    </xf>
    <xf numFmtId="0" fontId="24" fillId="36" borderId="13" xfId="0" applyFont="1" applyFill="1" applyBorder="1" applyAlignment="1">
      <alignment horizontal="left" vertical="center"/>
    </xf>
    <xf numFmtId="3" fontId="24" fillId="37" borderId="11" xfId="57" applyFont="1" applyFill="1" applyBorder="1" applyAlignment="1">
      <alignment horizontal="left" vertical="center"/>
      <protection/>
    </xf>
    <xf numFmtId="3" fontId="24" fillId="37" borderId="12" xfId="57" applyFont="1" applyFill="1" applyBorder="1" applyAlignment="1">
      <alignment horizontal="left" vertical="center"/>
      <protection/>
    </xf>
    <xf numFmtId="3" fontId="24" fillId="37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2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" fontId="24" fillId="0" borderId="10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2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166" fontId="24" fillId="38" borderId="11" xfId="57" applyNumberFormat="1" applyFont="1" applyFill="1" applyBorder="1" applyAlignment="1">
      <alignment horizontal="left" vertical="center"/>
      <protection/>
    </xf>
    <xf numFmtId="166" fontId="24" fillId="38" borderId="12" xfId="57" applyNumberFormat="1" applyFont="1" applyFill="1" applyBorder="1" applyAlignment="1">
      <alignment horizontal="left" vertical="center"/>
      <protection/>
    </xf>
    <xf numFmtId="166" fontId="24" fillId="38" borderId="13" xfId="57" applyNumberFormat="1" applyFont="1" applyFill="1" applyBorder="1" applyAlignment="1">
      <alignment horizontal="left" vertical="center"/>
      <protection/>
    </xf>
    <xf numFmtId="3" fontId="24" fillId="0" borderId="11" xfId="57" applyFont="1" applyBorder="1" applyAlignment="1">
      <alignment horizontal="left" vertical="center" wrapText="1"/>
      <protection/>
    </xf>
    <xf numFmtId="3" fontId="24" fillId="0" borderId="12" xfId="57" applyFont="1" applyBorder="1" applyAlignment="1">
      <alignment horizontal="left" vertical="center" wrapText="1"/>
      <protection/>
    </xf>
    <xf numFmtId="3" fontId="24" fillId="0" borderId="13" xfId="57" applyFont="1" applyBorder="1" applyAlignment="1">
      <alignment horizontal="left" vertical="center" wrapText="1"/>
      <protection/>
    </xf>
    <xf numFmtId="3" fontId="24" fillId="33" borderId="11" xfId="57" applyFont="1" applyFill="1" applyBorder="1" applyAlignment="1">
      <alignment horizontal="left" vertical="center"/>
      <protection/>
    </xf>
    <xf numFmtId="3" fontId="24" fillId="33" borderId="12" xfId="57" applyFont="1" applyFill="1" applyBorder="1" applyAlignment="1">
      <alignment horizontal="left" vertical="center"/>
      <protection/>
    </xf>
    <xf numFmtId="3" fontId="24" fillId="33" borderId="13" xfId="57" applyFont="1" applyFill="1" applyBorder="1" applyAlignment="1">
      <alignment horizontal="left" vertical="center"/>
      <protection/>
    </xf>
    <xf numFmtId="0" fontId="24" fillId="34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0" fontId="24" fillId="36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left" vertical="center" wrapText="1"/>
    </xf>
    <xf numFmtId="0" fontId="24" fillId="36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3" fontId="25" fillId="0" borderId="11" xfId="57" applyFont="1" applyBorder="1" applyAlignment="1">
      <alignment vertical="center"/>
      <protection/>
    </xf>
    <xf numFmtId="3" fontId="25" fillId="0" borderId="13" xfId="57" applyFont="1" applyBorder="1" applyAlignment="1">
      <alignment vertical="center"/>
      <protection/>
    </xf>
    <xf numFmtId="3" fontId="25" fillId="0" borderId="11" xfId="57" applyFont="1" applyBorder="1" applyAlignment="1">
      <alignment horizontal="center" vertical="center"/>
      <protection/>
    </xf>
    <xf numFmtId="3" fontId="25" fillId="0" borderId="12" xfId="57" applyFont="1" applyBorder="1" applyAlignment="1">
      <alignment horizontal="center" vertical="center"/>
      <protection/>
    </xf>
    <xf numFmtId="3" fontId="25" fillId="0" borderId="13" xfId="57" applyFont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5" fillId="34" borderId="10" xfId="56" applyFont="1" applyFill="1" applyBorder="1" applyAlignment="1">
      <alignment horizontal="left" vertical="center"/>
      <protection/>
    </xf>
    <xf numFmtId="0" fontId="15" fillId="34" borderId="11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37" borderId="11" xfId="0" applyFont="1" applyFill="1" applyBorder="1" applyAlignment="1">
      <alignment horizontal="left" vertical="center"/>
    </xf>
    <xf numFmtId="0" fontId="15" fillId="37" borderId="12" xfId="0" applyFont="1" applyFill="1" applyBorder="1" applyAlignment="1">
      <alignment horizontal="left" vertical="center"/>
    </xf>
    <xf numFmtId="0" fontId="15" fillId="37" borderId="13" xfId="0" applyFont="1" applyFill="1" applyBorder="1" applyAlignment="1">
      <alignment horizontal="left" vertical="center"/>
    </xf>
    <xf numFmtId="3" fontId="6" fillId="37" borderId="11" xfId="57" applyFont="1" applyFill="1" applyBorder="1" applyAlignment="1">
      <alignment horizontal="left" vertical="center" wrapText="1"/>
      <protection/>
    </xf>
    <xf numFmtId="3" fontId="6" fillId="37" borderId="12" xfId="57" applyFont="1" applyFill="1" applyBorder="1" applyAlignment="1">
      <alignment horizontal="left" vertical="center" wrapText="1"/>
      <protection/>
    </xf>
    <xf numFmtId="3" fontId="6" fillId="37" borderId="13" xfId="57" applyFont="1" applyFill="1" applyBorder="1" applyAlignment="1">
      <alignment horizontal="left" vertical="center" wrapText="1"/>
      <protection/>
    </xf>
    <xf numFmtId="3" fontId="6" fillId="0" borderId="11" xfId="57" applyFont="1" applyBorder="1" applyAlignment="1">
      <alignment horizontal="left" vertical="center"/>
      <protection/>
    </xf>
    <xf numFmtId="3" fontId="6" fillId="0" borderId="12" xfId="57" applyFont="1" applyBorder="1" applyAlignment="1">
      <alignment horizontal="left" vertical="center"/>
      <protection/>
    </xf>
    <xf numFmtId="3" fontId="6" fillId="0" borderId="13" xfId="57" applyFont="1" applyBorder="1" applyAlignment="1">
      <alignment horizontal="left" vertical="center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MELL" xfId="56"/>
    <cellStyle name="Normál_2MELL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2495550" y="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95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12407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5"/>
  <sheetViews>
    <sheetView showGridLines="0" zoomScalePageLayoutView="0" workbookViewId="0" topLeftCell="A1">
      <pane xSplit="13" ySplit="1" topLeftCell="Q73" activePane="bottomRight" state="frozen"/>
      <selection pane="topLeft" activeCell="A1" sqref="A1"/>
      <selection pane="topRight" activeCell="N1" sqref="N1"/>
      <selection pane="bottomLeft" activeCell="A2" sqref="A2"/>
      <selection pane="bottomRight" activeCell="L80" sqref="L80"/>
    </sheetView>
  </sheetViews>
  <sheetFormatPr defaultColWidth="9.140625" defaultRowHeight="12.75"/>
  <cols>
    <col min="1" max="1" width="4.140625" style="3" customWidth="1"/>
    <col min="2" max="2" width="4.00390625" style="4" customWidth="1"/>
    <col min="3" max="3" width="4.140625" style="4" customWidth="1"/>
    <col min="4" max="4" width="3.421875" style="3" customWidth="1"/>
    <col min="5" max="5" width="3.7109375" style="3" customWidth="1"/>
    <col min="6" max="6" width="4.00390625" style="3" customWidth="1"/>
    <col min="7" max="7" width="8.421875" style="3" customWidth="1"/>
    <col min="8" max="8" width="18.57421875" style="3" customWidth="1"/>
    <col min="9" max="9" width="60.140625" style="3" customWidth="1"/>
    <col min="10" max="10" width="8.7109375" style="3" customWidth="1"/>
    <col min="11" max="11" width="21.8515625" style="23" customWidth="1"/>
    <col min="12" max="12" width="20.8515625" style="134" customWidth="1"/>
    <col min="13" max="16384" width="9.140625" style="3" customWidth="1"/>
  </cols>
  <sheetData>
    <row r="1" spans="1:13" s="1" customFormat="1" ht="24.75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1.75" customHeight="1">
      <c r="A2" s="192" t="s">
        <v>2</v>
      </c>
      <c r="B2" s="195" t="s">
        <v>9</v>
      </c>
      <c r="C2" s="154" t="s">
        <v>25</v>
      </c>
      <c r="D2" s="193" t="s">
        <v>3</v>
      </c>
      <c r="E2" s="193" t="s">
        <v>19</v>
      </c>
      <c r="F2" s="194" t="s">
        <v>15</v>
      </c>
      <c r="G2" s="194"/>
      <c r="H2" s="194"/>
      <c r="I2" s="194"/>
      <c r="J2" s="156" t="s">
        <v>112</v>
      </c>
      <c r="K2" s="176">
        <v>2017</v>
      </c>
      <c r="L2" s="161">
        <v>2018</v>
      </c>
      <c r="M2" s="153"/>
    </row>
    <row r="3" spans="1:13" ht="51.75" customHeight="1">
      <c r="A3" s="192"/>
      <c r="B3" s="195"/>
      <c r="C3" s="155"/>
      <c r="D3" s="193"/>
      <c r="E3" s="193"/>
      <c r="F3" s="15" t="s">
        <v>10</v>
      </c>
      <c r="G3" s="15" t="s">
        <v>11</v>
      </c>
      <c r="H3" s="15" t="s">
        <v>12</v>
      </c>
      <c r="I3" s="15" t="s">
        <v>1</v>
      </c>
      <c r="J3" s="157"/>
      <c r="K3" s="176"/>
      <c r="L3" s="162"/>
      <c r="M3" s="153"/>
    </row>
    <row r="4" spans="1:13" ht="18.75">
      <c r="A4" s="34"/>
      <c r="B4" s="35"/>
      <c r="C4" s="35"/>
      <c r="D4" s="34"/>
      <c r="E4" s="34"/>
      <c r="F4" s="163" t="s">
        <v>24</v>
      </c>
      <c r="G4" s="164"/>
      <c r="H4" s="164"/>
      <c r="I4" s="165"/>
      <c r="J4" s="36"/>
      <c r="K4" s="131"/>
      <c r="L4" s="131"/>
      <c r="M4" s="38"/>
    </row>
    <row r="5" spans="1:13" s="2" customFormat="1" ht="18.75">
      <c r="A5" s="39">
        <v>1</v>
      </c>
      <c r="B5" s="35"/>
      <c r="C5" s="35"/>
      <c r="D5" s="34"/>
      <c r="E5" s="34"/>
      <c r="F5" s="166" t="s">
        <v>123</v>
      </c>
      <c r="G5" s="167"/>
      <c r="H5" s="167"/>
      <c r="I5" s="168"/>
      <c r="J5" s="40"/>
      <c r="K5" s="37"/>
      <c r="L5" s="37"/>
      <c r="M5" s="38"/>
    </row>
    <row r="6" spans="1:13" s="2" customFormat="1" ht="18.75">
      <c r="A6" s="39"/>
      <c r="B6" s="35"/>
      <c r="C6" s="35">
        <v>1</v>
      </c>
      <c r="D6" s="34"/>
      <c r="E6" s="34"/>
      <c r="F6" s="42"/>
      <c r="G6" s="42"/>
      <c r="H6" s="43"/>
      <c r="I6" s="44" t="s">
        <v>26</v>
      </c>
      <c r="J6" s="45"/>
      <c r="K6" s="41">
        <v>0</v>
      </c>
      <c r="L6" s="41">
        <v>0</v>
      </c>
      <c r="M6" s="38"/>
    </row>
    <row r="7" spans="1:13" s="2" customFormat="1" ht="18.75">
      <c r="A7" s="39"/>
      <c r="B7" s="35"/>
      <c r="C7" s="35"/>
      <c r="D7" s="34"/>
      <c r="E7" s="34"/>
      <c r="F7" s="166" t="s">
        <v>124</v>
      </c>
      <c r="G7" s="167"/>
      <c r="H7" s="167"/>
      <c r="I7" s="168"/>
      <c r="J7" s="45"/>
      <c r="K7" s="41"/>
      <c r="L7" s="41"/>
      <c r="M7" s="38"/>
    </row>
    <row r="8" spans="1:13" s="2" customFormat="1" ht="18.75">
      <c r="A8" s="39"/>
      <c r="B8" s="35"/>
      <c r="C8" s="35"/>
      <c r="D8" s="34"/>
      <c r="E8" s="34"/>
      <c r="F8" s="42"/>
      <c r="G8" s="42"/>
      <c r="H8" s="34"/>
      <c r="I8" s="46" t="s">
        <v>26</v>
      </c>
      <c r="J8" s="45"/>
      <c r="K8" s="41"/>
      <c r="L8" s="41"/>
      <c r="M8" s="38"/>
    </row>
    <row r="9" spans="1:13" s="2" customFormat="1" ht="18.75">
      <c r="A9" s="39"/>
      <c r="B9" s="35"/>
      <c r="C9" s="35"/>
      <c r="D9" s="34"/>
      <c r="E9" s="34"/>
      <c r="F9" s="158"/>
      <c r="G9" s="159"/>
      <c r="H9" s="159"/>
      <c r="I9" s="160"/>
      <c r="J9" s="47"/>
      <c r="K9" s="41">
        <f>SUM(K6)</f>
        <v>0</v>
      </c>
      <c r="L9" s="41">
        <f>SUM(L6)</f>
        <v>0</v>
      </c>
      <c r="M9" s="38"/>
    </row>
    <row r="10" spans="1:13" s="2" customFormat="1" ht="18.75">
      <c r="A10" s="39"/>
      <c r="B10" s="35"/>
      <c r="C10" s="35"/>
      <c r="D10" s="34"/>
      <c r="E10" s="34"/>
      <c r="F10" s="158" t="s">
        <v>29</v>
      </c>
      <c r="G10" s="159"/>
      <c r="H10" s="159"/>
      <c r="I10" s="160"/>
      <c r="J10" s="47"/>
      <c r="K10" s="101">
        <f>SUM(K9)</f>
        <v>0</v>
      </c>
      <c r="L10" s="101">
        <f>SUM(L9)</f>
        <v>0</v>
      </c>
      <c r="M10" s="38"/>
    </row>
    <row r="11" spans="1:13" s="2" customFormat="1" ht="18.75">
      <c r="A11" s="39"/>
      <c r="B11" s="35"/>
      <c r="C11" s="35"/>
      <c r="D11" s="34"/>
      <c r="E11" s="34"/>
      <c r="F11" s="185" t="s">
        <v>30</v>
      </c>
      <c r="G11" s="186"/>
      <c r="H11" s="186"/>
      <c r="I11" s="187"/>
      <c r="J11" s="48"/>
      <c r="K11" s="41"/>
      <c r="L11" s="41"/>
      <c r="M11" s="38"/>
    </row>
    <row r="12" spans="1:13" s="2" customFormat="1" ht="18.75">
      <c r="A12" s="39">
        <v>1</v>
      </c>
      <c r="B12" s="35"/>
      <c r="C12" s="35"/>
      <c r="D12" s="34"/>
      <c r="E12" s="34"/>
      <c r="F12" s="223" t="s">
        <v>126</v>
      </c>
      <c r="G12" s="224"/>
      <c r="H12" s="224"/>
      <c r="I12" s="225"/>
      <c r="J12" s="49"/>
      <c r="K12" s="41"/>
      <c r="L12" s="41"/>
      <c r="M12" s="38"/>
    </row>
    <row r="13" spans="1:13" s="2" customFormat="1" ht="18.75">
      <c r="A13" s="39"/>
      <c r="B13" s="35"/>
      <c r="C13" s="35"/>
      <c r="D13" s="34"/>
      <c r="E13" s="34"/>
      <c r="F13" s="42"/>
      <c r="G13" s="42"/>
      <c r="H13" s="173" t="s">
        <v>26</v>
      </c>
      <c r="I13" s="175"/>
      <c r="J13" s="50"/>
      <c r="K13" s="41"/>
      <c r="L13" s="41"/>
      <c r="M13" s="38"/>
    </row>
    <row r="14" spans="1:13" s="2" customFormat="1" ht="18.75">
      <c r="A14" s="39">
        <v>2</v>
      </c>
      <c r="B14" s="35"/>
      <c r="C14" s="35"/>
      <c r="D14" s="34"/>
      <c r="E14" s="34"/>
      <c r="F14" s="238" t="s">
        <v>83</v>
      </c>
      <c r="G14" s="239"/>
      <c r="H14" s="239"/>
      <c r="I14" s="240"/>
      <c r="J14" s="49"/>
      <c r="K14" s="132"/>
      <c r="L14" s="132"/>
      <c r="M14" s="38"/>
    </row>
    <row r="15" spans="1:13" s="2" customFormat="1" ht="18.75">
      <c r="A15" s="39"/>
      <c r="B15" s="35"/>
      <c r="C15" s="35"/>
      <c r="D15" s="34"/>
      <c r="E15" s="34"/>
      <c r="F15" s="42"/>
      <c r="G15" s="42"/>
      <c r="H15" s="241" t="s">
        <v>26</v>
      </c>
      <c r="I15" s="242"/>
      <c r="J15" s="51"/>
      <c r="K15" s="132"/>
      <c r="L15" s="132"/>
      <c r="M15" s="38"/>
    </row>
    <row r="16" spans="1:13" s="5" customFormat="1" ht="18.75">
      <c r="A16" s="39">
        <v>3</v>
      </c>
      <c r="B16" s="35"/>
      <c r="C16" s="35"/>
      <c r="D16" s="34"/>
      <c r="E16" s="34"/>
      <c r="F16" s="246" t="s">
        <v>98</v>
      </c>
      <c r="G16" s="247"/>
      <c r="H16" s="247"/>
      <c r="I16" s="248"/>
      <c r="J16" s="52"/>
      <c r="K16" s="53">
        <f>SUM(K17)</f>
        <v>60000</v>
      </c>
      <c r="L16" s="53">
        <f>SUM(L17)</f>
        <v>0</v>
      </c>
      <c r="M16" s="54"/>
    </row>
    <row r="17" spans="1:13" s="5" customFormat="1" ht="18.75">
      <c r="A17" s="39"/>
      <c r="B17" s="35"/>
      <c r="C17" s="35"/>
      <c r="D17" s="34"/>
      <c r="E17" s="34"/>
      <c r="F17" s="55"/>
      <c r="G17" s="55"/>
      <c r="H17" s="183" t="s">
        <v>26</v>
      </c>
      <c r="I17" s="184"/>
      <c r="J17" s="56"/>
      <c r="K17" s="41">
        <v>60000</v>
      </c>
      <c r="L17" s="41"/>
      <c r="M17" s="38"/>
    </row>
    <row r="18" spans="1:13" s="5" customFormat="1" ht="18.75">
      <c r="A18" s="39">
        <v>4</v>
      </c>
      <c r="B18" s="35"/>
      <c r="C18" s="35"/>
      <c r="D18" s="34"/>
      <c r="E18" s="34"/>
      <c r="F18" s="199" t="s">
        <v>118</v>
      </c>
      <c r="G18" s="200"/>
      <c r="H18" s="200"/>
      <c r="I18" s="201"/>
      <c r="J18" s="58"/>
      <c r="K18" s="59">
        <f>SUM(K19)</f>
        <v>50000</v>
      </c>
      <c r="L18" s="59">
        <f>SUM(L19)</f>
        <v>50000</v>
      </c>
      <c r="M18" s="38"/>
    </row>
    <row r="19" spans="1:13" s="5" customFormat="1" ht="18.75">
      <c r="A19" s="39"/>
      <c r="B19" s="35"/>
      <c r="C19" s="35">
        <v>1</v>
      </c>
      <c r="D19" s="34"/>
      <c r="E19" s="34"/>
      <c r="F19" s="55"/>
      <c r="G19" s="55"/>
      <c r="H19" s="183" t="s">
        <v>31</v>
      </c>
      <c r="I19" s="184"/>
      <c r="J19" s="56"/>
      <c r="K19" s="41">
        <f>SUM(K20:K21)</f>
        <v>50000</v>
      </c>
      <c r="L19" s="41">
        <f>SUM(L20:L21)</f>
        <v>50000</v>
      </c>
      <c r="M19" s="38"/>
    </row>
    <row r="20" spans="1:13" s="5" customFormat="1" ht="18.75">
      <c r="A20" s="39"/>
      <c r="B20" s="35"/>
      <c r="C20" s="35"/>
      <c r="D20" s="34"/>
      <c r="E20" s="34"/>
      <c r="F20" s="55"/>
      <c r="G20" s="55"/>
      <c r="H20" s="60"/>
      <c r="I20" s="61" t="s">
        <v>113</v>
      </c>
      <c r="J20" s="62"/>
      <c r="K20" s="41">
        <v>0</v>
      </c>
      <c r="L20" s="41">
        <v>0</v>
      </c>
      <c r="M20" s="38"/>
    </row>
    <row r="21" spans="1:13" s="5" customFormat="1" ht="18.75">
      <c r="A21" s="39"/>
      <c r="B21" s="35"/>
      <c r="C21" s="35"/>
      <c r="D21" s="34"/>
      <c r="E21" s="34"/>
      <c r="F21" s="55"/>
      <c r="G21" s="55"/>
      <c r="H21" s="60"/>
      <c r="I21" s="63" t="s">
        <v>114</v>
      </c>
      <c r="J21" s="63"/>
      <c r="K21" s="41">
        <v>50000</v>
      </c>
      <c r="L21" s="41">
        <v>50000</v>
      </c>
      <c r="M21" s="38"/>
    </row>
    <row r="22" spans="1:13" s="5" customFormat="1" ht="18.75">
      <c r="A22" s="39"/>
      <c r="B22" s="35"/>
      <c r="C22" s="35">
        <v>2</v>
      </c>
      <c r="D22" s="34"/>
      <c r="E22" s="34"/>
      <c r="F22" s="55"/>
      <c r="G22" s="55"/>
      <c r="H22" s="61"/>
      <c r="I22" s="62"/>
      <c r="J22" s="56"/>
      <c r="K22" s="41"/>
      <c r="L22" s="41"/>
      <c r="M22" s="38"/>
    </row>
    <row r="23" spans="1:13" s="5" customFormat="1" ht="18.75">
      <c r="A23" s="39"/>
      <c r="B23" s="35"/>
      <c r="C23" s="35"/>
      <c r="D23" s="35">
        <v>1</v>
      </c>
      <c r="E23" s="34"/>
      <c r="F23" s="55"/>
      <c r="G23" s="55"/>
      <c r="H23" s="64"/>
      <c r="I23" s="65" t="s">
        <v>61</v>
      </c>
      <c r="J23" s="66"/>
      <c r="K23" s="41"/>
      <c r="L23" s="41"/>
      <c r="M23" s="38"/>
    </row>
    <row r="24" spans="1:13" s="5" customFormat="1" ht="18.75">
      <c r="A24" s="39"/>
      <c r="B24" s="35"/>
      <c r="C24" s="35"/>
      <c r="D24" s="35">
        <v>2</v>
      </c>
      <c r="E24" s="34"/>
      <c r="F24" s="55"/>
      <c r="G24" s="55"/>
      <c r="H24" s="64"/>
      <c r="I24" s="46" t="s">
        <v>23</v>
      </c>
      <c r="J24" s="46"/>
      <c r="K24" s="132"/>
      <c r="L24" s="132"/>
      <c r="M24" s="38"/>
    </row>
    <row r="25" spans="1:13" s="5" customFormat="1" ht="18.75">
      <c r="A25" s="39"/>
      <c r="B25" s="35"/>
      <c r="C25" s="35"/>
      <c r="D25" s="35">
        <v>3</v>
      </c>
      <c r="E25" s="34"/>
      <c r="F25" s="55"/>
      <c r="G25" s="55"/>
      <c r="H25" s="64"/>
      <c r="I25" s="65" t="s">
        <v>33</v>
      </c>
      <c r="J25" s="66"/>
      <c r="K25" s="132"/>
      <c r="L25" s="132"/>
      <c r="M25" s="38"/>
    </row>
    <row r="26" spans="1:13" s="5" customFormat="1" ht="18.75">
      <c r="A26" s="39"/>
      <c r="B26" s="35"/>
      <c r="C26" s="35"/>
      <c r="D26" s="35">
        <v>4</v>
      </c>
      <c r="E26" s="34"/>
      <c r="F26" s="55"/>
      <c r="G26" s="55"/>
      <c r="H26" s="66"/>
      <c r="I26" s="65" t="s">
        <v>68</v>
      </c>
      <c r="J26" s="67"/>
      <c r="K26" s="41"/>
      <c r="L26" s="41"/>
      <c r="M26" s="38"/>
    </row>
    <row r="27" spans="1:13" s="5" customFormat="1" ht="18.75">
      <c r="A27" s="39"/>
      <c r="B27" s="35"/>
      <c r="C27" s="35"/>
      <c r="D27" s="34"/>
      <c r="E27" s="34"/>
      <c r="F27" s="177"/>
      <c r="G27" s="178"/>
      <c r="H27" s="178"/>
      <c r="I27" s="179"/>
      <c r="J27" s="68"/>
      <c r="K27" s="41"/>
      <c r="L27" s="41"/>
      <c r="M27" s="38"/>
    </row>
    <row r="28" spans="1:13" s="5" customFormat="1" ht="18.75">
      <c r="A28" s="39"/>
      <c r="B28" s="35"/>
      <c r="C28" s="35"/>
      <c r="D28" s="34"/>
      <c r="E28" s="34"/>
      <c r="F28" s="177" t="s">
        <v>32</v>
      </c>
      <c r="G28" s="178"/>
      <c r="H28" s="178"/>
      <c r="I28" s="179"/>
      <c r="J28" s="68"/>
      <c r="K28" s="101">
        <f>SUM(K13,K15,K17,K19,K23,K24,K25,)</f>
        <v>110000</v>
      </c>
      <c r="L28" s="102">
        <f>SUM(L13,L15,L17,L19,L23,L24,L25,)</f>
        <v>50000</v>
      </c>
      <c r="M28" s="38"/>
    </row>
    <row r="29" spans="1:13" s="2" customFormat="1" ht="18.75">
      <c r="A29" s="39">
        <v>1</v>
      </c>
      <c r="B29" s="35"/>
      <c r="C29" s="35"/>
      <c r="D29" s="34"/>
      <c r="E29" s="34"/>
      <c r="F29" s="180" t="s">
        <v>117</v>
      </c>
      <c r="G29" s="181"/>
      <c r="H29" s="181"/>
      <c r="I29" s="182"/>
      <c r="J29" s="69"/>
      <c r="K29" s="59"/>
      <c r="L29" s="59"/>
      <c r="M29" s="38"/>
    </row>
    <row r="30" spans="1:13" s="2" customFormat="1" ht="18.75">
      <c r="A30" s="38"/>
      <c r="B30" s="39">
        <v>1</v>
      </c>
      <c r="C30" s="38"/>
      <c r="D30" s="34"/>
      <c r="E30" s="34"/>
      <c r="F30" s="38"/>
      <c r="G30" s="196" t="s">
        <v>8</v>
      </c>
      <c r="H30" s="197"/>
      <c r="I30" s="198"/>
      <c r="J30" s="70"/>
      <c r="K30" s="142">
        <v>850000</v>
      </c>
      <c r="L30" s="142">
        <v>900000</v>
      </c>
      <c r="M30" s="38"/>
    </row>
    <row r="31" spans="1:13" s="2" customFormat="1" ht="18.75">
      <c r="A31" s="38"/>
      <c r="B31" s="39">
        <v>2</v>
      </c>
      <c r="C31" s="38"/>
      <c r="D31" s="34"/>
      <c r="E31" s="34"/>
      <c r="F31" s="38"/>
      <c r="G31" s="208" t="s">
        <v>34</v>
      </c>
      <c r="H31" s="209"/>
      <c r="I31" s="210"/>
      <c r="J31" s="71"/>
      <c r="K31" s="142"/>
      <c r="L31" s="142"/>
      <c r="M31" s="38"/>
    </row>
    <row r="32" spans="1:13" s="5" customFormat="1" ht="18.75">
      <c r="A32" s="72"/>
      <c r="B32" s="39">
        <v>3</v>
      </c>
      <c r="C32" s="72"/>
      <c r="D32" s="34"/>
      <c r="E32" s="34"/>
      <c r="F32" s="72"/>
      <c r="G32" s="208" t="s">
        <v>35</v>
      </c>
      <c r="H32" s="209"/>
      <c r="I32" s="210"/>
      <c r="J32" s="71"/>
      <c r="K32" s="142">
        <v>2000000</v>
      </c>
      <c r="L32" s="142">
        <v>2000000</v>
      </c>
      <c r="M32" s="38"/>
    </row>
    <row r="33" spans="1:13" s="2" customFormat="1" ht="18.75">
      <c r="A33" s="38"/>
      <c r="B33" s="39">
        <v>4</v>
      </c>
      <c r="C33" s="38"/>
      <c r="D33" s="34"/>
      <c r="E33" s="34"/>
      <c r="F33" s="38"/>
      <c r="G33" s="188" t="s">
        <v>36</v>
      </c>
      <c r="H33" s="189"/>
      <c r="I33" s="190"/>
      <c r="J33" s="73"/>
      <c r="K33" s="41"/>
      <c r="L33" s="41"/>
      <c r="M33" s="38"/>
    </row>
    <row r="34" spans="1:13" s="2" customFormat="1" ht="18.75">
      <c r="A34" s="38"/>
      <c r="B34" s="39">
        <v>5</v>
      </c>
      <c r="C34" s="38"/>
      <c r="D34" s="34"/>
      <c r="E34" s="34"/>
      <c r="F34" s="38"/>
      <c r="G34" s="196" t="s">
        <v>0</v>
      </c>
      <c r="H34" s="197"/>
      <c r="I34" s="198"/>
      <c r="J34" s="70"/>
      <c r="K34" s="41"/>
      <c r="L34" s="41"/>
      <c r="M34" s="38"/>
    </row>
    <row r="35" spans="1:13" s="2" customFormat="1" ht="18.75">
      <c r="A35" s="38"/>
      <c r="B35" s="39">
        <v>6</v>
      </c>
      <c r="C35" s="38"/>
      <c r="D35" s="34"/>
      <c r="E35" s="34"/>
      <c r="F35" s="38"/>
      <c r="G35" s="196" t="s">
        <v>6</v>
      </c>
      <c r="H35" s="197"/>
      <c r="I35" s="198"/>
      <c r="J35" s="70"/>
      <c r="K35" s="41"/>
      <c r="L35" s="41"/>
      <c r="M35" s="38"/>
    </row>
    <row r="36" spans="1:13" s="2" customFormat="1" ht="18.75">
      <c r="A36" s="38"/>
      <c r="B36" s="39">
        <v>7</v>
      </c>
      <c r="C36" s="38"/>
      <c r="D36" s="34"/>
      <c r="E36" s="34"/>
      <c r="F36" s="38"/>
      <c r="G36" s="173" t="s">
        <v>37</v>
      </c>
      <c r="H36" s="174"/>
      <c r="I36" s="175"/>
      <c r="J36" s="50"/>
      <c r="K36" s="41"/>
      <c r="L36" s="41"/>
      <c r="M36" s="38"/>
    </row>
    <row r="37" spans="1:13" s="2" customFormat="1" ht="18.75">
      <c r="A37" s="38"/>
      <c r="B37" s="39">
        <v>8</v>
      </c>
      <c r="C37" s="38"/>
      <c r="D37" s="34"/>
      <c r="E37" s="34"/>
      <c r="F37" s="38"/>
      <c r="G37" s="173" t="s">
        <v>22</v>
      </c>
      <c r="H37" s="174"/>
      <c r="I37" s="175"/>
      <c r="J37" s="50"/>
      <c r="K37" s="143">
        <v>200000</v>
      </c>
      <c r="L37" s="143">
        <v>200000</v>
      </c>
      <c r="M37" s="74"/>
    </row>
    <row r="38" spans="1:13" s="2" customFormat="1" ht="18.75">
      <c r="A38" s="38"/>
      <c r="B38" s="39">
        <v>9</v>
      </c>
      <c r="C38" s="38"/>
      <c r="D38" s="34"/>
      <c r="E38" s="34"/>
      <c r="F38" s="38"/>
      <c r="G38" s="173" t="s">
        <v>110</v>
      </c>
      <c r="H38" s="174"/>
      <c r="I38" s="175"/>
      <c r="J38" s="50"/>
      <c r="K38" s="144"/>
      <c r="L38" s="144"/>
      <c r="M38" s="38"/>
    </row>
    <row r="39" spans="1:13" s="5" customFormat="1" ht="18.75">
      <c r="A39" s="72"/>
      <c r="B39" s="39">
        <v>10</v>
      </c>
      <c r="C39" s="72"/>
      <c r="D39" s="34"/>
      <c r="E39" s="34"/>
      <c r="F39" s="72"/>
      <c r="G39" s="208" t="s">
        <v>38</v>
      </c>
      <c r="H39" s="209"/>
      <c r="I39" s="210"/>
      <c r="J39" s="71"/>
      <c r="K39" s="59"/>
      <c r="L39" s="59"/>
      <c r="M39" s="75"/>
    </row>
    <row r="40" spans="1:13" s="2" customFormat="1" ht="18.75">
      <c r="A40" s="38"/>
      <c r="B40" s="35"/>
      <c r="C40" s="39"/>
      <c r="D40" s="34"/>
      <c r="E40" s="34"/>
      <c r="F40" s="42"/>
      <c r="G40" s="243"/>
      <c r="H40" s="244"/>
      <c r="I40" s="245"/>
      <c r="J40" s="76"/>
      <c r="K40" s="41"/>
      <c r="L40" s="41"/>
      <c r="M40" s="38"/>
    </row>
    <row r="41" spans="1:13" s="2" customFormat="1" ht="18.75">
      <c r="A41" s="39"/>
      <c r="B41" s="35"/>
      <c r="C41" s="35"/>
      <c r="D41" s="34"/>
      <c r="E41" s="34"/>
      <c r="F41" s="38"/>
      <c r="G41" s="211"/>
      <c r="H41" s="212"/>
      <c r="I41" s="213"/>
      <c r="J41" s="77"/>
      <c r="K41" s="41"/>
      <c r="L41" s="41"/>
      <c r="M41" s="38"/>
    </row>
    <row r="42" spans="1:13" s="2" customFormat="1" ht="18.75">
      <c r="A42" s="39"/>
      <c r="B42" s="35"/>
      <c r="C42" s="35"/>
      <c r="D42" s="34"/>
      <c r="E42" s="34"/>
      <c r="F42" s="202" t="s">
        <v>121</v>
      </c>
      <c r="G42" s="203"/>
      <c r="H42" s="203"/>
      <c r="I42" s="204"/>
      <c r="J42" s="36"/>
      <c r="K42" s="102">
        <f>SUM(K30:K41)</f>
        <v>3050000</v>
      </c>
      <c r="L42" s="102">
        <f>SUM(L30:L41)</f>
        <v>3100000</v>
      </c>
      <c r="M42" s="38"/>
    </row>
    <row r="43" spans="1:13" s="2" customFormat="1" ht="18.75">
      <c r="A43" s="39"/>
      <c r="B43" s="35"/>
      <c r="C43" s="35"/>
      <c r="D43" s="34"/>
      <c r="E43" s="34"/>
      <c r="F43" s="205" t="s">
        <v>119</v>
      </c>
      <c r="G43" s="206"/>
      <c r="H43" s="206"/>
      <c r="I43" s="207"/>
      <c r="J43" s="47"/>
      <c r="K43" s="41"/>
      <c r="L43" s="41"/>
      <c r="M43" s="38"/>
    </row>
    <row r="44" spans="1:13" s="5" customFormat="1" ht="18.75">
      <c r="A44" s="39">
        <v>1</v>
      </c>
      <c r="B44" s="35"/>
      <c r="C44" s="35"/>
      <c r="D44" s="34"/>
      <c r="E44" s="34"/>
      <c r="F44" s="199" t="s">
        <v>39</v>
      </c>
      <c r="G44" s="200"/>
      <c r="H44" s="200"/>
      <c r="I44" s="201"/>
      <c r="J44" s="58"/>
      <c r="K44" s="59">
        <f>SUM(K45:K54)</f>
        <v>13954185</v>
      </c>
      <c r="L44" s="59">
        <f>SUM(L45:L54)</f>
        <v>15462824</v>
      </c>
      <c r="M44" s="38"/>
    </row>
    <row r="45" spans="1:13" s="2" customFormat="1" ht="18.75">
      <c r="A45" s="39"/>
      <c r="B45" s="35">
        <v>1</v>
      </c>
      <c r="C45" s="35"/>
      <c r="D45" s="34"/>
      <c r="E45" s="34"/>
      <c r="F45" s="42"/>
      <c r="G45" s="173" t="s">
        <v>40</v>
      </c>
      <c r="H45" s="174"/>
      <c r="I45" s="175"/>
      <c r="J45" s="78"/>
      <c r="K45" s="41"/>
      <c r="L45" s="41"/>
      <c r="M45" s="38"/>
    </row>
    <row r="46" spans="1:13" s="2" customFormat="1" ht="18.75">
      <c r="A46" s="39"/>
      <c r="B46" s="35">
        <v>2</v>
      </c>
      <c r="C46" s="35"/>
      <c r="D46" s="34"/>
      <c r="E46" s="34"/>
      <c r="F46" s="42"/>
      <c r="G46" s="173" t="s">
        <v>41</v>
      </c>
      <c r="H46" s="174"/>
      <c r="I46" s="175"/>
      <c r="J46" s="50"/>
      <c r="K46" s="41"/>
      <c r="L46" s="41"/>
      <c r="M46" s="38"/>
    </row>
    <row r="47" spans="1:13" s="2" customFormat="1" ht="18.75">
      <c r="A47" s="39"/>
      <c r="B47" s="35">
        <v>3</v>
      </c>
      <c r="C47" s="35"/>
      <c r="D47" s="34"/>
      <c r="E47" s="34"/>
      <c r="F47" s="42"/>
      <c r="G47" s="173" t="s">
        <v>42</v>
      </c>
      <c r="H47" s="174"/>
      <c r="I47" s="175"/>
      <c r="J47" s="50"/>
      <c r="K47" s="145">
        <v>1893270</v>
      </c>
      <c r="L47" s="145">
        <v>1893270</v>
      </c>
      <c r="M47" s="38"/>
    </row>
    <row r="48" spans="1:13" s="2" customFormat="1" ht="18.75">
      <c r="A48" s="39"/>
      <c r="B48" s="35">
        <v>4</v>
      </c>
      <c r="C48" s="35"/>
      <c r="D48" s="34"/>
      <c r="E48" s="34"/>
      <c r="F48" s="42"/>
      <c r="G48" s="173" t="s">
        <v>43</v>
      </c>
      <c r="H48" s="174"/>
      <c r="I48" s="175"/>
      <c r="J48" s="50"/>
      <c r="K48" s="145">
        <v>1760000</v>
      </c>
      <c r="L48" s="145">
        <v>1760000</v>
      </c>
      <c r="M48" s="38"/>
    </row>
    <row r="49" spans="1:13" s="2" customFormat="1" ht="18.75">
      <c r="A49" s="39"/>
      <c r="B49" s="35">
        <v>5</v>
      </c>
      <c r="C49" s="35"/>
      <c r="D49" s="34"/>
      <c r="E49" s="34"/>
      <c r="F49" s="42"/>
      <c r="G49" s="188" t="s">
        <v>44</v>
      </c>
      <c r="H49" s="189"/>
      <c r="I49" s="190"/>
      <c r="J49" s="73"/>
      <c r="K49" s="145"/>
      <c r="L49" s="145"/>
      <c r="M49" s="38"/>
    </row>
    <row r="50" spans="1:13" s="5" customFormat="1" ht="18.75">
      <c r="A50" s="39"/>
      <c r="B50" s="35">
        <v>6</v>
      </c>
      <c r="C50" s="35"/>
      <c r="D50" s="34"/>
      <c r="E50" s="34"/>
      <c r="F50" s="55"/>
      <c r="G50" s="208" t="s">
        <v>45</v>
      </c>
      <c r="H50" s="209"/>
      <c r="I50" s="210"/>
      <c r="J50" s="71"/>
      <c r="K50" s="145">
        <v>1607160</v>
      </c>
      <c r="L50" s="145">
        <v>1607160</v>
      </c>
      <c r="M50" s="38"/>
    </row>
    <row r="51" spans="1:13" s="5" customFormat="1" ht="18.75">
      <c r="A51" s="39"/>
      <c r="B51" s="35">
        <v>7</v>
      </c>
      <c r="C51" s="35"/>
      <c r="D51" s="34"/>
      <c r="E51" s="34"/>
      <c r="F51" s="55"/>
      <c r="G51" s="208" t="s">
        <v>46</v>
      </c>
      <c r="H51" s="209"/>
      <c r="I51" s="210"/>
      <c r="J51" s="71"/>
      <c r="K51" s="145">
        <v>3693755</v>
      </c>
      <c r="L51" s="145">
        <v>4617194</v>
      </c>
      <c r="M51" s="38"/>
    </row>
    <row r="52" spans="1:13" s="5" customFormat="1" ht="18.75">
      <c r="A52" s="39"/>
      <c r="B52" s="35"/>
      <c r="C52" s="35"/>
      <c r="D52" s="34"/>
      <c r="E52" s="34"/>
      <c r="F52" s="55"/>
      <c r="G52" s="208" t="s">
        <v>105</v>
      </c>
      <c r="H52" s="209"/>
      <c r="I52" s="210"/>
      <c r="J52" s="71"/>
      <c r="K52" s="145">
        <v>5000000</v>
      </c>
      <c r="L52" s="145">
        <v>5000000</v>
      </c>
      <c r="M52" s="38"/>
    </row>
    <row r="53" spans="1:13" s="5" customFormat="1" ht="18.75">
      <c r="A53" s="39"/>
      <c r="B53" s="35">
        <v>8</v>
      </c>
      <c r="C53" s="35"/>
      <c r="D53" s="34"/>
      <c r="E53" s="34"/>
      <c r="F53" s="55"/>
      <c r="G53" s="215" t="s">
        <v>139</v>
      </c>
      <c r="H53" s="216"/>
      <c r="I53" s="217"/>
      <c r="J53" s="79"/>
      <c r="K53" s="41"/>
      <c r="L53" s="41">
        <v>585200</v>
      </c>
      <c r="M53" s="38"/>
    </row>
    <row r="54" spans="1:13" s="5" customFormat="1" ht="18.75">
      <c r="A54" s="39"/>
      <c r="B54" s="35">
        <v>9</v>
      </c>
      <c r="C54" s="35"/>
      <c r="D54" s="34"/>
      <c r="E54" s="34"/>
      <c r="F54" s="55"/>
      <c r="G54" s="215" t="s">
        <v>69</v>
      </c>
      <c r="H54" s="216"/>
      <c r="I54" s="217"/>
      <c r="J54" s="79"/>
      <c r="K54" s="41"/>
      <c r="L54" s="41"/>
      <c r="M54" s="38"/>
    </row>
    <row r="55" spans="1:13" s="2" customFormat="1" ht="18.75">
      <c r="A55" s="39">
        <v>2</v>
      </c>
      <c r="B55" s="35"/>
      <c r="C55" s="35"/>
      <c r="D55" s="34"/>
      <c r="E55" s="34"/>
      <c r="F55" s="214" t="s">
        <v>111</v>
      </c>
      <c r="G55" s="214"/>
      <c r="H55" s="214"/>
      <c r="I55" s="214"/>
      <c r="J55" s="80"/>
      <c r="K55" s="81">
        <f>SUM(K56:K60)</f>
        <v>12210670</v>
      </c>
      <c r="L55" s="81">
        <f>SUM(L56:L60)</f>
        <v>12390400</v>
      </c>
      <c r="M55" s="82"/>
    </row>
    <row r="56" spans="1:13" s="2" customFormat="1" ht="18.75">
      <c r="A56" s="39"/>
      <c r="B56" s="35">
        <v>1</v>
      </c>
      <c r="C56" s="35"/>
      <c r="D56" s="34"/>
      <c r="E56" s="34"/>
      <c r="F56" s="42"/>
      <c r="G56" s="173" t="s">
        <v>51</v>
      </c>
      <c r="H56" s="174" t="s">
        <v>47</v>
      </c>
      <c r="I56" s="175" t="s">
        <v>47</v>
      </c>
      <c r="J56" s="127" t="s">
        <v>136</v>
      </c>
      <c r="K56" s="145">
        <v>7598830</v>
      </c>
      <c r="L56" s="145">
        <v>7512300</v>
      </c>
      <c r="M56" s="38">
        <v>1.7</v>
      </c>
    </row>
    <row r="57" spans="1:13" s="2" customFormat="1" ht="18.75">
      <c r="A57" s="39"/>
      <c r="B57" s="35">
        <v>2</v>
      </c>
      <c r="C57" s="35"/>
      <c r="D57" s="34"/>
      <c r="E57" s="34"/>
      <c r="F57" s="83"/>
      <c r="G57" s="170" t="s">
        <v>52</v>
      </c>
      <c r="H57" s="171" t="s">
        <v>48</v>
      </c>
      <c r="I57" s="172" t="s">
        <v>48</v>
      </c>
      <c r="J57" s="128" t="s">
        <v>128</v>
      </c>
      <c r="K57" s="145">
        <v>1800000</v>
      </c>
      <c r="L57" s="145">
        <v>2205000</v>
      </c>
      <c r="M57" s="38">
        <v>1</v>
      </c>
    </row>
    <row r="58" spans="1:13" s="2" customFormat="1" ht="18.75">
      <c r="A58" s="39"/>
      <c r="B58" s="35"/>
      <c r="C58" s="35"/>
      <c r="D58" s="34"/>
      <c r="E58" s="34"/>
      <c r="F58" s="83"/>
      <c r="G58" s="170" t="s">
        <v>106</v>
      </c>
      <c r="H58" s="171"/>
      <c r="I58" s="172"/>
      <c r="J58" s="128"/>
      <c r="K58" s="145">
        <v>64940</v>
      </c>
      <c r="L58" s="145"/>
      <c r="M58" s="38"/>
    </row>
    <row r="59" spans="1:13" s="2" customFormat="1" ht="18.75">
      <c r="A59" s="39"/>
      <c r="B59" s="35">
        <v>3</v>
      </c>
      <c r="C59" s="35"/>
      <c r="D59" s="34"/>
      <c r="E59" s="34"/>
      <c r="F59" s="42"/>
      <c r="G59" s="173" t="s">
        <v>53</v>
      </c>
      <c r="H59" s="174" t="s">
        <v>49</v>
      </c>
      <c r="I59" s="175" t="s">
        <v>49</v>
      </c>
      <c r="J59" s="129" t="s">
        <v>137</v>
      </c>
      <c r="K59" s="145">
        <v>1062100</v>
      </c>
      <c r="L59" s="145">
        <v>1062100</v>
      </c>
      <c r="M59" s="38">
        <v>13</v>
      </c>
    </row>
    <row r="60" spans="1:13" s="2" customFormat="1" ht="18.75">
      <c r="A60" s="39"/>
      <c r="B60" s="35">
        <v>4</v>
      </c>
      <c r="C60" s="35"/>
      <c r="D60" s="34"/>
      <c r="E60" s="34"/>
      <c r="F60" s="42"/>
      <c r="G60" s="196" t="s">
        <v>54</v>
      </c>
      <c r="H60" s="197" t="s">
        <v>50</v>
      </c>
      <c r="I60" s="198" t="s">
        <v>50</v>
      </c>
      <c r="J60" s="130" t="s">
        <v>128</v>
      </c>
      <c r="K60" s="145">
        <v>1684800</v>
      </c>
      <c r="L60" s="145">
        <v>1611000</v>
      </c>
      <c r="M60" s="38">
        <v>1</v>
      </c>
    </row>
    <row r="61" spans="1:13" s="2" customFormat="1" ht="18.75">
      <c r="A61" s="39">
        <v>3</v>
      </c>
      <c r="B61" s="35"/>
      <c r="C61" s="35"/>
      <c r="D61" s="34"/>
      <c r="E61" s="34"/>
      <c r="F61" s="223" t="s">
        <v>70</v>
      </c>
      <c r="G61" s="224"/>
      <c r="H61" s="224"/>
      <c r="I61" s="225"/>
      <c r="J61" s="49"/>
      <c r="K61" s="59">
        <f>SUM(K62:K67)</f>
        <v>10133223</v>
      </c>
      <c r="L61" s="59">
        <f>SUM(L62:L67)</f>
        <v>10176988</v>
      </c>
      <c r="M61" s="38"/>
    </row>
    <row r="62" spans="1:13" s="2" customFormat="1" ht="18.75">
      <c r="A62" s="39"/>
      <c r="B62" s="35">
        <v>1</v>
      </c>
      <c r="C62" s="35"/>
      <c r="D62" s="34"/>
      <c r="E62" s="34"/>
      <c r="F62" s="43"/>
      <c r="G62" s="196" t="s">
        <v>62</v>
      </c>
      <c r="H62" s="197"/>
      <c r="I62" s="198"/>
      <c r="J62" s="70"/>
      <c r="K62" s="145">
        <v>6069000</v>
      </c>
      <c r="L62" s="145">
        <v>6079000</v>
      </c>
      <c r="M62" s="38"/>
    </row>
    <row r="63" spans="1:13" s="2" customFormat="1" ht="18.75">
      <c r="A63" s="39"/>
      <c r="B63" s="35">
        <v>2</v>
      </c>
      <c r="C63" s="35"/>
      <c r="D63" s="34"/>
      <c r="E63" s="34"/>
      <c r="F63" s="42"/>
      <c r="G63" s="173" t="s">
        <v>63</v>
      </c>
      <c r="H63" s="174" t="s">
        <v>55</v>
      </c>
      <c r="I63" s="175" t="s">
        <v>55</v>
      </c>
      <c r="J63" s="50"/>
      <c r="K63" s="146">
        <v>0</v>
      </c>
      <c r="L63" s="146">
        <v>0</v>
      </c>
      <c r="M63" s="38"/>
    </row>
    <row r="64" spans="1:13" s="5" customFormat="1" ht="18.75">
      <c r="A64" s="39"/>
      <c r="B64" s="35">
        <v>3</v>
      </c>
      <c r="C64" s="35"/>
      <c r="D64" s="34"/>
      <c r="E64" s="34"/>
      <c r="F64" s="55"/>
      <c r="G64" s="208" t="s">
        <v>27</v>
      </c>
      <c r="H64" s="209" t="s">
        <v>56</v>
      </c>
      <c r="I64" s="210" t="s">
        <v>56</v>
      </c>
      <c r="J64" s="71"/>
      <c r="K64" s="41"/>
      <c r="L64" s="41"/>
      <c r="M64" s="75"/>
    </row>
    <row r="65" spans="1:13" s="2" customFormat="1" ht="18.75">
      <c r="A65" s="39"/>
      <c r="B65" s="35">
        <v>4</v>
      </c>
      <c r="C65" s="35"/>
      <c r="D65" s="34"/>
      <c r="E65" s="34"/>
      <c r="F65" s="42"/>
      <c r="G65" s="173" t="s">
        <v>108</v>
      </c>
      <c r="H65" s="174" t="s">
        <v>57</v>
      </c>
      <c r="I65" s="175" t="s">
        <v>57</v>
      </c>
      <c r="J65" s="50"/>
      <c r="K65" s="41"/>
      <c r="L65" s="41"/>
      <c r="M65" s="38"/>
    </row>
    <row r="66" spans="1:13" s="2" customFormat="1" ht="18.75">
      <c r="A66" s="39"/>
      <c r="B66" s="35"/>
      <c r="C66" s="35"/>
      <c r="D66" s="34"/>
      <c r="E66" s="34"/>
      <c r="F66" s="42"/>
      <c r="G66" s="173" t="s">
        <v>107</v>
      </c>
      <c r="H66" s="174"/>
      <c r="I66" s="175"/>
      <c r="J66" s="50"/>
      <c r="K66" s="41"/>
      <c r="L66" s="41"/>
      <c r="M66" s="38"/>
    </row>
    <row r="67" spans="1:13" s="2" customFormat="1" ht="18.75">
      <c r="A67" s="39"/>
      <c r="B67" s="35">
        <v>5</v>
      </c>
      <c r="C67" s="35"/>
      <c r="D67" s="34"/>
      <c r="E67" s="34"/>
      <c r="F67" s="55"/>
      <c r="G67" s="208" t="s">
        <v>65</v>
      </c>
      <c r="H67" s="209" t="s">
        <v>58</v>
      </c>
      <c r="I67" s="210" t="s">
        <v>58</v>
      </c>
      <c r="J67" s="71"/>
      <c r="K67" s="53">
        <f>SUM(K68:K70)</f>
        <v>4064223</v>
      </c>
      <c r="L67" s="53">
        <f>SUM(L68:L70)</f>
        <v>4097988</v>
      </c>
      <c r="M67" s="54">
        <f>SUM(M64)</f>
        <v>0</v>
      </c>
    </row>
    <row r="68" spans="1:13" s="2" customFormat="1" ht="24" customHeight="1">
      <c r="A68" s="39"/>
      <c r="B68" s="35"/>
      <c r="C68" s="35">
        <v>1</v>
      </c>
      <c r="D68" s="34"/>
      <c r="E68" s="34"/>
      <c r="F68" s="55"/>
      <c r="G68" s="55"/>
      <c r="H68" s="218" t="s">
        <v>64</v>
      </c>
      <c r="I68" s="219" t="s">
        <v>59</v>
      </c>
      <c r="J68" s="126" t="s">
        <v>138</v>
      </c>
      <c r="K68" s="145">
        <v>1501440</v>
      </c>
      <c r="L68" s="145">
        <v>1672000</v>
      </c>
      <c r="M68" s="38">
        <v>0.88</v>
      </c>
    </row>
    <row r="69" spans="1:13" s="2" customFormat="1" ht="18.75">
      <c r="A69" s="39"/>
      <c r="B69" s="35"/>
      <c r="C69" s="35">
        <v>2</v>
      </c>
      <c r="D69" s="34"/>
      <c r="E69" s="34"/>
      <c r="F69" s="55"/>
      <c r="G69" s="55"/>
      <c r="H69" s="218" t="s">
        <v>66</v>
      </c>
      <c r="I69" s="219" t="s">
        <v>60</v>
      </c>
      <c r="J69" s="84"/>
      <c r="K69" s="145">
        <v>744483</v>
      </c>
      <c r="L69" s="145">
        <v>584888</v>
      </c>
      <c r="M69" s="38"/>
    </row>
    <row r="70" spans="1:13" s="2" customFormat="1" ht="18.75">
      <c r="A70" s="39"/>
      <c r="B70" s="35"/>
      <c r="C70" s="35">
        <v>3</v>
      </c>
      <c r="D70" s="34"/>
      <c r="E70" s="34"/>
      <c r="F70" s="85"/>
      <c r="G70" s="86"/>
      <c r="H70" s="191" t="s">
        <v>109</v>
      </c>
      <c r="I70" s="191"/>
      <c r="J70" s="125"/>
      <c r="K70" s="145">
        <v>1818300</v>
      </c>
      <c r="L70" s="145">
        <v>1841100</v>
      </c>
      <c r="M70" s="38"/>
    </row>
    <row r="71" spans="1:13" s="2" customFormat="1" ht="18.75">
      <c r="A71" s="39">
        <v>4</v>
      </c>
      <c r="B71" s="35"/>
      <c r="C71" s="35"/>
      <c r="D71" s="34"/>
      <c r="E71" s="34"/>
      <c r="F71" s="232" t="s">
        <v>71</v>
      </c>
      <c r="G71" s="233"/>
      <c r="H71" s="233"/>
      <c r="I71" s="234"/>
      <c r="J71" s="52"/>
      <c r="K71" s="59">
        <f>SUM(K72)</f>
        <v>1200000</v>
      </c>
      <c r="L71" s="59">
        <f>SUM(L72)</f>
        <v>1800000</v>
      </c>
      <c r="M71" s="38"/>
    </row>
    <row r="72" spans="1:13" s="2" customFormat="1" ht="18.75">
      <c r="A72" s="39"/>
      <c r="B72" s="35">
        <v>1</v>
      </c>
      <c r="C72" s="35"/>
      <c r="D72" s="34"/>
      <c r="E72" s="34"/>
      <c r="F72" s="55"/>
      <c r="G72" s="215" t="s">
        <v>67</v>
      </c>
      <c r="H72" s="216"/>
      <c r="I72" s="217"/>
      <c r="J72" s="79"/>
      <c r="K72" s="145">
        <v>1200000</v>
      </c>
      <c r="L72" s="145">
        <v>1800000</v>
      </c>
      <c r="M72" s="38"/>
    </row>
    <row r="73" spans="1:13" s="2" customFormat="1" ht="18.75">
      <c r="A73" s="39"/>
      <c r="B73" s="35"/>
      <c r="C73" s="35"/>
      <c r="D73" s="34"/>
      <c r="E73" s="34"/>
      <c r="F73" s="158" t="s">
        <v>119</v>
      </c>
      <c r="G73" s="159"/>
      <c r="H73" s="159"/>
      <c r="I73" s="160"/>
      <c r="J73" s="68"/>
      <c r="K73" s="102">
        <f>SUM(K44,K55,K61,K71,)</f>
        <v>37498078</v>
      </c>
      <c r="L73" s="102">
        <f>SUM(L44,L55,L61,L71,)</f>
        <v>39830212</v>
      </c>
      <c r="M73" s="38"/>
    </row>
    <row r="74" spans="1:13" s="2" customFormat="1" ht="18.75">
      <c r="A74" s="39"/>
      <c r="B74" s="35"/>
      <c r="C74" s="35"/>
      <c r="D74" s="34"/>
      <c r="E74" s="34"/>
      <c r="F74" s="229" t="s">
        <v>125</v>
      </c>
      <c r="G74" s="230"/>
      <c r="H74" s="230"/>
      <c r="I74" s="231"/>
      <c r="J74" s="87"/>
      <c r="K74" s="57"/>
      <c r="L74" s="57"/>
      <c r="M74" s="38"/>
    </row>
    <row r="75" spans="1:13" s="2" customFormat="1" ht="18.75">
      <c r="A75" s="35">
        <v>1</v>
      </c>
      <c r="B75" s="38"/>
      <c r="C75" s="35"/>
      <c r="D75" s="34"/>
      <c r="E75" s="34"/>
      <c r="F75" s="55"/>
      <c r="G75" s="196" t="s">
        <v>120</v>
      </c>
      <c r="H75" s="197"/>
      <c r="I75" s="198"/>
      <c r="J75" s="88"/>
      <c r="K75" s="41"/>
      <c r="L75" s="41"/>
      <c r="M75" s="38"/>
    </row>
    <row r="76" spans="1:13" s="2" customFormat="1" ht="18.75">
      <c r="A76" s="38"/>
      <c r="B76" s="38"/>
      <c r="C76" s="35">
        <v>1</v>
      </c>
      <c r="D76" s="34"/>
      <c r="E76" s="34"/>
      <c r="F76" s="55"/>
      <c r="G76" s="38"/>
      <c r="H76" s="196" t="s">
        <v>17</v>
      </c>
      <c r="I76" s="198"/>
      <c r="J76" s="88"/>
      <c r="K76" s="41">
        <v>22981542</v>
      </c>
      <c r="L76" s="41">
        <v>17319375</v>
      </c>
      <c r="M76" s="38"/>
    </row>
    <row r="77" spans="1:13" s="2" customFormat="1" ht="18.75">
      <c r="A77" s="39"/>
      <c r="B77" s="35"/>
      <c r="C77" s="39">
        <v>2</v>
      </c>
      <c r="D77" s="34"/>
      <c r="E77" s="34"/>
      <c r="F77" s="55"/>
      <c r="G77" s="38"/>
      <c r="H77" s="215" t="s">
        <v>140</v>
      </c>
      <c r="I77" s="217"/>
      <c r="J77" s="89"/>
      <c r="K77" s="147">
        <v>0</v>
      </c>
      <c r="L77" s="147">
        <v>11690055</v>
      </c>
      <c r="M77" s="90">
        <f>SUM(M75:M76)</f>
        <v>0</v>
      </c>
    </row>
    <row r="78" spans="1:13" s="2" customFormat="1" ht="14.25" customHeight="1">
      <c r="A78" s="39"/>
      <c r="B78" s="35"/>
      <c r="C78" s="39">
        <v>3</v>
      </c>
      <c r="D78" s="34"/>
      <c r="E78" s="34"/>
      <c r="F78" s="55"/>
      <c r="G78" s="38"/>
      <c r="H78" s="215" t="s">
        <v>145</v>
      </c>
      <c r="I78" s="217"/>
      <c r="J78" s="91"/>
      <c r="K78" s="147"/>
      <c r="L78" s="147">
        <v>1250000</v>
      </c>
      <c r="M78" s="90"/>
    </row>
    <row r="79" spans="1:13" s="2" customFormat="1" ht="18.75">
      <c r="A79" s="39"/>
      <c r="B79" s="35"/>
      <c r="C79" s="35">
        <v>4</v>
      </c>
      <c r="D79" s="34"/>
      <c r="E79" s="34"/>
      <c r="F79" s="55"/>
      <c r="G79" s="38"/>
      <c r="H79" s="208" t="s">
        <v>122</v>
      </c>
      <c r="I79" s="210"/>
      <c r="J79" s="91"/>
      <c r="K79" s="41">
        <v>13936563</v>
      </c>
      <c r="L79" s="41">
        <v>14000000</v>
      </c>
      <c r="M79" s="38"/>
    </row>
    <row r="80" spans="1:13" s="2" customFormat="1" ht="18.75">
      <c r="A80" s="39"/>
      <c r="B80" s="35"/>
      <c r="C80" s="35"/>
      <c r="D80" s="34"/>
      <c r="E80" s="34"/>
      <c r="F80" s="235" t="s">
        <v>72</v>
      </c>
      <c r="G80" s="236"/>
      <c r="H80" s="236"/>
      <c r="I80" s="237"/>
      <c r="J80" s="92"/>
      <c r="K80" s="101">
        <f>SUM(K75:K79)</f>
        <v>36918105</v>
      </c>
      <c r="L80" s="102">
        <f>SUM(L75:L79)</f>
        <v>44259430</v>
      </c>
      <c r="M80" s="38"/>
    </row>
    <row r="81" spans="1:13" s="2" customFormat="1" ht="18.75">
      <c r="A81" s="39"/>
      <c r="B81" s="35"/>
      <c r="C81" s="35"/>
      <c r="D81" s="34"/>
      <c r="E81" s="34"/>
      <c r="F81" s="226"/>
      <c r="G81" s="227"/>
      <c r="H81" s="227"/>
      <c r="I81" s="228"/>
      <c r="J81" s="68"/>
      <c r="K81" s="41"/>
      <c r="L81" s="41"/>
      <c r="M81" s="38"/>
    </row>
    <row r="82" spans="1:13" s="2" customFormat="1" ht="18.75">
      <c r="A82" s="39"/>
      <c r="B82" s="35"/>
      <c r="C82" s="35"/>
      <c r="D82" s="35"/>
      <c r="E82" s="34"/>
      <c r="F82" s="93"/>
      <c r="G82" s="93"/>
      <c r="H82" s="65"/>
      <c r="I82" s="46"/>
      <c r="J82" s="46"/>
      <c r="K82" s="41"/>
      <c r="L82" s="41"/>
      <c r="M82" s="38"/>
    </row>
    <row r="83" spans="1:13" s="2" customFormat="1" ht="18.75">
      <c r="A83" s="39"/>
      <c r="B83" s="35"/>
      <c r="C83" s="35"/>
      <c r="D83" s="34"/>
      <c r="E83" s="34"/>
      <c r="F83" s="55"/>
      <c r="G83" s="55"/>
      <c r="H83" s="94"/>
      <c r="I83" s="95"/>
      <c r="J83" s="95"/>
      <c r="K83" s="59"/>
      <c r="L83" s="59"/>
      <c r="M83" s="75"/>
    </row>
    <row r="84" spans="1:13" s="2" customFormat="1" ht="18.75">
      <c r="A84" s="39"/>
      <c r="B84" s="35"/>
      <c r="C84" s="35"/>
      <c r="D84" s="83"/>
      <c r="E84" s="83"/>
      <c r="F84" s="220" t="s">
        <v>7</v>
      </c>
      <c r="G84" s="221"/>
      <c r="H84" s="221"/>
      <c r="I84" s="222"/>
      <c r="J84" s="96"/>
      <c r="K84" s="97">
        <f>SUM(K73,K80,K10,K28,K42,)</f>
        <v>77576183</v>
      </c>
      <c r="L84" s="97">
        <f>SUM(L80,L73,L42,L28,L10,)</f>
        <v>87239642</v>
      </c>
      <c r="M84" s="98">
        <f>SUM(M16,M55,M67,M77,)</f>
        <v>0</v>
      </c>
    </row>
    <row r="85" spans="1:13" s="2" customFormat="1" ht="18.75">
      <c r="A85" s="43"/>
      <c r="B85" s="99"/>
      <c r="C85" s="99"/>
      <c r="D85" s="43"/>
      <c r="E85" s="43"/>
      <c r="F85" s="43"/>
      <c r="G85" s="43"/>
      <c r="H85" s="43"/>
      <c r="I85" s="43"/>
      <c r="J85" s="43"/>
      <c r="K85" s="100"/>
      <c r="L85" s="133"/>
      <c r="M85" s="43"/>
    </row>
  </sheetData>
  <sheetProtection/>
  <mergeCells count="81">
    <mergeCell ref="F12:I12"/>
    <mergeCell ref="H13:I13"/>
    <mergeCell ref="F14:I14"/>
    <mergeCell ref="H15:I15"/>
    <mergeCell ref="G39:I39"/>
    <mergeCell ref="G40:I40"/>
    <mergeCell ref="F18:I18"/>
    <mergeCell ref="H19:I19"/>
    <mergeCell ref="F27:I27"/>
    <mergeCell ref="F16:I16"/>
    <mergeCell ref="F71:I71"/>
    <mergeCell ref="G72:I72"/>
    <mergeCell ref="F80:I80"/>
    <mergeCell ref="H77:I77"/>
    <mergeCell ref="H79:I79"/>
    <mergeCell ref="H76:I76"/>
    <mergeCell ref="H78:I78"/>
    <mergeCell ref="H69:I69"/>
    <mergeCell ref="F84:I84"/>
    <mergeCell ref="G60:I60"/>
    <mergeCell ref="F61:I61"/>
    <mergeCell ref="G62:I62"/>
    <mergeCell ref="G63:I63"/>
    <mergeCell ref="F81:I81"/>
    <mergeCell ref="F74:I74"/>
    <mergeCell ref="G75:I75"/>
    <mergeCell ref="F73:I73"/>
    <mergeCell ref="G51:I51"/>
    <mergeCell ref="G56:I56"/>
    <mergeCell ref="G57:I57"/>
    <mergeCell ref="G65:I65"/>
    <mergeCell ref="G67:I67"/>
    <mergeCell ref="H68:I68"/>
    <mergeCell ref="G64:I64"/>
    <mergeCell ref="G45:I45"/>
    <mergeCell ref="G46:I46"/>
    <mergeCell ref="G47:I47"/>
    <mergeCell ref="G48:I48"/>
    <mergeCell ref="G59:I59"/>
    <mergeCell ref="F55:I55"/>
    <mergeCell ref="G52:I52"/>
    <mergeCell ref="G53:I53"/>
    <mergeCell ref="G54:I54"/>
    <mergeCell ref="G50:I50"/>
    <mergeCell ref="F44:I44"/>
    <mergeCell ref="F42:I42"/>
    <mergeCell ref="F43:I43"/>
    <mergeCell ref="G30:I30"/>
    <mergeCell ref="G31:I31"/>
    <mergeCell ref="G32:I32"/>
    <mergeCell ref="G41:I41"/>
    <mergeCell ref="G36:I36"/>
    <mergeCell ref="G37:I37"/>
    <mergeCell ref="G38:I38"/>
    <mergeCell ref="H70:I70"/>
    <mergeCell ref="A2:A3"/>
    <mergeCell ref="D2:D3"/>
    <mergeCell ref="F2:I2"/>
    <mergeCell ref="E2:E3"/>
    <mergeCell ref="B2:B3"/>
    <mergeCell ref="G33:I33"/>
    <mergeCell ref="G34:I34"/>
    <mergeCell ref="G35:I35"/>
    <mergeCell ref="F7:I7"/>
    <mergeCell ref="F10:I10"/>
    <mergeCell ref="A1:M1"/>
    <mergeCell ref="G58:I58"/>
    <mergeCell ref="G66:I66"/>
    <mergeCell ref="K2:K3"/>
    <mergeCell ref="F28:I28"/>
    <mergeCell ref="F29:I29"/>
    <mergeCell ref="H17:I17"/>
    <mergeCell ref="F11:I11"/>
    <mergeCell ref="G49:I49"/>
    <mergeCell ref="M2:M3"/>
    <mergeCell ref="C2:C3"/>
    <mergeCell ref="J2:J3"/>
    <mergeCell ref="F9:I9"/>
    <mergeCell ref="L2:L3"/>
    <mergeCell ref="F4:I4"/>
    <mergeCell ref="F5:I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68"/>
  <sheetViews>
    <sheetView showGridLines="0" tabSelected="1" zoomScalePageLayoutView="0" workbookViewId="0" topLeftCell="A134">
      <selection activeCell="K36" sqref="K36"/>
    </sheetView>
  </sheetViews>
  <sheetFormatPr defaultColWidth="9.140625" defaultRowHeight="12.75"/>
  <cols>
    <col min="1" max="1" width="4.7109375" style="8" customWidth="1"/>
    <col min="2" max="2" width="5.8515625" style="8" customWidth="1"/>
    <col min="3" max="3" width="7.8515625" style="8" customWidth="1"/>
    <col min="4" max="5" width="7.57421875" style="8" customWidth="1"/>
    <col min="6" max="6" width="4.00390625" style="8" customWidth="1"/>
    <col min="7" max="7" width="5.140625" style="8" customWidth="1"/>
    <col min="8" max="8" width="6.57421875" style="8" customWidth="1"/>
    <col min="9" max="9" width="52.57421875" style="8" customWidth="1"/>
    <col min="10" max="10" width="20.57421875" style="8" customWidth="1"/>
    <col min="11" max="11" width="18.57421875" style="135" customWidth="1"/>
    <col min="12" max="12" width="12.140625" style="8" customWidth="1"/>
    <col min="13" max="16384" width="9.140625" style="8" customWidth="1"/>
  </cols>
  <sheetData>
    <row r="1" spans="1:9" ht="13.5">
      <c r="A1" s="10"/>
      <c r="B1" s="10"/>
      <c r="C1" s="10"/>
      <c r="D1" s="10"/>
      <c r="E1" s="6"/>
      <c r="F1" s="7"/>
      <c r="G1" s="6"/>
      <c r="H1" s="6"/>
      <c r="I1" s="6"/>
    </row>
    <row r="2" spans="1:12" ht="25.5">
      <c r="A2" s="259" t="s">
        <v>127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9" ht="12.75">
      <c r="A3" s="11"/>
      <c r="B3" s="11"/>
      <c r="C3" s="12"/>
      <c r="D3" s="13"/>
      <c r="E3" s="13"/>
      <c r="I3" s="14"/>
    </row>
    <row r="4" spans="1:12" ht="24.75" customHeight="1">
      <c r="A4" s="260" t="s">
        <v>2</v>
      </c>
      <c r="B4" s="260" t="s">
        <v>9</v>
      </c>
      <c r="C4" s="260" t="s">
        <v>4</v>
      </c>
      <c r="D4" s="260" t="s">
        <v>5</v>
      </c>
      <c r="E4" s="260" t="s">
        <v>19</v>
      </c>
      <c r="F4" s="261" t="s">
        <v>16</v>
      </c>
      <c r="G4" s="261"/>
      <c r="H4" s="261"/>
      <c r="I4" s="261"/>
      <c r="J4" s="265">
        <v>2017</v>
      </c>
      <c r="K4" s="263">
        <v>2018</v>
      </c>
      <c r="L4" s="262" t="s">
        <v>147</v>
      </c>
    </row>
    <row r="5" spans="1:12" ht="44.25" customHeight="1">
      <c r="A5" s="260"/>
      <c r="B5" s="260"/>
      <c r="C5" s="260"/>
      <c r="D5" s="260"/>
      <c r="E5" s="260"/>
      <c r="F5" s="16" t="s">
        <v>10</v>
      </c>
      <c r="G5" s="16" t="s">
        <v>11</v>
      </c>
      <c r="H5" s="17" t="s">
        <v>12</v>
      </c>
      <c r="I5" s="18" t="s">
        <v>13</v>
      </c>
      <c r="J5" s="265"/>
      <c r="K5" s="264"/>
      <c r="L5" s="262"/>
    </row>
    <row r="6" spans="1:12" ht="15.75">
      <c r="A6" s="103"/>
      <c r="B6" s="103"/>
      <c r="C6" s="103"/>
      <c r="D6" s="103"/>
      <c r="E6" s="103"/>
      <c r="F6" s="270" t="s">
        <v>24</v>
      </c>
      <c r="G6" s="271"/>
      <c r="H6" s="271"/>
      <c r="I6" s="272"/>
      <c r="J6" s="136"/>
      <c r="K6" s="136"/>
      <c r="L6" s="103"/>
    </row>
    <row r="7" spans="1:12" ht="15.75">
      <c r="A7" s="22">
        <v>1</v>
      </c>
      <c r="B7" s="22"/>
      <c r="C7" s="103"/>
      <c r="D7" s="103"/>
      <c r="E7" s="103"/>
      <c r="F7" s="273" t="s">
        <v>28</v>
      </c>
      <c r="G7" s="274"/>
      <c r="H7" s="274"/>
      <c r="I7" s="275"/>
      <c r="J7" s="136"/>
      <c r="K7" s="136"/>
      <c r="L7" s="103"/>
    </row>
    <row r="8" spans="1:12" ht="15.75">
      <c r="A8" s="22"/>
      <c r="B8" s="22">
        <v>1</v>
      </c>
      <c r="C8" s="103"/>
      <c r="D8" s="103"/>
      <c r="E8" s="103" t="s">
        <v>86</v>
      </c>
      <c r="F8" s="103"/>
      <c r="G8" s="276" t="s">
        <v>73</v>
      </c>
      <c r="H8" s="277"/>
      <c r="I8" s="278"/>
      <c r="J8" s="30">
        <f>SUM(J9:J13)</f>
        <v>13617828</v>
      </c>
      <c r="K8" s="30">
        <f>SUM(K9:K13)</f>
        <v>15486411</v>
      </c>
      <c r="L8" s="103"/>
    </row>
    <row r="9" spans="1:12" ht="15.75">
      <c r="A9" s="103"/>
      <c r="B9" s="103"/>
      <c r="C9" s="103"/>
      <c r="D9" s="22">
        <v>1</v>
      </c>
      <c r="E9" s="103"/>
      <c r="F9" s="103"/>
      <c r="G9" s="103"/>
      <c r="H9" s="103"/>
      <c r="I9" s="104" t="s">
        <v>18</v>
      </c>
      <c r="J9" s="148">
        <v>11200754</v>
      </c>
      <c r="K9" s="148">
        <v>12959340</v>
      </c>
      <c r="L9" s="22" t="s">
        <v>129</v>
      </c>
    </row>
    <row r="10" spans="1:12" ht="15.75">
      <c r="A10" s="22"/>
      <c r="B10" s="22"/>
      <c r="C10" s="103"/>
      <c r="D10" s="22">
        <v>2</v>
      </c>
      <c r="E10" s="103"/>
      <c r="F10" s="105"/>
      <c r="G10" s="105"/>
      <c r="H10" s="106"/>
      <c r="I10" s="104" t="s">
        <v>74</v>
      </c>
      <c r="J10" s="140">
        <v>2417074</v>
      </c>
      <c r="K10" s="140">
        <v>2527071</v>
      </c>
      <c r="L10" s="107"/>
    </row>
    <row r="11" spans="1:12" ht="15.75">
      <c r="A11" s="22"/>
      <c r="B11" s="22"/>
      <c r="C11" s="103"/>
      <c r="D11" s="22">
        <v>3</v>
      </c>
      <c r="E11" s="103"/>
      <c r="F11" s="105"/>
      <c r="G11" s="105"/>
      <c r="H11" s="106"/>
      <c r="I11" s="104" t="s">
        <v>75</v>
      </c>
      <c r="J11" s="140"/>
      <c r="K11" s="140"/>
      <c r="L11" s="107"/>
    </row>
    <row r="12" spans="1:12" ht="31.5">
      <c r="A12" s="22"/>
      <c r="B12" s="22"/>
      <c r="C12" s="103"/>
      <c r="D12" s="22">
        <v>4</v>
      </c>
      <c r="E12" s="103"/>
      <c r="F12" s="105"/>
      <c r="G12" s="105"/>
      <c r="H12" s="106"/>
      <c r="I12" s="104" t="s">
        <v>76</v>
      </c>
      <c r="J12" s="140"/>
      <c r="K12" s="140"/>
      <c r="L12" s="107"/>
    </row>
    <row r="13" spans="1:12" ht="15.75">
      <c r="A13" s="22"/>
      <c r="B13" s="22"/>
      <c r="C13" s="103"/>
      <c r="D13" s="22">
        <v>5</v>
      </c>
      <c r="E13" s="103"/>
      <c r="F13" s="105"/>
      <c r="G13" s="105"/>
      <c r="H13" s="106"/>
      <c r="I13" s="104" t="s">
        <v>77</v>
      </c>
      <c r="J13" s="140"/>
      <c r="K13" s="140"/>
      <c r="L13" s="107"/>
    </row>
    <row r="14" spans="1:12" ht="15.75">
      <c r="A14" s="22"/>
      <c r="B14" s="22">
        <v>2</v>
      </c>
      <c r="C14" s="103"/>
      <c r="D14" s="22"/>
      <c r="E14" s="103" t="s">
        <v>86</v>
      </c>
      <c r="F14" s="21"/>
      <c r="G14" s="266" t="s">
        <v>79</v>
      </c>
      <c r="H14" s="266"/>
      <c r="I14" s="266"/>
      <c r="J14" s="32">
        <f>SUM(J15:J19)</f>
        <v>1500000</v>
      </c>
      <c r="K14" s="32">
        <f>SUM(K15:K19)</f>
        <v>1200000</v>
      </c>
      <c r="L14" s="107"/>
    </row>
    <row r="15" spans="1:12" ht="15.75">
      <c r="A15" s="22"/>
      <c r="B15" s="22"/>
      <c r="C15" s="103"/>
      <c r="D15" s="22">
        <v>1</v>
      </c>
      <c r="E15" s="103"/>
      <c r="F15" s="105"/>
      <c r="G15" s="105"/>
      <c r="H15" s="106"/>
      <c r="I15" s="104" t="s">
        <v>18</v>
      </c>
      <c r="J15" s="140"/>
      <c r="K15" s="140"/>
      <c r="L15" s="107"/>
    </row>
    <row r="16" spans="1:12" ht="15.75">
      <c r="A16" s="22"/>
      <c r="B16" s="22"/>
      <c r="C16" s="103"/>
      <c r="D16" s="22">
        <v>2</v>
      </c>
      <c r="E16" s="103"/>
      <c r="F16" s="105"/>
      <c r="G16" s="105"/>
      <c r="H16" s="106"/>
      <c r="I16" s="104" t="s">
        <v>74</v>
      </c>
      <c r="J16" s="140"/>
      <c r="K16" s="140"/>
      <c r="L16" s="107"/>
    </row>
    <row r="17" spans="1:12" ht="15.75">
      <c r="A17" s="22"/>
      <c r="B17" s="22"/>
      <c r="C17" s="103"/>
      <c r="D17" s="22">
        <v>3</v>
      </c>
      <c r="E17" s="103"/>
      <c r="F17" s="105"/>
      <c r="G17" s="105"/>
      <c r="H17" s="106"/>
      <c r="I17" s="104" t="s">
        <v>75</v>
      </c>
      <c r="J17" s="140">
        <v>1500000</v>
      </c>
      <c r="K17" s="140">
        <v>1200000</v>
      </c>
      <c r="L17" s="107"/>
    </row>
    <row r="18" spans="1:12" ht="31.5">
      <c r="A18" s="22"/>
      <c r="B18" s="22"/>
      <c r="C18" s="103"/>
      <c r="D18" s="22">
        <v>4</v>
      </c>
      <c r="E18" s="103"/>
      <c r="F18" s="105"/>
      <c r="G18" s="105"/>
      <c r="H18" s="106"/>
      <c r="I18" s="104" t="s">
        <v>76</v>
      </c>
      <c r="J18" s="140"/>
      <c r="K18" s="140"/>
      <c r="L18" s="107"/>
    </row>
    <row r="19" spans="1:12" ht="15.75">
      <c r="A19" s="22"/>
      <c r="B19" s="22"/>
      <c r="C19" s="103"/>
      <c r="D19" s="22">
        <v>5</v>
      </c>
      <c r="E19" s="103"/>
      <c r="F19" s="105"/>
      <c r="G19" s="105"/>
      <c r="H19" s="106"/>
      <c r="I19" s="104" t="s">
        <v>77</v>
      </c>
      <c r="J19" s="140"/>
      <c r="K19" s="140"/>
      <c r="L19" s="107"/>
    </row>
    <row r="20" spans="1:12" ht="15.75">
      <c r="A20" s="22"/>
      <c r="B20" s="22">
        <v>3</v>
      </c>
      <c r="C20" s="103"/>
      <c r="D20" s="22"/>
      <c r="E20" s="103" t="s">
        <v>86</v>
      </c>
      <c r="F20" s="21"/>
      <c r="G20" s="266" t="s">
        <v>80</v>
      </c>
      <c r="H20" s="266"/>
      <c r="I20" s="266"/>
      <c r="J20" s="32">
        <f>SUM(J21:J25)</f>
        <v>1200000</v>
      </c>
      <c r="K20" s="32">
        <f>SUM(K21:K25)</f>
        <v>1500000</v>
      </c>
      <c r="L20" s="107"/>
    </row>
    <row r="21" spans="1:12" ht="15.75">
      <c r="A21" s="22"/>
      <c r="B21" s="22"/>
      <c r="C21" s="103"/>
      <c r="D21" s="22">
        <v>1</v>
      </c>
      <c r="E21" s="103"/>
      <c r="F21" s="105"/>
      <c r="G21" s="105"/>
      <c r="H21" s="106"/>
      <c r="I21" s="104" t="s">
        <v>18</v>
      </c>
      <c r="J21" s="140"/>
      <c r="K21" s="140"/>
      <c r="L21" s="107"/>
    </row>
    <row r="22" spans="1:12" ht="15.75">
      <c r="A22" s="22"/>
      <c r="B22" s="22"/>
      <c r="C22" s="103"/>
      <c r="D22" s="22">
        <v>2</v>
      </c>
      <c r="E22" s="103"/>
      <c r="F22" s="105"/>
      <c r="G22" s="105"/>
      <c r="H22" s="106"/>
      <c r="I22" s="104" t="s">
        <v>74</v>
      </c>
      <c r="J22" s="140"/>
      <c r="K22" s="140"/>
      <c r="L22" s="107"/>
    </row>
    <row r="23" spans="1:12" ht="15.75">
      <c r="A23" s="22"/>
      <c r="B23" s="22"/>
      <c r="C23" s="103"/>
      <c r="D23" s="22">
        <v>3</v>
      </c>
      <c r="E23" s="103"/>
      <c r="F23" s="105"/>
      <c r="G23" s="105"/>
      <c r="H23" s="106"/>
      <c r="I23" s="104" t="s">
        <v>75</v>
      </c>
      <c r="J23" s="140">
        <v>1200000</v>
      </c>
      <c r="K23" s="140">
        <v>1500000</v>
      </c>
      <c r="L23" s="107"/>
    </row>
    <row r="24" spans="1:12" ht="31.5">
      <c r="A24" s="22"/>
      <c r="B24" s="22"/>
      <c r="C24" s="103"/>
      <c r="D24" s="22">
        <v>4</v>
      </c>
      <c r="E24" s="103"/>
      <c r="F24" s="105"/>
      <c r="G24" s="105"/>
      <c r="H24" s="106"/>
      <c r="I24" s="104" t="s">
        <v>76</v>
      </c>
      <c r="J24" s="140"/>
      <c r="K24" s="140"/>
      <c r="L24" s="107"/>
    </row>
    <row r="25" spans="1:12" ht="15.75">
      <c r="A25" s="22"/>
      <c r="B25" s="22"/>
      <c r="C25" s="103"/>
      <c r="D25" s="22">
        <v>5</v>
      </c>
      <c r="E25" s="103"/>
      <c r="F25" s="105"/>
      <c r="G25" s="105"/>
      <c r="H25" s="106"/>
      <c r="I25" s="104" t="s">
        <v>77</v>
      </c>
      <c r="J25" s="140"/>
      <c r="K25" s="140"/>
      <c r="L25" s="107"/>
    </row>
    <row r="26" spans="1:12" ht="15.75">
      <c r="A26" s="22"/>
      <c r="B26" s="22"/>
      <c r="C26" s="103"/>
      <c r="D26" s="22"/>
      <c r="E26" s="103"/>
      <c r="F26" s="279" t="s">
        <v>115</v>
      </c>
      <c r="G26" s="280"/>
      <c r="H26" s="280"/>
      <c r="I26" s="281"/>
      <c r="J26" s="30">
        <f>SUM(J20,J14,J8)</f>
        <v>16317828</v>
      </c>
      <c r="K26" s="30">
        <f>SUM(K20,K14,K8)</f>
        <v>18186411</v>
      </c>
      <c r="L26" s="107"/>
    </row>
    <row r="27" spans="1:12" ht="15.75">
      <c r="A27" s="22"/>
      <c r="B27" s="22"/>
      <c r="C27" s="103"/>
      <c r="D27" s="103"/>
      <c r="E27" s="103"/>
      <c r="F27" s="253" t="s">
        <v>29</v>
      </c>
      <c r="G27" s="254"/>
      <c r="H27" s="254"/>
      <c r="I27" s="255"/>
      <c r="J27" s="32">
        <f>SUM(J26,)</f>
        <v>16317828</v>
      </c>
      <c r="K27" s="32">
        <f>SUM(K26,)</f>
        <v>18186411</v>
      </c>
      <c r="L27" s="107"/>
    </row>
    <row r="28" spans="1:12" ht="15.75">
      <c r="A28" s="22"/>
      <c r="B28" s="22"/>
      <c r="C28" s="103"/>
      <c r="D28" s="103"/>
      <c r="E28" s="103"/>
      <c r="F28" s="267" t="s">
        <v>81</v>
      </c>
      <c r="G28" s="268"/>
      <c r="H28" s="268"/>
      <c r="I28" s="269"/>
      <c r="J28" s="140"/>
      <c r="K28" s="140"/>
      <c r="L28" s="107"/>
    </row>
    <row r="29" spans="1:12" ht="15.75">
      <c r="A29" s="22">
        <v>1</v>
      </c>
      <c r="B29" s="22"/>
      <c r="C29" s="103"/>
      <c r="D29" s="103"/>
      <c r="E29" s="103" t="s">
        <v>21</v>
      </c>
      <c r="F29" s="282" t="s">
        <v>78</v>
      </c>
      <c r="G29" s="283"/>
      <c r="H29" s="283"/>
      <c r="I29" s="284"/>
      <c r="J29" s="32">
        <f>SUM(J30:J35)</f>
        <v>19343647</v>
      </c>
      <c r="K29" s="32">
        <f>SUM(K30:K35)</f>
        <v>19689072</v>
      </c>
      <c r="L29" s="107"/>
    </row>
    <row r="30" spans="1:12" ht="22.5">
      <c r="A30" s="22"/>
      <c r="B30" s="22"/>
      <c r="C30" s="103"/>
      <c r="D30" s="103">
        <v>1</v>
      </c>
      <c r="E30" s="103"/>
      <c r="F30" s="20"/>
      <c r="G30" s="108"/>
      <c r="H30" s="108"/>
      <c r="I30" s="104" t="s">
        <v>132</v>
      </c>
      <c r="J30" s="140">
        <v>2701706</v>
      </c>
      <c r="K30" s="140">
        <v>2701706</v>
      </c>
      <c r="L30" s="139" t="s">
        <v>134</v>
      </c>
    </row>
    <row r="31" spans="1:12" ht="22.5">
      <c r="A31" s="22"/>
      <c r="B31" s="22"/>
      <c r="C31" s="103"/>
      <c r="D31" s="103">
        <v>2</v>
      </c>
      <c r="E31" s="103"/>
      <c r="F31" s="20"/>
      <c r="G31" s="108"/>
      <c r="H31" s="108"/>
      <c r="I31" s="104" t="s">
        <v>87</v>
      </c>
      <c r="J31" s="140">
        <v>1734000</v>
      </c>
      <c r="K31" s="140">
        <v>1734000</v>
      </c>
      <c r="L31" s="139" t="s">
        <v>149</v>
      </c>
    </row>
    <row r="32" spans="1:12" ht="15.75">
      <c r="A32" s="22"/>
      <c r="B32" s="22"/>
      <c r="C32" s="103"/>
      <c r="D32" s="103">
        <v>3</v>
      </c>
      <c r="E32" s="103"/>
      <c r="F32" s="20"/>
      <c r="G32" s="108"/>
      <c r="H32" s="108"/>
      <c r="I32" s="104" t="s">
        <v>74</v>
      </c>
      <c r="J32" s="140">
        <v>555793</v>
      </c>
      <c r="K32" s="140">
        <v>526832</v>
      </c>
      <c r="L32" s="107"/>
    </row>
    <row r="33" spans="1:12" ht="15.75">
      <c r="A33" s="22"/>
      <c r="B33" s="22"/>
      <c r="C33" s="103"/>
      <c r="D33" s="103">
        <v>4</v>
      </c>
      <c r="E33" s="103"/>
      <c r="F33" s="20"/>
      <c r="G33" s="108"/>
      <c r="H33" s="108"/>
      <c r="I33" s="104" t="s">
        <v>75</v>
      </c>
      <c r="J33" s="140">
        <v>6000000</v>
      </c>
      <c r="K33" s="140">
        <v>4000000</v>
      </c>
      <c r="L33" s="107"/>
    </row>
    <row r="34" spans="1:12" ht="15.75">
      <c r="A34" s="22"/>
      <c r="B34" s="22"/>
      <c r="C34" s="103"/>
      <c r="D34" s="103">
        <v>5</v>
      </c>
      <c r="E34" s="103"/>
      <c r="F34" s="20"/>
      <c r="G34" s="108"/>
      <c r="H34" s="108"/>
      <c r="I34" s="104" t="s">
        <v>143</v>
      </c>
      <c r="J34" s="140">
        <v>291563</v>
      </c>
      <c r="K34" s="140">
        <v>898000</v>
      </c>
      <c r="L34" s="107"/>
    </row>
    <row r="35" spans="1:12" ht="15.75">
      <c r="A35" s="22"/>
      <c r="B35" s="22"/>
      <c r="C35" s="103"/>
      <c r="D35" s="103">
        <v>6</v>
      </c>
      <c r="E35" s="103"/>
      <c r="F35" s="20"/>
      <c r="G35" s="108"/>
      <c r="H35" s="108"/>
      <c r="I35" s="104" t="s">
        <v>77</v>
      </c>
      <c r="J35" s="140">
        <v>8060585</v>
      </c>
      <c r="K35" s="140">
        <v>9828534</v>
      </c>
      <c r="L35" s="107"/>
    </row>
    <row r="36" spans="1:12" ht="15.75">
      <c r="A36" s="22">
        <v>2</v>
      </c>
      <c r="B36" s="22"/>
      <c r="C36" s="103"/>
      <c r="D36" s="103"/>
      <c r="E36" s="103" t="s">
        <v>21</v>
      </c>
      <c r="F36" s="282" t="s">
        <v>88</v>
      </c>
      <c r="G36" s="283"/>
      <c r="H36" s="283"/>
      <c r="I36" s="284"/>
      <c r="J36" s="32">
        <f>SUM(J37:J41)</f>
        <v>0</v>
      </c>
      <c r="K36" s="32">
        <f>SUM(K37:K41)</f>
        <v>0</v>
      </c>
      <c r="L36" s="107"/>
    </row>
    <row r="37" spans="1:12" ht="15.75">
      <c r="A37" s="22"/>
      <c r="B37" s="22"/>
      <c r="C37" s="103"/>
      <c r="D37" s="103">
        <v>1</v>
      </c>
      <c r="E37" s="103"/>
      <c r="F37" s="20"/>
      <c r="G37" s="108"/>
      <c r="H37" s="108"/>
      <c r="I37" s="104" t="s">
        <v>18</v>
      </c>
      <c r="J37" s="140"/>
      <c r="K37" s="140"/>
      <c r="L37" s="107"/>
    </row>
    <row r="38" spans="1:12" ht="15.75">
      <c r="A38" s="22"/>
      <c r="B38" s="22"/>
      <c r="C38" s="103"/>
      <c r="D38" s="103">
        <v>2</v>
      </c>
      <c r="E38" s="103"/>
      <c r="F38" s="20"/>
      <c r="G38" s="108"/>
      <c r="H38" s="108"/>
      <c r="I38" s="104" t="s">
        <v>74</v>
      </c>
      <c r="J38" s="140"/>
      <c r="K38" s="140"/>
      <c r="L38" s="107"/>
    </row>
    <row r="39" spans="1:12" ht="15.75">
      <c r="A39" s="22"/>
      <c r="B39" s="22"/>
      <c r="C39" s="103"/>
      <c r="D39" s="103">
        <v>3</v>
      </c>
      <c r="E39" s="103"/>
      <c r="F39" s="20"/>
      <c r="G39" s="108"/>
      <c r="H39" s="108"/>
      <c r="I39" s="104" t="s">
        <v>75</v>
      </c>
      <c r="J39" s="140"/>
      <c r="K39" s="140"/>
      <c r="L39" s="107"/>
    </row>
    <row r="40" spans="1:12" ht="31.5">
      <c r="A40" s="22"/>
      <c r="B40" s="22"/>
      <c r="C40" s="103"/>
      <c r="D40" s="103">
        <v>4</v>
      </c>
      <c r="E40" s="103"/>
      <c r="F40" s="20"/>
      <c r="G40" s="108"/>
      <c r="H40" s="108"/>
      <c r="I40" s="104" t="s">
        <v>76</v>
      </c>
      <c r="J40" s="31"/>
      <c r="K40" s="31"/>
      <c r="L40" s="107"/>
    </row>
    <row r="41" spans="1:12" ht="15.75">
      <c r="A41" s="22"/>
      <c r="B41" s="22"/>
      <c r="C41" s="103"/>
      <c r="D41" s="103">
        <v>5</v>
      </c>
      <c r="E41" s="103"/>
      <c r="F41" s="20"/>
      <c r="G41" s="108"/>
      <c r="H41" s="108"/>
      <c r="I41" s="104" t="s">
        <v>77</v>
      </c>
      <c r="J41" s="140"/>
      <c r="K41" s="140"/>
      <c r="L41" s="107"/>
    </row>
    <row r="42" spans="1:12" ht="15.75">
      <c r="A42" s="22">
        <v>3</v>
      </c>
      <c r="B42" s="22"/>
      <c r="C42" s="103"/>
      <c r="D42" s="103"/>
      <c r="E42" s="103" t="s">
        <v>20</v>
      </c>
      <c r="F42" s="282" t="s">
        <v>89</v>
      </c>
      <c r="G42" s="283"/>
      <c r="H42" s="283"/>
      <c r="I42" s="284"/>
      <c r="J42" s="149">
        <f>J43+J44+J45+J46</f>
        <v>200000</v>
      </c>
      <c r="K42" s="149">
        <f>SUM(K43:K47)</f>
        <v>1700000</v>
      </c>
      <c r="L42" s="107"/>
    </row>
    <row r="43" spans="1:12" ht="15.75">
      <c r="A43" s="22"/>
      <c r="B43" s="22"/>
      <c r="C43" s="103"/>
      <c r="D43" s="103">
        <v>1</v>
      </c>
      <c r="E43" s="103"/>
      <c r="F43" s="105"/>
      <c r="G43" s="105"/>
      <c r="H43" s="106"/>
      <c r="I43" s="104" t="s">
        <v>18</v>
      </c>
      <c r="J43" s="140"/>
      <c r="K43" s="140"/>
      <c r="L43" s="107"/>
    </row>
    <row r="44" spans="1:12" ht="15.75">
      <c r="A44" s="22"/>
      <c r="B44" s="22"/>
      <c r="C44" s="103"/>
      <c r="D44" s="103">
        <v>2</v>
      </c>
      <c r="E44" s="103"/>
      <c r="F44" s="105"/>
      <c r="G44" s="105"/>
      <c r="H44" s="106"/>
      <c r="I44" s="104" t="s">
        <v>74</v>
      </c>
      <c r="J44" s="140"/>
      <c r="K44" s="140"/>
      <c r="L44" s="107"/>
    </row>
    <row r="45" spans="1:12" ht="15.75">
      <c r="A45" s="22"/>
      <c r="B45" s="22"/>
      <c r="C45" s="103"/>
      <c r="D45" s="103">
        <v>3</v>
      </c>
      <c r="E45" s="103"/>
      <c r="F45" s="105"/>
      <c r="G45" s="105"/>
      <c r="H45" s="106"/>
      <c r="I45" s="104" t="s">
        <v>75</v>
      </c>
      <c r="J45" s="140">
        <v>200000</v>
      </c>
      <c r="K45" s="140"/>
      <c r="L45" s="107"/>
    </row>
    <row r="46" spans="1:12" ht="31.5">
      <c r="A46" s="22"/>
      <c r="B46" s="22"/>
      <c r="C46" s="103"/>
      <c r="D46" s="103">
        <v>4</v>
      </c>
      <c r="E46" s="103"/>
      <c r="F46" s="105"/>
      <c r="G46" s="105"/>
      <c r="H46" s="106"/>
      <c r="I46" s="104" t="s">
        <v>76</v>
      </c>
      <c r="J46" s="140"/>
      <c r="K46" s="140"/>
      <c r="L46" s="107"/>
    </row>
    <row r="47" spans="1:12" ht="15.75">
      <c r="A47" s="22"/>
      <c r="B47" s="22"/>
      <c r="C47" s="103"/>
      <c r="D47" s="103">
        <v>5</v>
      </c>
      <c r="E47" s="103"/>
      <c r="F47" s="109"/>
      <c r="G47" s="109"/>
      <c r="H47" s="109"/>
      <c r="I47" s="104" t="s">
        <v>142</v>
      </c>
      <c r="J47" s="140"/>
      <c r="K47" s="140">
        <v>1700000</v>
      </c>
      <c r="L47" s="107"/>
    </row>
    <row r="48" spans="1:12" ht="15.75">
      <c r="A48" s="22">
        <v>4</v>
      </c>
      <c r="B48" s="22"/>
      <c r="C48" s="103"/>
      <c r="D48" s="103"/>
      <c r="E48" s="103" t="s">
        <v>20</v>
      </c>
      <c r="F48" s="279" t="s">
        <v>90</v>
      </c>
      <c r="G48" s="280"/>
      <c r="H48" s="280"/>
      <c r="I48" s="281"/>
      <c r="J48" s="32">
        <f>SUM(J49:J53)</f>
        <v>0</v>
      </c>
      <c r="K48" s="32">
        <f>SUM(K49:K53)</f>
        <v>0</v>
      </c>
      <c r="L48" s="107"/>
    </row>
    <row r="49" spans="1:12" ht="15.75">
      <c r="A49" s="22"/>
      <c r="B49" s="22"/>
      <c r="C49" s="103"/>
      <c r="D49" s="103">
        <v>1</v>
      </c>
      <c r="E49" s="103"/>
      <c r="F49" s="110"/>
      <c r="G49" s="105"/>
      <c r="H49" s="110"/>
      <c r="I49" s="104" t="s">
        <v>18</v>
      </c>
      <c r="J49" s="140"/>
      <c r="K49" s="140"/>
      <c r="L49" s="107"/>
    </row>
    <row r="50" spans="1:12" ht="15.75">
      <c r="A50" s="22"/>
      <c r="B50" s="22"/>
      <c r="C50" s="103"/>
      <c r="D50" s="103">
        <v>2</v>
      </c>
      <c r="E50" s="103"/>
      <c r="F50" s="110"/>
      <c r="G50" s="110"/>
      <c r="H50" s="106"/>
      <c r="I50" s="104" t="s">
        <v>74</v>
      </c>
      <c r="J50" s="140"/>
      <c r="K50" s="140"/>
      <c r="L50" s="107"/>
    </row>
    <row r="51" spans="1:12" ht="15.75">
      <c r="A51" s="22"/>
      <c r="B51" s="22"/>
      <c r="C51" s="103"/>
      <c r="D51" s="103">
        <v>3</v>
      </c>
      <c r="E51" s="103"/>
      <c r="F51" s="110"/>
      <c r="G51" s="110"/>
      <c r="H51" s="106"/>
      <c r="I51" s="104" t="s">
        <v>75</v>
      </c>
      <c r="J51" s="140"/>
      <c r="K51" s="140"/>
      <c r="L51" s="107"/>
    </row>
    <row r="52" spans="1:12" ht="31.5">
      <c r="A52" s="22"/>
      <c r="B52" s="22"/>
      <c r="C52" s="103"/>
      <c r="D52" s="103">
        <v>4</v>
      </c>
      <c r="E52" s="103"/>
      <c r="F52" s="110"/>
      <c r="G52" s="110"/>
      <c r="H52" s="106"/>
      <c r="I52" s="104" t="s">
        <v>76</v>
      </c>
      <c r="J52" s="140">
        <v>0</v>
      </c>
      <c r="K52" s="140">
        <v>0</v>
      </c>
      <c r="L52" s="107"/>
    </row>
    <row r="53" spans="1:12" ht="15.75">
      <c r="A53" s="22"/>
      <c r="B53" s="22"/>
      <c r="C53" s="103"/>
      <c r="D53" s="103">
        <v>5</v>
      </c>
      <c r="E53" s="103"/>
      <c r="F53" s="110"/>
      <c r="G53" s="110"/>
      <c r="H53" s="106"/>
      <c r="I53" s="104" t="s">
        <v>77</v>
      </c>
      <c r="J53" s="140"/>
      <c r="K53" s="140"/>
      <c r="L53" s="107"/>
    </row>
    <row r="54" spans="1:12" ht="15.75">
      <c r="A54" s="22">
        <v>5</v>
      </c>
      <c r="B54" s="22"/>
      <c r="C54" s="103"/>
      <c r="D54" s="103"/>
      <c r="E54" s="103" t="s">
        <v>20</v>
      </c>
      <c r="F54" s="279" t="s">
        <v>144</v>
      </c>
      <c r="G54" s="280"/>
      <c r="H54" s="280"/>
      <c r="I54" s="281"/>
      <c r="J54" s="32">
        <f>SUM(J55:J59)</f>
        <v>12789580</v>
      </c>
      <c r="K54" s="32">
        <f>SUM(K55:K59)</f>
        <v>11344375</v>
      </c>
      <c r="L54" s="107"/>
    </row>
    <row r="55" spans="1:12" ht="15.75">
      <c r="A55" s="22"/>
      <c r="B55" s="22"/>
      <c r="C55" s="103"/>
      <c r="D55" s="103">
        <v>1</v>
      </c>
      <c r="E55" s="103"/>
      <c r="F55" s="110"/>
      <c r="G55" s="110"/>
      <c r="H55" s="110"/>
      <c r="I55" s="104" t="s">
        <v>18</v>
      </c>
      <c r="J55" s="140">
        <v>10201093</v>
      </c>
      <c r="K55" s="140">
        <v>10201093</v>
      </c>
      <c r="L55" s="138" t="s">
        <v>130</v>
      </c>
    </row>
    <row r="56" spans="1:12" ht="15.75">
      <c r="A56" s="22"/>
      <c r="B56" s="22"/>
      <c r="C56" s="103"/>
      <c r="D56" s="103">
        <v>2</v>
      </c>
      <c r="E56" s="103"/>
      <c r="F56" s="109"/>
      <c r="G56" s="109"/>
      <c r="H56" s="109"/>
      <c r="I56" s="104" t="s">
        <v>74</v>
      </c>
      <c r="J56" s="140">
        <v>1143282</v>
      </c>
      <c r="K56" s="140">
        <v>1143282</v>
      </c>
      <c r="L56" s="138"/>
    </row>
    <row r="57" spans="1:12" ht="15.75">
      <c r="A57" s="22"/>
      <c r="B57" s="22"/>
      <c r="C57" s="103"/>
      <c r="D57" s="103">
        <v>3</v>
      </c>
      <c r="E57" s="103"/>
      <c r="F57" s="105"/>
      <c r="G57" s="105"/>
      <c r="H57" s="106"/>
      <c r="I57" s="104" t="s">
        <v>75</v>
      </c>
      <c r="J57" s="140">
        <v>1445205</v>
      </c>
      <c r="K57" s="140"/>
      <c r="L57" s="138"/>
    </row>
    <row r="58" spans="1:12" ht="31.5">
      <c r="A58" s="22"/>
      <c r="B58" s="22"/>
      <c r="C58" s="103"/>
      <c r="D58" s="103">
        <v>4</v>
      </c>
      <c r="E58" s="103"/>
      <c r="F58" s="105"/>
      <c r="G58" s="105"/>
      <c r="H58" s="106"/>
      <c r="I58" s="104" t="s">
        <v>76</v>
      </c>
      <c r="J58" s="140"/>
      <c r="K58" s="140"/>
      <c r="L58" s="138"/>
    </row>
    <row r="59" spans="1:12" ht="15.75">
      <c r="A59" s="22"/>
      <c r="B59" s="22"/>
      <c r="C59" s="103"/>
      <c r="D59" s="103">
        <v>5</v>
      </c>
      <c r="E59" s="103"/>
      <c r="F59" s="105"/>
      <c r="G59" s="105"/>
      <c r="H59" s="106"/>
      <c r="I59" s="104" t="s">
        <v>77</v>
      </c>
      <c r="J59" s="140"/>
      <c r="K59" s="140"/>
      <c r="L59" s="138"/>
    </row>
    <row r="60" spans="1:12" ht="15.75">
      <c r="A60" s="22">
        <v>6</v>
      </c>
      <c r="B60" s="22"/>
      <c r="C60" s="103"/>
      <c r="D60" s="103"/>
      <c r="E60" s="103" t="s">
        <v>20</v>
      </c>
      <c r="F60" s="256" t="s">
        <v>91</v>
      </c>
      <c r="G60" s="257"/>
      <c r="H60" s="257"/>
      <c r="I60" s="258"/>
      <c r="J60" s="32">
        <f>SUM(J61:J62)</f>
        <v>11676141</v>
      </c>
      <c r="K60" s="32">
        <f>SUM(K61:K65)</f>
        <v>5975000</v>
      </c>
      <c r="L60" s="138"/>
    </row>
    <row r="61" spans="1:12" ht="15.75">
      <c r="A61" s="22"/>
      <c r="B61" s="22"/>
      <c r="C61" s="103"/>
      <c r="D61" s="103">
        <v>1</v>
      </c>
      <c r="E61" s="103"/>
      <c r="F61" s="109"/>
      <c r="G61" s="109"/>
      <c r="H61" s="111"/>
      <c r="I61" s="26" t="s">
        <v>18</v>
      </c>
      <c r="J61" s="140">
        <v>10502999</v>
      </c>
      <c r="K61" s="140">
        <v>5000000</v>
      </c>
      <c r="L61" s="138" t="s">
        <v>131</v>
      </c>
    </row>
    <row r="62" spans="1:12" ht="15.75">
      <c r="A62" s="22"/>
      <c r="B62" s="22"/>
      <c r="C62" s="103"/>
      <c r="D62" s="103">
        <v>2</v>
      </c>
      <c r="E62" s="103"/>
      <c r="F62" s="109"/>
      <c r="G62" s="109"/>
      <c r="H62" s="109"/>
      <c r="I62" s="26" t="s">
        <v>74</v>
      </c>
      <c r="J62" s="140">
        <v>1173142</v>
      </c>
      <c r="K62" s="140">
        <v>975000</v>
      </c>
      <c r="L62" s="112"/>
    </row>
    <row r="63" spans="1:12" ht="15.75">
      <c r="A63" s="22"/>
      <c r="B63" s="22"/>
      <c r="C63" s="103"/>
      <c r="D63" s="103">
        <v>3</v>
      </c>
      <c r="E63" s="103"/>
      <c r="F63" s="109"/>
      <c r="G63" s="109"/>
      <c r="H63" s="111"/>
      <c r="I63" s="26" t="s">
        <v>75</v>
      </c>
      <c r="J63" s="140"/>
      <c r="K63" s="140"/>
      <c r="L63" s="107"/>
    </row>
    <row r="64" spans="1:12" ht="31.5">
      <c r="A64" s="22"/>
      <c r="B64" s="22"/>
      <c r="C64" s="103"/>
      <c r="D64" s="103">
        <v>4</v>
      </c>
      <c r="E64" s="103"/>
      <c r="F64" s="109"/>
      <c r="G64" s="109"/>
      <c r="H64" s="111"/>
      <c r="I64" s="26" t="s">
        <v>76</v>
      </c>
      <c r="J64" s="140"/>
      <c r="K64" s="140"/>
      <c r="L64" s="107"/>
    </row>
    <row r="65" spans="1:12" ht="15.75">
      <c r="A65" s="22"/>
      <c r="B65" s="22"/>
      <c r="C65" s="103"/>
      <c r="D65" s="103">
        <v>5</v>
      </c>
      <c r="E65" s="103"/>
      <c r="F65" s="109"/>
      <c r="G65" s="109"/>
      <c r="H65" s="111"/>
      <c r="I65" s="26" t="s">
        <v>77</v>
      </c>
      <c r="J65" s="140"/>
      <c r="K65" s="140"/>
      <c r="L65" s="107"/>
    </row>
    <row r="66" spans="1:12" ht="15.75">
      <c r="A66" s="22">
        <v>7</v>
      </c>
      <c r="B66" s="22"/>
      <c r="C66" s="103"/>
      <c r="D66" s="103"/>
      <c r="E66" s="103" t="s">
        <v>20</v>
      </c>
      <c r="F66" s="27" t="s">
        <v>104</v>
      </c>
      <c r="G66" s="28"/>
      <c r="H66" s="28"/>
      <c r="I66" s="29"/>
      <c r="J66" s="32">
        <f>SUM(J67)</f>
        <v>180000</v>
      </c>
      <c r="K66" s="32">
        <f>SUM(K67)</f>
        <v>180000</v>
      </c>
      <c r="L66" s="113"/>
    </row>
    <row r="67" spans="1:12" ht="15.75">
      <c r="A67" s="114"/>
      <c r="B67" s="22"/>
      <c r="C67" s="103"/>
      <c r="D67" s="103">
        <v>3</v>
      </c>
      <c r="E67" s="103"/>
      <c r="F67" s="109"/>
      <c r="G67" s="109"/>
      <c r="H67" s="111"/>
      <c r="I67" s="26" t="s">
        <v>75</v>
      </c>
      <c r="J67" s="140">
        <v>180000</v>
      </c>
      <c r="K67" s="140">
        <v>180000</v>
      </c>
      <c r="L67" s="113"/>
    </row>
    <row r="68" spans="1:12" ht="15.75">
      <c r="A68" s="22"/>
      <c r="B68" s="22"/>
      <c r="C68" s="103"/>
      <c r="D68" s="103"/>
      <c r="E68" s="103"/>
      <c r="F68" s="27"/>
      <c r="G68" s="28"/>
      <c r="H68" s="115"/>
      <c r="I68" s="116"/>
      <c r="J68" s="140"/>
      <c r="K68" s="140"/>
      <c r="L68" s="107"/>
    </row>
    <row r="69" spans="1:12" ht="15.75">
      <c r="A69" s="22">
        <v>8</v>
      </c>
      <c r="B69" s="22"/>
      <c r="C69" s="103"/>
      <c r="D69" s="103"/>
      <c r="E69" s="103"/>
      <c r="F69" s="256" t="s">
        <v>92</v>
      </c>
      <c r="G69" s="257"/>
      <c r="H69" s="257"/>
      <c r="I69" s="258"/>
      <c r="J69" s="149">
        <f>J70+J71+J72+J73+J74</f>
        <v>1607160</v>
      </c>
      <c r="K69" s="149">
        <f>K70+K71+K72+K73+K74</f>
        <v>14596110</v>
      </c>
      <c r="L69" s="107"/>
    </row>
    <row r="70" spans="1:12" ht="15.75">
      <c r="A70" s="110"/>
      <c r="B70" s="110"/>
      <c r="C70" s="117"/>
      <c r="D70" s="103">
        <v>1</v>
      </c>
      <c r="E70" s="117"/>
      <c r="F70" s="109"/>
      <c r="G70" s="109"/>
      <c r="H70" s="111"/>
      <c r="I70" s="26" t="s">
        <v>18</v>
      </c>
      <c r="J70" s="140"/>
      <c r="K70" s="140"/>
      <c r="L70" s="107"/>
    </row>
    <row r="71" spans="1:12" ht="15.75">
      <c r="A71" s="110"/>
      <c r="B71" s="110"/>
      <c r="C71" s="117"/>
      <c r="D71" s="103">
        <v>2</v>
      </c>
      <c r="E71" s="117"/>
      <c r="F71" s="109"/>
      <c r="G71" s="109"/>
      <c r="H71" s="109"/>
      <c r="I71" s="26" t="s">
        <v>74</v>
      </c>
      <c r="J71" s="140"/>
      <c r="K71" s="140"/>
      <c r="L71" s="107"/>
    </row>
    <row r="72" spans="1:12" ht="15.75">
      <c r="A72" s="110"/>
      <c r="B72" s="110"/>
      <c r="C72" s="117"/>
      <c r="D72" s="103">
        <v>3</v>
      </c>
      <c r="E72" s="117"/>
      <c r="F72" s="109"/>
      <c r="G72" s="109"/>
      <c r="H72" s="109"/>
      <c r="I72" s="26" t="s">
        <v>75</v>
      </c>
      <c r="J72" s="140">
        <v>1607160</v>
      </c>
      <c r="K72" s="140">
        <v>1607160</v>
      </c>
      <c r="L72" s="107"/>
    </row>
    <row r="73" spans="1:12" ht="31.5">
      <c r="A73" s="110"/>
      <c r="B73" s="110"/>
      <c r="C73" s="117"/>
      <c r="D73" s="103">
        <v>4</v>
      </c>
      <c r="E73" s="117"/>
      <c r="F73" s="109"/>
      <c r="G73" s="109"/>
      <c r="H73" s="109"/>
      <c r="I73" s="26" t="s">
        <v>76</v>
      </c>
      <c r="J73" s="140"/>
      <c r="K73" s="140"/>
      <c r="L73" s="107"/>
    </row>
    <row r="74" spans="1:12" ht="15.75">
      <c r="A74" s="110"/>
      <c r="B74" s="110"/>
      <c r="C74" s="117"/>
      <c r="D74" s="103">
        <v>5</v>
      </c>
      <c r="E74" s="117"/>
      <c r="F74" s="109"/>
      <c r="G74" s="109"/>
      <c r="H74" s="111"/>
      <c r="I74" s="26" t="s">
        <v>141</v>
      </c>
      <c r="J74" s="140"/>
      <c r="K74" s="140">
        <v>12988950</v>
      </c>
      <c r="L74" s="107"/>
    </row>
    <row r="75" spans="1:12" ht="15.75">
      <c r="A75" s="110">
        <v>9</v>
      </c>
      <c r="B75" s="110"/>
      <c r="C75" s="117"/>
      <c r="D75" s="103"/>
      <c r="E75" s="117" t="s">
        <v>21</v>
      </c>
      <c r="F75" s="256" t="s">
        <v>116</v>
      </c>
      <c r="G75" s="257"/>
      <c r="H75" s="257"/>
      <c r="I75" s="258"/>
      <c r="J75" s="32">
        <f>SUM(J76:J80)</f>
        <v>1760000</v>
      </c>
      <c r="K75" s="32">
        <f>SUM(K76:K80)</f>
        <v>1760000</v>
      </c>
      <c r="L75" s="107"/>
    </row>
    <row r="76" spans="1:12" ht="15.75">
      <c r="A76" s="110"/>
      <c r="B76" s="110"/>
      <c r="C76" s="117"/>
      <c r="D76" s="103">
        <v>1</v>
      </c>
      <c r="E76" s="117"/>
      <c r="F76" s="109"/>
      <c r="G76" s="109"/>
      <c r="H76" s="111"/>
      <c r="I76" s="26" t="s">
        <v>18</v>
      </c>
      <c r="J76" s="140"/>
      <c r="K76" s="140"/>
      <c r="L76" s="107"/>
    </row>
    <row r="77" spans="1:12" ht="15.75">
      <c r="A77" s="110"/>
      <c r="B77" s="110"/>
      <c r="C77" s="117"/>
      <c r="D77" s="103">
        <v>2</v>
      </c>
      <c r="E77" s="117"/>
      <c r="F77" s="109"/>
      <c r="G77" s="109"/>
      <c r="H77" s="111"/>
      <c r="I77" s="26" t="s">
        <v>74</v>
      </c>
      <c r="J77" s="137"/>
      <c r="K77" s="137"/>
      <c r="L77" s="107"/>
    </row>
    <row r="78" spans="1:12" ht="15.75">
      <c r="A78" s="110"/>
      <c r="B78" s="110"/>
      <c r="C78" s="117"/>
      <c r="D78" s="103">
        <v>3</v>
      </c>
      <c r="E78" s="117"/>
      <c r="F78" s="109"/>
      <c r="G78" s="109"/>
      <c r="H78" s="111"/>
      <c r="I78" s="26" t="s">
        <v>75</v>
      </c>
      <c r="J78" s="140">
        <v>1760000</v>
      </c>
      <c r="K78" s="140">
        <v>1760000</v>
      </c>
      <c r="L78" s="107"/>
    </row>
    <row r="79" spans="1:12" ht="31.5">
      <c r="A79" s="110"/>
      <c r="B79" s="110"/>
      <c r="C79" s="117"/>
      <c r="D79" s="103">
        <v>4</v>
      </c>
      <c r="E79" s="117"/>
      <c r="F79" s="109"/>
      <c r="G79" s="109"/>
      <c r="H79" s="111"/>
      <c r="I79" s="26" t="s">
        <v>76</v>
      </c>
      <c r="J79" s="140"/>
      <c r="K79" s="140"/>
      <c r="L79" s="107"/>
    </row>
    <row r="80" spans="1:12" ht="15.75">
      <c r="A80" s="110"/>
      <c r="B80" s="110"/>
      <c r="C80" s="117"/>
      <c r="D80" s="103">
        <v>5</v>
      </c>
      <c r="E80" s="117"/>
      <c r="F80" s="109"/>
      <c r="G80" s="109"/>
      <c r="H80" s="111"/>
      <c r="I80" s="26" t="s">
        <v>77</v>
      </c>
      <c r="J80" s="140"/>
      <c r="K80" s="140"/>
      <c r="L80" s="107"/>
    </row>
    <row r="81" spans="1:12" ht="15.75">
      <c r="A81" s="110">
        <v>10</v>
      </c>
      <c r="B81" s="110"/>
      <c r="C81" s="117"/>
      <c r="D81" s="117"/>
      <c r="E81" s="117" t="s">
        <v>21</v>
      </c>
      <c r="F81" s="256" t="s">
        <v>93</v>
      </c>
      <c r="G81" s="257"/>
      <c r="H81" s="257"/>
      <c r="I81" s="258"/>
      <c r="J81" s="32">
        <f>SUM(J82:J86)</f>
        <v>700000</v>
      </c>
      <c r="K81" s="32">
        <f>SUM(K82:K86)</f>
        <v>700000</v>
      </c>
      <c r="L81" s="107"/>
    </row>
    <row r="82" spans="1:12" ht="15.75">
      <c r="A82" s="110"/>
      <c r="B82" s="110"/>
      <c r="C82" s="117"/>
      <c r="D82" s="103">
        <v>1</v>
      </c>
      <c r="E82" s="117"/>
      <c r="F82" s="109"/>
      <c r="G82" s="109"/>
      <c r="H82" s="109"/>
      <c r="I82" s="26" t="s">
        <v>18</v>
      </c>
      <c r="J82" s="140"/>
      <c r="K82" s="140"/>
      <c r="L82" s="107"/>
    </row>
    <row r="83" spans="1:12" ht="15.75">
      <c r="A83" s="110"/>
      <c r="B83" s="110"/>
      <c r="C83" s="117"/>
      <c r="D83" s="103">
        <v>2</v>
      </c>
      <c r="E83" s="117"/>
      <c r="F83" s="109"/>
      <c r="G83" s="109"/>
      <c r="H83" s="109"/>
      <c r="I83" s="26" t="s">
        <v>74</v>
      </c>
      <c r="J83" s="140"/>
      <c r="K83" s="140"/>
      <c r="L83" s="107"/>
    </row>
    <row r="84" spans="1:12" ht="15.75">
      <c r="A84" s="110"/>
      <c r="B84" s="110"/>
      <c r="C84" s="117"/>
      <c r="D84" s="103">
        <v>3</v>
      </c>
      <c r="E84" s="117"/>
      <c r="F84" s="109"/>
      <c r="G84" s="109"/>
      <c r="H84" s="111"/>
      <c r="I84" s="26" t="s">
        <v>75</v>
      </c>
      <c r="J84" s="140">
        <v>700000</v>
      </c>
      <c r="K84" s="140">
        <v>700000</v>
      </c>
      <c r="L84" s="107"/>
    </row>
    <row r="85" spans="1:12" ht="31.5">
      <c r="A85" s="22"/>
      <c r="B85" s="22"/>
      <c r="C85" s="103"/>
      <c r="D85" s="103">
        <v>4</v>
      </c>
      <c r="E85" s="103"/>
      <c r="F85" s="109"/>
      <c r="G85" s="109"/>
      <c r="H85" s="111"/>
      <c r="I85" s="26" t="s">
        <v>76</v>
      </c>
      <c r="J85" s="140"/>
      <c r="K85" s="140"/>
      <c r="L85" s="107"/>
    </row>
    <row r="86" spans="1:12" ht="15.75">
      <c r="A86" s="22"/>
      <c r="B86" s="22"/>
      <c r="C86" s="103"/>
      <c r="D86" s="103">
        <v>5</v>
      </c>
      <c r="E86" s="103"/>
      <c r="F86" s="109"/>
      <c r="G86" s="109"/>
      <c r="H86" s="111"/>
      <c r="I86" s="26" t="s">
        <v>77</v>
      </c>
      <c r="J86" s="140"/>
      <c r="K86" s="140"/>
      <c r="L86" s="107"/>
    </row>
    <row r="87" spans="1:12" ht="15.75">
      <c r="A87" s="22">
        <v>11</v>
      </c>
      <c r="B87" s="22"/>
      <c r="C87" s="103"/>
      <c r="D87" s="103"/>
      <c r="E87" s="103" t="s">
        <v>21</v>
      </c>
      <c r="F87" s="256" t="s">
        <v>94</v>
      </c>
      <c r="G87" s="257"/>
      <c r="H87" s="257"/>
      <c r="I87" s="258"/>
      <c r="J87" s="32">
        <f>SUM(J88:J92)</f>
        <v>0</v>
      </c>
      <c r="K87" s="32">
        <f>SUM(K88:K92)</f>
        <v>0</v>
      </c>
      <c r="L87" s="107"/>
    </row>
    <row r="88" spans="1:12" ht="15.75">
      <c r="A88" s="22"/>
      <c r="B88" s="22"/>
      <c r="C88" s="103"/>
      <c r="D88" s="103">
        <v>1</v>
      </c>
      <c r="E88" s="103"/>
      <c r="F88" s="109"/>
      <c r="G88" s="109"/>
      <c r="H88" s="111"/>
      <c r="I88" s="26" t="s">
        <v>18</v>
      </c>
      <c r="J88" s="140"/>
      <c r="K88" s="140"/>
      <c r="L88" s="107"/>
    </row>
    <row r="89" spans="1:12" ht="15.75">
      <c r="A89" s="22"/>
      <c r="B89" s="22"/>
      <c r="C89" s="117"/>
      <c r="D89" s="103">
        <v>2</v>
      </c>
      <c r="E89" s="117"/>
      <c r="F89" s="109"/>
      <c r="G89" s="109"/>
      <c r="H89" s="111"/>
      <c r="I89" s="26" t="s">
        <v>74</v>
      </c>
      <c r="J89" s="140"/>
      <c r="K89" s="140"/>
      <c r="L89" s="107"/>
    </row>
    <row r="90" spans="1:12" ht="15.75">
      <c r="A90" s="22"/>
      <c r="B90" s="22"/>
      <c r="C90" s="117"/>
      <c r="D90" s="103">
        <v>3</v>
      </c>
      <c r="E90" s="117"/>
      <c r="F90" s="109"/>
      <c r="G90" s="109"/>
      <c r="H90" s="109"/>
      <c r="I90" s="26" t="s">
        <v>75</v>
      </c>
      <c r="J90" s="140">
        <v>0</v>
      </c>
      <c r="K90" s="140">
        <v>0</v>
      </c>
      <c r="L90" s="112"/>
    </row>
    <row r="91" spans="1:12" ht="31.5">
      <c r="A91" s="22"/>
      <c r="B91" s="22"/>
      <c r="C91" s="117"/>
      <c r="D91" s="103">
        <v>4</v>
      </c>
      <c r="E91" s="117"/>
      <c r="F91" s="109"/>
      <c r="G91" s="109"/>
      <c r="H91" s="109"/>
      <c r="I91" s="26" t="s">
        <v>76</v>
      </c>
      <c r="J91" s="140"/>
      <c r="K91" s="140"/>
      <c r="L91" s="107"/>
    </row>
    <row r="92" spans="1:12" ht="15.75">
      <c r="A92" s="22"/>
      <c r="B92" s="22"/>
      <c r="C92" s="117"/>
      <c r="D92" s="103">
        <v>5</v>
      </c>
      <c r="E92" s="117"/>
      <c r="F92" s="109"/>
      <c r="G92" s="109"/>
      <c r="H92" s="109"/>
      <c r="I92" s="26" t="s">
        <v>77</v>
      </c>
      <c r="J92" s="140"/>
      <c r="K92" s="140"/>
      <c r="L92" s="107"/>
    </row>
    <row r="93" spans="1:12" ht="15.75">
      <c r="A93" s="22">
        <v>12</v>
      </c>
      <c r="B93" s="22"/>
      <c r="C93" s="117"/>
      <c r="D93" s="103"/>
      <c r="E93" s="117" t="s">
        <v>21</v>
      </c>
      <c r="F93" s="256" t="s">
        <v>103</v>
      </c>
      <c r="G93" s="257"/>
      <c r="H93" s="257"/>
      <c r="I93" s="258"/>
      <c r="J93" s="32">
        <f>SUM(J94:J98)</f>
        <v>100000</v>
      </c>
      <c r="K93" s="32">
        <f>SUM(K94:K98)</f>
        <v>100000</v>
      </c>
      <c r="L93" s="107"/>
    </row>
    <row r="94" spans="1:12" ht="15.75">
      <c r="A94" s="22"/>
      <c r="B94" s="22"/>
      <c r="C94" s="117"/>
      <c r="D94" s="103">
        <v>1</v>
      </c>
      <c r="E94" s="117"/>
      <c r="F94" s="109"/>
      <c r="G94" s="109"/>
      <c r="H94" s="109"/>
      <c r="I94" s="26" t="s">
        <v>18</v>
      </c>
      <c r="J94" s="140"/>
      <c r="K94" s="140"/>
      <c r="L94" s="107"/>
    </row>
    <row r="95" spans="1:12" ht="15.75">
      <c r="A95" s="22"/>
      <c r="B95" s="22"/>
      <c r="C95" s="117"/>
      <c r="D95" s="103">
        <v>2</v>
      </c>
      <c r="E95" s="117"/>
      <c r="F95" s="109"/>
      <c r="G95" s="109"/>
      <c r="H95" s="109"/>
      <c r="I95" s="26" t="s">
        <v>74</v>
      </c>
      <c r="J95" s="140"/>
      <c r="K95" s="140"/>
      <c r="L95" s="107"/>
    </row>
    <row r="96" spans="1:12" ht="15.75">
      <c r="A96" s="22"/>
      <c r="B96" s="22"/>
      <c r="C96" s="117"/>
      <c r="D96" s="103">
        <v>3</v>
      </c>
      <c r="E96" s="117"/>
      <c r="F96" s="109"/>
      <c r="G96" s="109"/>
      <c r="H96" s="109"/>
      <c r="I96" s="26" t="s">
        <v>75</v>
      </c>
      <c r="J96" s="140">
        <v>100000</v>
      </c>
      <c r="K96" s="140">
        <v>100000</v>
      </c>
      <c r="L96" s="107"/>
    </row>
    <row r="97" spans="1:12" ht="31.5">
      <c r="A97" s="22"/>
      <c r="B97" s="22"/>
      <c r="C97" s="117"/>
      <c r="D97" s="103">
        <v>4</v>
      </c>
      <c r="E97" s="117"/>
      <c r="F97" s="109"/>
      <c r="G97" s="109"/>
      <c r="H97" s="109"/>
      <c r="I97" s="26" t="s">
        <v>76</v>
      </c>
      <c r="J97" s="140"/>
      <c r="K97" s="140"/>
      <c r="L97" s="107"/>
    </row>
    <row r="98" spans="1:12" ht="15.75">
      <c r="A98" s="22"/>
      <c r="B98" s="22"/>
      <c r="C98" s="117"/>
      <c r="D98" s="103">
        <v>5</v>
      </c>
      <c r="E98" s="117"/>
      <c r="F98" s="109"/>
      <c r="G98" s="109"/>
      <c r="H98" s="109"/>
      <c r="I98" s="26" t="s">
        <v>77</v>
      </c>
      <c r="J98" s="140"/>
      <c r="K98" s="140"/>
      <c r="L98" s="107"/>
    </row>
    <row r="99" spans="1:12" ht="15.75">
      <c r="A99" s="22">
        <v>13</v>
      </c>
      <c r="B99" s="22"/>
      <c r="C99" s="117"/>
      <c r="D99" s="117"/>
      <c r="E99" s="117" t="s">
        <v>21</v>
      </c>
      <c r="F99" s="256" t="s">
        <v>95</v>
      </c>
      <c r="G99" s="257"/>
      <c r="H99" s="257"/>
      <c r="I99" s="258"/>
      <c r="J99" s="32">
        <f>SUM(J100:J104)</f>
        <v>1200000</v>
      </c>
      <c r="K99" s="32">
        <f>SUM(K100:K104)</f>
        <v>1188420</v>
      </c>
      <c r="L99" s="107"/>
    </row>
    <row r="100" spans="1:12" ht="15.75">
      <c r="A100" s="22"/>
      <c r="B100" s="22"/>
      <c r="C100" s="117"/>
      <c r="D100" s="103">
        <v>1</v>
      </c>
      <c r="E100" s="117"/>
      <c r="F100" s="109"/>
      <c r="G100" s="109"/>
      <c r="H100" s="109"/>
      <c r="I100" s="26" t="s">
        <v>18</v>
      </c>
      <c r="J100" s="140">
        <v>240000</v>
      </c>
      <c r="K100" s="140">
        <v>240000</v>
      </c>
      <c r="L100" s="141" t="s">
        <v>135</v>
      </c>
    </row>
    <row r="101" spans="1:12" ht="15.75">
      <c r="A101" s="22"/>
      <c r="B101" s="22"/>
      <c r="C101" s="117"/>
      <c r="D101" s="103">
        <v>2</v>
      </c>
      <c r="E101" s="117"/>
      <c r="F101" s="109"/>
      <c r="G101" s="109"/>
      <c r="H101" s="111"/>
      <c r="I101" s="26" t="s">
        <v>74</v>
      </c>
      <c r="J101" s="140">
        <v>48420</v>
      </c>
      <c r="K101" s="140">
        <v>48420</v>
      </c>
      <c r="L101" s="107"/>
    </row>
    <row r="102" spans="1:12" ht="15.75">
      <c r="A102" s="22"/>
      <c r="B102" s="22"/>
      <c r="C102" s="117"/>
      <c r="D102" s="103">
        <v>3</v>
      </c>
      <c r="E102" s="117"/>
      <c r="F102" s="109"/>
      <c r="G102" s="109"/>
      <c r="H102" s="109"/>
      <c r="I102" s="26" t="s">
        <v>75</v>
      </c>
      <c r="J102" s="140">
        <v>911580</v>
      </c>
      <c r="K102" s="140">
        <v>900000</v>
      </c>
      <c r="L102" s="107"/>
    </row>
    <row r="103" spans="1:12" ht="31.5">
      <c r="A103" s="22"/>
      <c r="B103" s="22"/>
      <c r="C103" s="117"/>
      <c r="D103" s="103">
        <v>4</v>
      </c>
      <c r="E103" s="117"/>
      <c r="F103" s="109"/>
      <c r="G103" s="109"/>
      <c r="H103" s="109"/>
      <c r="I103" s="26" t="s">
        <v>76</v>
      </c>
      <c r="J103" s="140"/>
      <c r="K103" s="140"/>
      <c r="L103" s="107"/>
    </row>
    <row r="104" spans="1:12" ht="15.75">
      <c r="A104" s="22"/>
      <c r="B104" s="22"/>
      <c r="C104" s="117"/>
      <c r="D104" s="103">
        <v>5</v>
      </c>
      <c r="E104" s="117"/>
      <c r="F104" s="109"/>
      <c r="G104" s="109"/>
      <c r="H104" s="109"/>
      <c r="I104" s="26" t="s">
        <v>77</v>
      </c>
      <c r="J104" s="140"/>
      <c r="K104" s="140"/>
      <c r="L104" s="107"/>
    </row>
    <row r="105" spans="1:12" ht="15.75">
      <c r="A105" s="22">
        <v>14</v>
      </c>
      <c r="B105" s="22"/>
      <c r="C105" s="117"/>
      <c r="D105" s="117"/>
      <c r="E105" s="117" t="s">
        <v>20</v>
      </c>
      <c r="F105" s="256" t="s">
        <v>96</v>
      </c>
      <c r="G105" s="257"/>
      <c r="H105" s="257"/>
      <c r="I105" s="258"/>
      <c r="J105" s="32">
        <f>SUM(J107:J110)</f>
        <v>0</v>
      </c>
      <c r="K105" s="32">
        <f>SUM(K107:K110)</f>
        <v>620000</v>
      </c>
      <c r="L105" s="107"/>
    </row>
    <row r="106" spans="1:12" ht="15.75">
      <c r="A106" s="22"/>
      <c r="B106" s="22"/>
      <c r="C106" s="117"/>
      <c r="D106" s="103">
        <v>1</v>
      </c>
      <c r="E106" s="117"/>
      <c r="F106" s="109"/>
      <c r="G106" s="109"/>
      <c r="H106" s="109"/>
      <c r="I106" s="26" t="s">
        <v>18</v>
      </c>
      <c r="J106" s="149"/>
      <c r="K106" s="149"/>
      <c r="L106" s="112"/>
    </row>
    <row r="107" spans="1:12" ht="15.75">
      <c r="A107" s="22"/>
      <c r="B107" s="22"/>
      <c r="C107" s="117"/>
      <c r="D107" s="103">
        <v>2</v>
      </c>
      <c r="E107" s="117"/>
      <c r="F107" s="109"/>
      <c r="G107" s="109"/>
      <c r="H107" s="109"/>
      <c r="I107" s="26" t="s">
        <v>74</v>
      </c>
      <c r="J107" s="140"/>
      <c r="K107" s="140"/>
      <c r="L107" s="107"/>
    </row>
    <row r="108" spans="1:12" ht="15.75">
      <c r="A108" s="22"/>
      <c r="B108" s="22"/>
      <c r="C108" s="103"/>
      <c r="D108" s="103">
        <v>3</v>
      </c>
      <c r="E108" s="103"/>
      <c r="F108" s="109"/>
      <c r="G108" s="109"/>
      <c r="H108" s="111"/>
      <c r="I108" s="26" t="s">
        <v>75</v>
      </c>
      <c r="J108" s="150"/>
      <c r="K108" s="150">
        <v>620000</v>
      </c>
      <c r="L108" s="19"/>
    </row>
    <row r="109" spans="1:12" ht="31.5">
      <c r="A109" s="22"/>
      <c r="B109" s="22"/>
      <c r="C109" s="103"/>
      <c r="D109" s="103">
        <v>4</v>
      </c>
      <c r="E109" s="103"/>
      <c r="F109" s="109"/>
      <c r="G109" s="109"/>
      <c r="H109" s="111"/>
      <c r="I109" s="26" t="s">
        <v>76</v>
      </c>
      <c r="J109" s="140"/>
      <c r="K109" s="140"/>
      <c r="L109" s="107"/>
    </row>
    <row r="110" spans="1:12" ht="15.75">
      <c r="A110" s="22"/>
      <c r="B110" s="22"/>
      <c r="C110" s="103"/>
      <c r="D110" s="103">
        <v>5</v>
      </c>
      <c r="E110" s="103"/>
      <c r="F110" s="109"/>
      <c r="G110" s="109"/>
      <c r="H110" s="111"/>
      <c r="I110" s="26" t="s">
        <v>77</v>
      </c>
      <c r="J110" s="140"/>
      <c r="K110" s="140"/>
      <c r="L110" s="107"/>
    </row>
    <row r="111" spans="1:12" ht="15.75">
      <c r="A111" s="22">
        <v>15</v>
      </c>
      <c r="B111" s="22"/>
      <c r="C111" s="103"/>
      <c r="D111" s="103"/>
      <c r="E111" s="103" t="s">
        <v>20</v>
      </c>
      <c r="F111" s="256" t="s">
        <v>97</v>
      </c>
      <c r="G111" s="257"/>
      <c r="H111" s="257"/>
      <c r="I111" s="258"/>
      <c r="J111" s="32">
        <f>SUM(J112)</f>
        <v>100000</v>
      </c>
      <c r="K111" s="32">
        <f>SUM(K112)</f>
        <v>100000</v>
      </c>
      <c r="L111" s="107"/>
    </row>
    <row r="112" spans="1:12" ht="31.5">
      <c r="A112" s="22"/>
      <c r="B112" s="22"/>
      <c r="C112" s="103"/>
      <c r="D112" s="103">
        <v>4</v>
      </c>
      <c r="E112" s="103"/>
      <c r="F112" s="109"/>
      <c r="G112" s="109"/>
      <c r="H112" s="111"/>
      <c r="I112" s="26" t="s">
        <v>76</v>
      </c>
      <c r="J112" s="140">
        <v>100000</v>
      </c>
      <c r="K112" s="140">
        <v>100000</v>
      </c>
      <c r="L112" s="107"/>
    </row>
    <row r="113" spans="1:12" ht="15.75">
      <c r="A113" s="22"/>
      <c r="B113" s="22"/>
      <c r="C113" s="103"/>
      <c r="D113" s="103"/>
      <c r="E113" s="103"/>
      <c r="F113" s="109"/>
      <c r="G113" s="109"/>
      <c r="H113" s="111"/>
      <c r="I113" s="26"/>
      <c r="J113" s="140"/>
      <c r="K113" s="140"/>
      <c r="L113" s="107"/>
    </row>
    <row r="114" spans="1:12" ht="15.75">
      <c r="A114" s="22"/>
      <c r="B114" s="22"/>
      <c r="C114" s="103"/>
      <c r="D114" s="103"/>
      <c r="E114" s="103"/>
      <c r="F114" s="109"/>
      <c r="G114" s="109"/>
      <c r="H114" s="111"/>
      <c r="I114" s="26"/>
      <c r="J114" s="151"/>
      <c r="K114" s="151"/>
      <c r="L114" s="118"/>
    </row>
    <row r="115" spans="1:12" ht="15.75">
      <c r="A115" s="22"/>
      <c r="B115" s="22"/>
      <c r="C115" s="103"/>
      <c r="D115" s="103"/>
      <c r="E115" s="103"/>
      <c r="F115" s="109"/>
      <c r="G115" s="109"/>
      <c r="H115" s="111"/>
      <c r="I115" s="119"/>
      <c r="J115" s="140"/>
      <c r="K115" s="140"/>
      <c r="L115" s="107"/>
    </row>
    <row r="116" spans="1:12" ht="15.75">
      <c r="A116" s="22"/>
      <c r="B116" s="22"/>
      <c r="C116" s="103"/>
      <c r="D116" s="103"/>
      <c r="E116" s="103"/>
      <c r="F116" s="109"/>
      <c r="G116" s="109"/>
      <c r="H116" s="111"/>
      <c r="I116" s="26"/>
      <c r="J116" s="140"/>
      <c r="K116" s="140"/>
      <c r="L116" s="107"/>
    </row>
    <row r="117" spans="1:12" ht="15.75">
      <c r="A117" s="22">
        <v>16</v>
      </c>
      <c r="B117" s="22"/>
      <c r="C117" s="103"/>
      <c r="D117" s="103"/>
      <c r="E117" s="103" t="s">
        <v>21</v>
      </c>
      <c r="F117" s="256" t="s">
        <v>98</v>
      </c>
      <c r="G117" s="257"/>
      <c r="H117" s="257"/>
      <c r="I117" s="258"/>
      <c r="J117" s="33">
        <f>SUM(J118:J122)</f>
        <v>3366380</v>
      </c>
      <c r="K117" s="33">
        <f>SUM(K118:K122)</f>
        <v>3366380</v>
      </c>
      <c r="L117" s="107"/>
    </row>
    <row r="118" spans="1:12" ht="15.75">
      <c r="A118" s="22"/>
      <c r="B118" s="22"/>
      <c r="C118" s="103"/>
      <c r="D118" s="103">
        <v>1</v>
      </c>
      <c r="E118" s="103"/>
      <c r="F118" s="109"/>
      <c r="G118" s="109"/>
      <c r="H118" s="111"/>
      <c r="I118" s="26" t="s">
        <v>18</v>
      </c>
      <c r="J118" s="140"/>
      <c r="K118" s="140"/>
      <c r="L118" s="107"/>
    </row>
    <row r="119" spans="1:12" ht="15.75">
      <c r="A119" s="22"/>
      <c r="B119" s="22"/>
      <c r="C119" s="103"/>
      <c r="D119" s="103">
        <v>2</v>
      </c>
      <c r="E119" s="103"/>
      <c r="F119" s="109"/>
      <c r="G119" s="109"/>
      <c r="H119" s="111"/>
      <c r="I119" s="26" t="s">
        <v>74</v>
      </c>
      <c r="J119" s="140"/>
      <c r="K119" s="140"/>
      <c r="L119" s="107"/>
    </row>
    <row r="120" spans="1:12" ht="15.75">
      <c r="A120" s="22"/>
      <c r="B120" s="22"/>
      <c r="C120" s="103"/>
      <c r="D120" s="103">
        <v>3</v>
      </c>
      <c r="E120" s="103"/>
      <c r="F120" s="109"/>
      <c r="G120" s="109"/>
      <c r="H120" s="111"/>
      <c r="I120" s="26" t="s">
        <v>133</v>
      </c>
      <c r="J120" s="140">
        <v>3366380</v>
      </c>
      <c r="K120" s="140">
        <v>3366380</v>
      </c>
      <c r="L120" s="107"/>
    </row>
    <row r="121" spans="1:12" ht="31.5">
      <c r="A121" s="22"/>
      <c r="B121" s="22"/>
      <c r="C121" s="103"/>
      <c r="D121" s="103">
        <v>4</v>
      </c>
      <c r="E121" s="103"/>
      <c r="F121" s="109"/>
      <c r="G121" s="109"/>
      <c r="H121" s="111"/>
      <c r="I121" s="26" t="s">
        <v>76</v>
      </c>
      <c r="J121" s="140"/>
      <c r="K121" s="140"/>
      <c r="L121" s="107"/>
    </row>
    <row r="122" spans="1:12" ht="15.75">
      <c r="A122" s="22"/>
      <c r="B122" s="22"/>
      <c r="C122" s="103"/>
      <c r="D122" s="103">
        <v>5</v>
      </c>
      <c r="E122" s="103"/>
      <c r="F122" s="109"/>
      <c r="G122" s="109"/>
      <c r="H122" s="111"/>
      <c r="I122" s="26" t="s">
        <v>77</v>
      </c>
      <c r="J122" s="140"/>
      <c r="K122" s="140"/>
      <c r="L122" s="107"/>
    </row>
    <row r="123" spans="1:12" ht="15.75">
      <c r="A123" s="22">
        <v>17</v>
      </c>
      <c r="B123" s="22"/>
      <c r="C123" s="103"/>
      <c r="D123" s="103"/>
      <c r="E123" s="103" t="s">
        <v>20</v>
      </c>
      <c r="F123" s="256" t="s">
        <v>99</v>
      </c>
      <c r="G123" s="257"/>
      <c r="H123" s="257"/>
      <c r="I123" s="258"/>
      <c r="J123" s="33">
        <f>SUM(J124:J128)</f>
        <v>0</v>
      </c>
      <c r="K123" s="33">
        <f>SUM(K124:K128)</f>
        <v>0</v>
      </c>
      <c r="L123" s="107"/>
    </row>
    <row r="124" spans="1:12" ht="15.75">
      <c r="A124" s="22"/>
      <c r="B124" s="22"/>
      <c r="C124" s="103"/>
      <c r="D124" s="103">
        <v>1</v>
      </c>
      <c r="E124" s="103"/>
      <c r="F124" s="109"/>
      <c r="G124" s="109"/>
      <c r="H124" s="111"/>
      <c r="I124" s="26" t="s">
        <v>18</v>
      </c>
      <c r="J124" s="140"/>
      <c r="K124" s="140"/>
      <c r="L124" s="107"/>
    </row>
    <row r="125" spans="1:12" ht="15.75">
      <c r="A125" s="22"/>
      <c r="B125" s="22"/>
      <c r="C125" s="103"/>
      <c r="D125" s="103">
        <v>2</v>
      </c>
      <c r="E125" s="103"/>
      <c r="F125" s="109"/>
      <c r="G125" s="109"/>
      <c r="H125" s="111"/>
      <c r="I125" s="26" t="s">
        <v>74</v>
      </c>
      <c r="J125" s="140"/>
      <c r="K125" s="140"/>
      <c r="L125" s="107"/>
    </row>
    <row r="126" spans="1:12" ht="15.75">
      <c r="A126" s="22"/>
      <c r="B126" s="22"/>
      <c r="C126" s="103"/>
      <c r="D126" s="103">
        <v>3</v>
      </c>
      <c r="E126" s="103"/>
      <c r="F126" s="109"/>
      <c r="G126" s="109"/>
      <c r="H126" s="111"/>
      <c r="I126" s="26" t="s">
        <v>75</v>
      </c>
      <c r="J126" s="140"/>
      <c r="K126" s="140"/>
      <c r="L126" s="107"/>
    </row>
    <row r="127" spans="1:12" ht="31.5">
      <c r="A127" s="22"/>
      <c r="B127" s="22"/>
      <c r="C127" s="103"/>
      <c r="D127" s="103">
        <v>4</v>
      </c>
      <c r="E127" s="103"/>
      <c r="F127" s="109"/>
      <c r="G127" s="109"/>
      <c r="H127" s="111"/>
      <c r="I127" s="26" t="s">
        <v>76</v>
      </c>
      <c r="J127" s="150"/>
      <c r="K127" s="150"/>
      <c r="L127" s="19">
        <f>SUM(L116:L126)</f>
        <v>0</v>
      </c>
    </row>
    <row r="128" spans="1:12" ht="15.75">
      <c r="A128" s="22"/>
      <c r="B128" s="22"/>
      <c r="C128" s="103"/>
      <c r="D128" s="103">
        <v>5</v>
      </c>
      <c r="E128" s="103"/>
      <c r="F128" s="109"/>
      <c r="G128" s="109"/>
      <c r="H128" s="111"/>
      <c r="I128" s="26" t="s">
        <v>77</v>
      </c>
      <c r="J128" s="140"/>
      <c r="K128" s="140"/>
      <c r="L128" s="107"/>
    </row>
    <row r="129" spans="1:12" ht="15.75">
      <c r="A129" s="22">
        <v>18</v>
      </c>
      <c r="B129" s="22"/>
      <c r="C129" s="103"/>
      <c r="D129" s="103"/>
      <c r="E129" s="103" t="s">
        <v>86</v>
      </c>
      <c r="F129" s="249" t="s">
        <v>82</v>
      </c>
      <c r="G129" s="250"/>
      <c r="H129" s="250"/>
      <c r="I129" s="251"/>
      <c r="J129" s="32">
        <f>SUM(J130:J134)</f>
        <v>182812</v>
      </c>
      <c r="K129" s="32">
        <f>SUM(K130:K134)</f>
        <v>0</v>
      </c>
      <c r="L129" s="107"/>
    </row>
    <row r="130" spans="1:12" ht="15.75">
      <c r="A130" s="22"/>
      <c r="B130" s="22"/>
      <c r="C130" s="103"/>
      <c r="D130" s="103">
        <v>1</v>
      </c>
      <c r="E130" s="103"/>
      <c r="F130" s="25"/>
      <c r="G130" s="120"/>
      <c r="H130" s="120"/>
      <c r="I130" s="26" t="s">
        <v>18</v>
      </c>
      <c r="J130" s="140"/>
      <c r="K130" s="140"/>
      <c r="L130" s="107"/>
    </row>
    <row r="131" spans="1:12" ht="15.75">
      <c r="A131" s="22"/>
      <c r="B131" s="22"/>
      <c r="C131" s="103"/>
      <c r="D131" s="103">
        <v>2</v>
      </c>
      <c r="E131" s="103"/>
      <c r="F131" s="25"/>
      <c r="G131" s="120"/>
      <c r="H131" s="120"/>
      <c r="I131" s="26" t="s">
        <v>74</v>
      </c>
      <c r="J131" s="140"/>
      <c r="K131" s="140"/>
      <c r="L131" s="107"/>
    </row>
    <row r="132" spans="1:12" ht="15.75">
      <c r="A132" s="22"/>
      <c r="B132" s="22"/>
      <c r="C132" s="103"/>
      <c r="D132" s="103">
        <v>3</v>
      </c>
      <c r="E132" s="103"/>
      <c r="F132" s="25"/>
      <c r="G132" s="120"/>
      <c r="H132" s="120"/>
      <c r="I132" s="26" t="s">
        <v>75</v>
      </c>
      <c r="J132" s="140"/>
      <c r="K132" s="140"/>
      <c r="L132" s="107"/>
    </row>
    <row r="133" spans="1:12" ht="31.5">
      <c r="A133" s="22"/>
      <c r="B133" s="22"/>
      <c r="C133" s="103"/>
      <c r="D133" s="103">
        <v>4</v>
      </c>
      <c r="E133" s="103"/>
      <c r="F133" s="25"/>
      <c r="G133" s="120"/>
      <c r="H133" s="120"/>
      <c r="I133" s="26" t="s">
        <v>76</v>
      </c>
      <c r="J133" s="140">
        <v>182812</v>
      </c>
      <c r="K133" s="140"/>
      <c r="L133" s="107"/>
    </row>
    <row r="134" spans="1:12" ht="15.75">
      <c r="A134" s="22"/>
      <c r="B134" s="22"/>
      <c r="C134" s="103"/>
      <c r="D134" s="103">
        <v>5</v>
      </c>
      <c r="E134" s="103"/>
      <c r="F134" s="25"/>
      <c r="G134" s="120"/>
      <c r="H134" s="120"/>
      <c r="I134" s="26" t="s">
        <v>77</v>
      </c>
      <c r="J134" s="140"/>
      <c r="K134" s="140"/>
      <c r="L134" s="107"/>
    </row>
    <row r="135" spans="1:12" ht="15.75">
      <c r="A135" s="22">
        <v>19</v>
      </c>
      <c r="B135" s="22"/>
      <c r="C135" s="103"/>
      <c r="D135" s="103"/>
      <c r="E135" s="103" t="s">
        <v>21</v>
      </c>
      <c r="F135" s="256" t="s">
        <v>100</v>
      </c>
      <c r="G135" s="257"/>
      <c r="H135" s="257"/>
      <c r="I135" s="258"/>
      <c r="J135" s="32">
        <f>SUM(J136)</f>
        <v>0</v>
      </c>
      <c r="K135" s="32">
        <f>SUM(K136)</f>
        <v>0</v>
      </c>
      <c r="L135" s="107"/>
    </row>
    <row r="136" spans="1:12" ht="31.5">
      <c r="A136" s="22"/>
      <c r="B136" s="22"/>
      <c r="C136" s="103"/>
      <c r="D136" s="103">
        <v>1</v>
      </c>
      <c r="E136" s="103"/>
      <c r="F136" s="109"/>
      <c r="G136" s="109"/>
      <c r="H136" s="111"/>
      <c r="I136" s="26" t="s">
        <v>76</v>
      </c>
      <c r="J136" s="140"/>
      <c r="K136" s="140"/>
      <c r="L136" s="107"/>
    </row>
    <row r="137" spans="1:12" ht="15.75">
      <c r="A137" s="22"/>
      <c r="B137" s="22"/>
      <c r="C137" s="103"/>
      <c r="D137" s="103">
        <v>2</v>
      </c>
      <c r="E137" s="103"/>
      <c r="F137" s="109"/>
      <c r="G137" s="109"/>
      <c r="H137" s="111"/>
      <c r="I137" s="26"/>
      <c r="J137" s="152"/>
      <c r="K137" s="152"/>
      <c r="L137" s="121"/>
    </row>
    <row r="138" spans="1:12" ht="15.75">
      <c r="A138" s="22">
        <v>20</v>
      </c>
      <c r="B138" s="22"/>
      <c r="C138" s="103"/>
      <c r="D138" s="103"/>
      <c r="E138" s="103" t="s">
        <v>21</v>
      </c>
      <c r="F138" s="27" t="s">
        <v>101</v>
      </c>
      <c r="G138" s="28"/>
      <c r="H138" s="28"/>
      <c r="I138" s="29"/>
      <c r="J138" s="32">
        <f>SUM(J142)</f>
        <v>0</v>
      </c>
      <c r="K138" s="32">
        <f>SUM(K142)</f>
        <v>0</v>
      </c>
      <c r="L138" s="113"/>
    </row>
    <row r="139" spans="1:12" ht="15.75">
      <c r="A139" s="22"/>
      <c r="B139" s="22"/>
      <c r="C139" s="103"/>
      <c r="D139" s="103">
        <v>1</v>
      </c>
      <c r="E139" s="103"/>
      <c r="F139" s="109"/>
      <c r="G139" s="109"/>
      <c r="H139" s="111"/>
      <c r="I139" s="26" t="s">
        <v>18</v>
      </c>
      <c r="J139" s="140"/>
      <c r="K139" s="140"/>
      <c r="L139" s="113"/>
    </row>
    <row r="140" spans="1:12" ht="15.75">
      <c r="A140" s="22"/>
      <c r="B140" s="22"/>
      <c r="C140" s="103"/>
      <c r="D140" s="103">
        <v>2</v>
      </c>
      <c r="E140" s="103"/>
      <c r="F140" s="109"/>
      <c r="G140" s="109"/>
      <c r="H140" s="111"/>
      <c r="I140" s="26" t="s">
        <v>74</v>
      </c>
      <c r="J140" s="140"/>
      <c r="K140" s="140"/>
      <c r="L140" s="113"/>
    </row>
    <row r="141" spans="1:12" ht="15.75">
      <c r="A141" s="22"/>
      <c r="B141" s="22"/>
      <c r="C141" s="103"/>
      <c r="D141" s="103">
        <v>3</v>
      </c>
      <c r="E141" s="103"/>
      <c r="F141" s="109"/>
      <c r="G141" s="109"/>
      <c r="H141" s="111"/>
      <c r="I141" s="26" t="s">
        <v>75</v>
      </c>
      <c r="J141" s="140"/>
      <c r="K141" s="140"/>
      <c r="L141" s="113"/>
    </row>
    <row r="142" spans="1:12" ht="31.5">
      <c r="A142" s="22"/>
      <c r="B142" s="22"/>
      <c r="C142" s="103"/>
      <c r="D142" s="103">
        <v>4</v>
      </c>
      <c r="E142" s="103"/>
      <c r="F142" s="109"/>
      <c r="G142" s="109"/>
      <c r="H142" s="111"/>
      <c r="I142" s="26" t="s">
        <v>76</v>
      </c>
      <c r="J142" s="140"/>
      <c r="K142" s="140"/>
      <c r="L142" s="113"/>
    </row>
    <row r="143" spans="1:12" ht="15.75">
      <c r="A143" s="22"/>
      <c r="B143" s="22"/>
      <c r="C143" s="103"/>
      <c r="D143" s="103">
        <v>5</v>
      </c>
      <c r="E143" s="103"/>
      <c r="F143" s="109"/>
      <c r="G143" s="109"/>
      <c r="H143" s="111"/>
      <c r="I143" s="26" t="s">
        <v>77</v>
      </c>
      <c r="J143" s="140"/>
      <c r="K143" s="140"/>
      <c r="L143" s="113"/>
    </row>
    <row r="144" spans="1:12" ht="15.75">
      <c r="A144" s="22">
        <v>21</v>
      </c>
      <c r="B144" s="22"/>
      <c r="C144" s="103"/>
      <c r="D144" s="103"/>
      <c r="E144" s="103" t="s">
        <v>21</v>
      </c>
      <c r="F144" s="249" t="s">
        <v>83</v>
      </c>
      <c r="G144" s="250"/>
      <c r="H144" s="250"/>
      <c r="I144" s="251"/>
      <c r="J144" s="32">
        <f>SUM(J145:J149)</f>
        <v>0</v>
      </c>
      <c r="K144" s="32">
        <f>SUM(K145:K149)</f>
        <v>0</v>
      </c>
      <c r="L144" s="107"/>
    </row>
    <row r="145" spans="1:12" ht="15.75">
      <c r="A145" s="22"/>
      <c r="B145" s="22"/>
      <c r="C145" s="103"/>
      <c r="D145" s="103">
        <v>1</v>
      </c>
      <c r="E145" s="103"/>
      <c r="F145" s="25"/>
      <c r="G145" s="120"/>
      <c r="H145" s="120"/>
      <c r="I145" s="26" t="s">
        <v>18</v>
      </c>
      <c r="J145" s="140"/>
      <c r="K145" s="140"/>
      <c r="L145" s="107"/>
    </row>
    <row r="146" spans="1:12" ht="15.75">
      <c r="A146" s="22"/>
      <c r="B146" s="22"/>
      <c r="C146" s="103"/>
      <c r="D146" s="103">
        <v>2</v>
      </c>
      <c r="E146" s="103"/>
      <c r="F146" s="25"/>
      <c r="G146" s="120"/>
      <c r="H146" s="120"/>
      <c r="I146" s="26" t="s">
        <v>74</v>
      </c>
      <c r="J146" s="140"/>
      <c r="K146" s="140"/>
      <c r="L146" s="107"/>
    </row>
    <row r="147" spans="1:12" ht="15.75">
      <c r="A147" s="22"/>
      <c r="B147" s="22"/>
      <c r="C147" s="103"/>
      <c r="D147" s="103">
        <v>3</v>
      </c>
      <c r="E147" s="103"/>
      <c r="F147" s="25"/>
      <c r="G147" s="120"/>
      <c r="H147" s="120"/>
      <c r="I147" s="26" t="s">
        <v>75</v>
      </c>
      <c r="J147" s="140"/>
      <c r="K147" s="140"/>
      <c r="L147" s="107"/>
    </row>
    <row r="148" spans="1:12" ht="31.5">
      <c r="A148" s="22"/>
      <c r="B148" s="22"/>
      <c r="C148" s="103"/>
      <c r="D148" s="103">
        <v>4</v>
      </c>
      <c r="E148" s="103"/>
      <c r="F148" s="25"/>
      <c r="G148" s="120"/>
      <c r="H148" s="120"/>
      <c r="I148" s="26" t="s">
        <v>76</v>
      </c>
      <c r="J148" s="140"/>
      <c r="K148" s="140"/>
      <c r="L148" s="107"/>
    </row>
    <row r="149" spans="1:12" ht="15.75">
      <c r="A149" s="22"/>
      <c r="B149" s="22"/>
      <c r="C149" s="103"/>
      <c r="D149" s="103">
        <v>5</v>
      </c>
      <c r="E149" s="103"/>
      <c r="F149" s="25"/>
      <c r="G149" s="120"/>
      <c r="H149" s="120"/>
      <c r="I149" s="26" t="s">
        <v>77</v>
      </c>
      <c r="J149" s="140"/>
      <c r="K149" s="140"/>
      <c r="L149" s="107"/>
    </row>
    <row r="150" spans="1:12" ht="15.75">
      <c r="A150" s="22">
        <v>22</v>
      </c>
      <c r="B150" s="22"/>
      <c r="C150" s="103"/>
      <c r="D150" s="103"/>
      <c r="E150" s="103" t="s">
        <v>21</v>
      </c>
      <c r="F150" s="249" t="s">
        <v>85</v>
      </c>
      <c r="G150" s="250"/>
      <c r="H150" s="250"/>
      <c r="I150" s="251"/>
      <c r="J150" s="32">
        <f>SUM(J151:J155)</f>
        <v>1343883</v>
      </c>
      <c r="K150" s="32">
        <f>SUM(K151:K155)</f>
        <v>1318121</v>
      </c>
      <c r="L150" s="107"/>
    </row>
    <row r="151" spans="1:12" ht="15.75">
      <c r="A151" s="22"/>
      <c r="B151" s="22"/>
      <c r="C151" s="103"/>
      <c r="D151" s="103">
        <v>1</v>
      </c>
      <c r="E151" s="103"/>
      <c r="F151" s="25"/>
      <c r="G151" s="120"/>
      <c r="H151" s="120"/>
      <c r="I151" s="26" t="s">
        <v>18</v>
      </c>
      <c r="J151" s="140"/>
      <c r="K151" s="140"/>
      <c r="L151" s="107"/>
    </row>
    <row r="152" spans="1:12" ht="15.75">
      <c r="A152" s="22"/>
      <c r="B152" s="22"/>
      <c r="C152" s="103"/>
      <c r="D152" s="103">
        <v>2</v>
      </c>
      <c r="E152" s="103"/>
      <c r="F152" s="25"/>
      <c r="G152" s="120"/>
      <c r="H152" s="120"/>
      <c r="I152" s="26" t="s">
        <v>74</v>
      </c>
      <c r="J152" s="140"/>
      <c r="K152" s="140"/>
      <c r="L152" s="107"/>
    </row>
    <row r="153" spans="1:12" ht="15.75">
      <c r="A153" s="22"/>
      <c r="B153" s="22"/>
      <c r="C153" s="103"/>
      <c r="D153" s="103">
        <v>3</v>
      </c>
      <c r="E153" s="103"/>
      <c r="F153" s="25"/>
      <c r="G153" s="120"/>
      <c r="H153" s="120"/>
      <c r="I153" s="26" t="s">
        <v>75</v>
      </c>
      <c r="J153" s="140"/>
      <c r="K153" s="140"/>
      <c r="L153" s="107"/>
    </row>
    <row r="154" spans="1:12" ht="15.75">
      <c r="A154" s="22"/>
      <c r="B154" s="22"/>
      <c r="C154" s="103"/>
      <c r="D154" s="103">
        <v>4</v>
      </c>
      <c r="E154" s="103"/>
      <c r="F154" s="25"/>
      <c r="G154" s="120"/>
      <c r="H154" s="120"/>
      <c r="I154" s="26" t="s">
        <v>146</v>
      </c>
      <c r="J154" s="140">
        <v>1343883</v>
      </c>
      <c r="K154" s="140">
        <v>1318121</v>
      </c>
      <c r="L154" s="107"/>
    </row>
    <row r="155" spans="1:12" ht="15.75">
      <c r="A155" s="22"/>
      <c r="B155" s="22"/>
      <c r="C155" s="103"/>
      <c r="D155" s="103">
        <v>5</v>
      </c>
      <c r="E155" s="103"/>
      <c r="F155" s="25"/>
      <c r="G155" s="120"/>
      <c r="H155" s="120"/>
      <c r="I155" s="26" t="s">
        <v>77</v>
      </c>
      <c r="J155" s="140"/>
      <c r="K155" s="140"/>
      <c r="L155" s="107"/>
    </row>
    <row r="156" spans="1:12" ht="15.75">
      <c r="A156" s="22">
        <v>23</v>
      </c>
      <c r="B156" s="22"/>
      <c r="C156" s="103"/>
      <c r="D156" s="103"/>
      <c r="E156" s="103" t="s">
        <v>86</v>
      </c>
      <c r="F156" s="249" t="s">
        <v>84</v>
      </c>
      <c r="G156" s="250"/>
      <c r="H156" s="250"/>
      <c r="I156" s="251"/>
      <c r="J156" s="32">
        <f>SUM(J157:J161)</f>
        <v>182812</v>
      </c>
      <c r="K156" s="32">
        <f>SUM(K157:K161)</f>
        <v>336753</v>
      </c>
      <c r="L156" s="107"/>
    </row>
    <row r="157" spans="1:12" ht="15.75">
      <c r="A157" s="22"/>
      <c r="B157" s="22"/>
      <c r="C157" s="103"/>
      <c r="D157" s="103">
        <v>1</v>
      </c>
      <c r="E157" s="103"/>
      <c r="F157" s="25"/>
      <c r="G157" s="120"/>
      <c r="H157" s="120"/>
      <c r="I157" s="26" t="s">
        <v>18</v>
      </c>
      <c r="J157" s="140"/>
      <c r="K157" s="140"/>
      <c r="L157" s="107"/>
    </row>
    <row r="158" spans="1:12" ht="15.75">
      <c r="A158" s="22"/>
      <c r="B158" s="22"/>
      <c r="C158" s="103"/>
      <c r="D158" s="103">
        <v>2</v>
      </c>
      <c r="E158" s="103"/>
      <c r="F158" s="25"/>
      <c r="G158" s="120"/>
      <c r="H158" s="120"/>
      <c r="I158" s="26" t="s">
        <v>74</v>
      </c>
      <c r="J158" s="140"/>
      <c r="K158" s="140"/>
      <c r="L158" s="107"/>
    </row>
    <row r="159" spans="1:12" ht="15.75">
      <c r="A159" s="22"/>
      <c r="B159" s="22"/>
      <c r="C159" s="103"/>
      <c r="D159" s="103">
        <v>3</v>
      </c>
      <c r="E159" s="103"/>
      <c r="F159" s="25"/>
      <c r="G159" s="120"/>
      <c r="H159" s="120"/>
      <c r="I159" s="26" t="s">
        <v>75</v>
      </c>
      <c r="J159" s="140"/>
      <c r="K159" s="140"/>
      <c r="L159" s="107"/>
    </row>
    <row r="160" spans="1:12" ht="15.75">
      <c r="A160" s="22"/>
      <c r="B160" s="22"/>
      <c r="C160" s="103"/>
      <c r="D160" s="103">
        <v>4</v>
      </c>
      <c r="E160" s="103"/>
      <c r="F160" s="25"/>
      <c r="G160" s="120"/>
      <c r="H160" s="120"/>
      <c r="I160" s="26" t="s">
        <v>146</v>
      </c>
      <c r="J160" s="140">
        <v>182812</v>
      </c>
      <c r="K160" s="140">
        <v>336753</v>
      </c>
      <c r="L160" s="107"/>
    </row>
    <row r="161" spans="1:12" ht="15.75">
      <c r="A161" s="22"/>
      <c r="B161" s="22"/>
      <c r="C161" s="103"/>
      <c r="D161" s="103">
        <v>5</v>
      </c>
      <c r="E161" s="103"/>
      <c r="F161" s="25"/>
      <c r="G161" s="120"/>
      <c r="H161" s="120"/>
      <c r="I161" s="26" t="s">
        <v>77</v>
      </c>
      <c r="J161" s="140"/>
      <c r="K161" s="140"/>
      <c r="L161" s="107"/>
    </row>
    <row r="162" spans="1:12" ht="15.75">
      <c r="A162" s="22">
        <v>24</v>
      </c>
      <c r="B162" s="22"/>
      <c r="C162" s="103"/>
      <c r="D162" s="103"/>
      <c r="E162" s="103" t="s">
        <v>21</v>
      </c>
      <c r="F162" s="27" t="s">
        <v>102</v>
      </c>
      <c r="G162" s="28"/>
      <c r="H162" s="28"/>
      <c r="I162" s="29"/>
      <c r="J162" s="32">
        <f>SUM(J163)</f>
        <v>6525940</v>
      </c>
      <c r="K162" s="32">
        <f>SUM(K163)</f>
        <v>6079000</v>
      </c>
      <c r="L162" s="113"/>
    </row>
    <row r="163" spans="1:12" s="9" customFormat="1" ht="31.5">
      <c r="A163" s="22"/>
      <c r="B163" s="22"/>
      <c r="C163" s="103"/>
      <c r="D163" s="103">
        <v>4</v>
      </c>
      <c r="E163" s="103"/>
      <c r="F163" s="109"/>
      <c r="G163" s="111"/>
      <c r="H163" s="109"/>
      <c r="I163" s="26" t="s">
        <v>148</v>
      </c>
      <c r="J163" s="140">
        <v>6525940</v>
      </c>
      <c r="K163" s="140">
        <v>6079000</v>
      </c>
      <c r="L163" s="113"/>
    </row>
    <row r="164" spans="1:12" s="9" customFormat="1" ht="15.75">
      <c r="A164" s="22"/>
      <c r="B164" s="22"/>
      <c r="C164" s="103"/>
      <c r="D164" s="103"/>
      <c r="E164" s="103"/>
      <c r="F164" s="253"/>
      <c r="G164" s="254"/>
      <c r="H164" s="254"/>
      <c r="I164" s="255"/>
      <c r="J164" s="32">
        <f>J29+J36+J48+J54+J60+J66+J75+J81+J87+J93+J99+J105+J111+J117+J123+J129+J135+J138+J144+J150+J156+J162+J69+J42</f>
        <v>61258355</v>
      </c>
      <c r="K164" s="32">
        <f>K29+K36+K48+K54+K60+K66+K75+K81+K87+K93+K99+K105+K111+K117+K123+K129+K135+K138+K144+K150+K156+K162+K69+K42</f>
        <v>69053231</v>
      </c>
      <c r="L164" s="113"/>
    </row>
    <row r="165" spans="1:12" ht="30.75" customHeight="1">
      <c r="A165" s="122"/>
      <c r="B165" s="122"/>
      <c r="C165" s="123"/>
      <c r="D165" s="123"/>
      <c r="E165" s="123"/>
      <c r="F165" s="252" t="s">
        <v>14</v>
      </c>
      <c r="G165" s="252"/>
      <c r="H165" s="252"/>
      <c r="I165" s="252"/>
      <c r="J165" s="124">
        <f>J27+J164</f>
        <v>77576183</v>
      </c>
      <c r="K165" s="124">
        <f>K27+K164</f>
        <v>87239642</v>
      </c>
      <c r="L165" s="24"/>
    </row>
    <row r="166" spans="4:9" ht="15.75">
      <c r="D166" s="4"/>
      <c r="E166" s="3"/>
      <c r="F166" s="3"/>
      <c r="G166" s="3"/>
      <c r="H166" s="3"/>
      <c r="I166" s="3"/>
    </row>
    <row r="167" spans="4:9" ht="15.75">
      <c r="D167" s="4"/>
      <c r="E167" s="3"/>
      <c r="F167" s="3"/>
      <c r="G167" s="3"/>
      <c r="H167" s="3"/>
      <c r="I167" s="3"/>
    </row>
    <row r="168" spans="4:9" ht="15.75">
      <c r="D168" s="4"/>
      <c r="E168" s="3"/>
      <c r="F168" s="3"/>
      <c r="G168" s="3"/>
      <c r="H168" s="3"/>
      <c r="I168" s="3"/>
    </row>
  </sheetData>
  <sheetProtection/>
  <mergeCells count="41">
    <mergeCell ref="F60:I60"/>
    <mergeCell ref="F93:I93"/>
    <mergeCell ref="F105:I105"/>
    <mergeCell ref="F111:I111"/>
    <mergeCell ref="F27:I27"/>
    <mergeCell ref="F29:I29"/>
    <mergeCell ref="F75:I75"/>
    <mergeCell ref="F117:I117"/>
    <mergeCell ref="F123:I123"/>
    <mergeCell ref="F36:I36"/>
    <mergeCell ref="F42:I42"/>
    <mergeCell ref="F48:I48"/>
    <mergeCell ref="F54:I54"/>
    <mergeCell ref="F69:I69"/>
    <mergeCell ref="F81:I81"/>
    <mergeCell ref="F87:I87"/>
    <mergeCell ref="F99:I99"/>
    <mergeCell ref="G14:I14"/>
    <mergeCell ref="G20:I20"/>
    <mergeCell ref="F28:I28"/>
    <mergeCell ref="F6:I6"/>
    <mergeCell ref="F7:I7"/>
    <mergeCell ref="G8:I8"/>
    <mergeCell ref="F26:I26"/>
    <mergeCell ref="A2:L2"/>
    <mergeCell ref="E4:E5"/>
    <mergeCell ref="F4:I4"/>
    <mergeCell ref="A4:A5"/>
    <mergeCell ref="B4:B5"/>
    <mergeCell ref="C4:C5"/>
    <mergeCell ref="D4:D5"/>
    <mergeCell ref="L4:L5"/>
    <mergeCell ref="K4:K5"/>
    <mergeCell ref="J4:J5"/>
    <mergeCell ref="F129:I129"/>
    <mergeCell ref="F156:I156"/>
    <mergeCell ref="F144:I144"/>
    <mergeCell ref="F150:I150"/>
    <mergeCell ref="F165:I165"/>
    <mergeCell ref="F164:I164"/>
    <mergeCell ref="F135:I135"/>
  </mergeCells>
  <printOptions horizontalCentered="1"/>
  <pageMargins left="0.3937007874015748" right="0.3937007874015748" top="0.6299212598425197" bottom="0.5905511811023623" header="0.5118110236220472" footer="0.5118110236220472"/>
  <pageSetup horizontalDpi="300" verticalDpi="300" orientation="portrait" paperSize="9" scale="51" r:id="rId1"/>
  <headerFooter alignWithMargins="0">
    <oddHeader>&amp;C&amp;"Times New Roman CE,Normál"2. melléklet - &amp;P. oldal</oddHeader>
  </headerFooter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bator1</cp:lastModifiedBy>
  <cp:lastPrinted>2017-02-16T10:57:22Z</cp:lastPrinted>
  <dcterms:created xsi:type="dcterms:W3CDTF">1997-01-09T08:22:06Z</dcterms:created>
  <dcterms:modified xsi:type="dcterms:W3CDTF">2018-03-13T10:52:38Z</dcterms:modified>
  <cp:category/>
  <cp:version/>
  <cp:contentType/>
  <cp:contentStatus/>
</cp:coreProperties>
</file>