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9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C42" i="1"/>
  <c r="I39" i="1"/>
  <c r="I38" i="1"/>
  <c r="I37" i="1"/>
  <c r="I36" i="1"/>
  <c r="I35" i="1"/>
  <c r="I34" i="1"/>
  <c r="I33" i="1"/>
  <c r="H32" i="1"/>
  <c r="I32" i="1" s="1"/>
  <c r="G32" i="1"/>
  <c r="G42" i="1" s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4" i="1"/>
  <c r="I13" i="1"/>
  <c r="I12" i="1"/>
  <c r="I11" i="1"/>
  <c r="I10" i="1"/>
  <c r="I42" i="1" s="1"/>
  <c r="I8" i="1"/>
  <c r="H42" i="1" l="1"/>
</calcChain>
</file>

<file path=xl/sharedStrings.xml><?xml version="1.0" encoding="utf-8"?>
<sst xmlns="http://schemas.openxmlformats.org/spreadsheetml/2006/main" count="84" uniqueCount="56">
  <si>
    <t>Beruházási (felhalmozási) kiadások előirányzata beruházásonként</t>
  </si>
  <si>
    <t xml:space="preserve">Forintban </t>
  </si>
  <si>
    <t>Sor-
szám</t>
  </si>
  <si>
    <t>Beruházás  megnevezése</t>
  </si>
  <si>
    <t>Teljes költség</t>
  </si>
  <si>
    <t>Kivitelezés kezdési és befejezési éve</t>
  </si>
  <si>
    <t>Felhasználás
2017. XII.31-ig</t>
  </si>
  <si>
    <t>2018. évi eredeti előirányzat</t>
  </si>
  <si>
    <t>Módosított előirányzat</t>
  </si>
  <si>
    <t>2018. évi teljesítés</t>
  </si>
  <si>
    <t xml:space="preserve">
2018. év utáni szükséglet
</t>
  </si>
  <si>
    <t>A</t>
  </si>
  <si>
    <t>B</t>
  </si>
  <si>
    <t>C</t>
  </si>
  <si>
    <t>D</t>
  </si>
  <si>
    <t>E</t>
  </si>
  <si>
    <t>F</t>
  </si>
  <si>
    <t>G</t>
  </si>
  <si>
    <t>H</t>
  </si>
  <si>
    <t>Hivatal kisértékű eszközbeszerek</t>
  </si>
  <si>
    <t>2018-2018</t>
  </si>
  <si>
    <t>Rendezési terv elkészítése</t>
  </si>
  <si>
    <t>2017-2019</t>
  </si>
  <si>
    <t>Téglás, Fényes utca 15. szám alatti ingatlan vásárlás (hrsz: 918)</t>
  </si>
  <si>
    <t>Ivóvízhálózat kiépítése (Téglás, Liget utca 31.)</t>
  </si>
  <si>
    <t>Zöldváros kialakítása Tégláson</t>
  </si>
  <si>
    <t>Vízi közműhöz kapcsolódó beruházások</t>
  </si>
  <si>
    <t>Könyvtár eszközbeszerzés: laminálógép, konyhaszekrény, porszívó, ventilátor</t>
  </si>
  <si>
    <t>Óvoda eszközbeszerzés: kompresszor, kávéfőző, spirálozógép</t>
  </si>
  <si>
    <t>Óvoda filagória építés</t>
  </si>
  <si>
    <t xml:space="preserve"> Szénaréti 2 db fémszerkezetes csarnok kivitelézési munkálatai</t>
  </si>
  <si>
    <t>Telefonközpont kiépítése a Családsegítő Szolgálatnál</t>
  </si>
  <si>
    <t>Óvoda régi épületének felújítása keretében beszerzett eszközök</t>
  </si>
  <si>
    <t>Eszközbeszerzés az óvodában (kerékpár, tornaeszköz)</t>
  </si>
  <si>
    <t xml:space="preserve">Karácsonyi díszkivilágítás </t>
  </si>
  <si>
    <t>Könyvtári informatikai fejlesztés (EFOP pályázat)</t>
  </si>
  <si>
    <t>2018-2019</t>
  </si>
  <si>
    <t>Monitor beszerzés (Önkormányzatok pénzügyi, gazdálkodási feladatainak kiegészítő támogatása pályázat keretében)</t>
  </si>
  <si>
    <t>Komplex energetikai korszerűsítés Téglás város intézményeiben</t>
  </si>
  <si>
    <t>2017-2018</t>
  </si>
  <si>
    <t>Településrendezési terv módosítása (napelempark kialakítása)</t>
  </si>
  <si>
    <t>Kerékpárút kiépítése Tégláson</t>
  </si>
  <si>
    <t>Humánszolgáltatások fejlesztése program keretében eszközbeszerzés</t>
  </si>
  <si>
    <t>Bóti és Északi utcákon szennyvízhálózat kiépítése</t>
  </si>
  <si>
    <t>Telekvásárlás (utca szélesítéshez kapcsolódóan)</t>
  </si>
  <si>
    <t>Eszközbeszerzés a bölcsődében: bútor, fényképezőgép, porszívó</t>
  </si>
  <si>
    <t>"A hazai és határon túli óvodai tehetség kibontakoztató programok támogatása" program keretében eszközbeszerzés az óvodában</t>
  </si>
  <si>
    <t>Eszközbeszerzés közfoglalkoztatás keretében</t>
  </si>
  <si>
    <t xml:space="preserve"> - ebből:  Soros burgonyavető</t>
  </si>
  <si>
    <t>Kultivátor (műtrágya szóróval) beszerzése</t>
  </si>
  <si>
    <t>Késes talajlazító</t>
  </si>
  <si>
    <t>Damilos fűnyíró</t>
  </si>
  <si>
    <t>Térkőgyártó csarnok építése</t>
  </si>
  <si>
    <t>Tanácsadó eszközvásárlás (látásvizsgáló, mérleg, vérnyomásmérő)</t>
  </si>
  <si>
    <t>ÖSSZESEN:</t>
  </si>
  <si>
    <t>9.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</si>
</sst>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7" x14ac:knownFonts="1">
    <font>
      <sz val="10"/>
      <name val="Times New Roman CE"/>
      <charset val="238"/>
    </font>
    <font>
      <sz val="10"/>
      <name val="Arial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4">
    <xf numFmtId="0" fontId="0" fillId="0" borderId="0" xfId="0"/>
    <xf numFmtId="0" fontId="1" fillId="0" borderId="0" xfId="1"/>
    <xf numFmtId="164" fontId="1" fillId="0" borderId="0" xfId="1" applyNumberFormat="1" applyFill="1" applyAlignment="1">
      <alignment horizontal="center" vertical="center" wrapText="1"/>
    </xf>
    <xf numFmtId="164" fontId="1" fillId="0" borderId="0" xfId="1" applyNumberFormat="1" applyFill="1" applyAlignment="1">
      <alignment vertical="center" wrapText="1"/>
    </xf>
    <xf numFmtId="0" fontId="2" fillId="0" borderId="0" xfId="1" applyFont="1" applyFill="1" applyAlignment="1" applyProtection="1">
      <alignment horizontal="right" vertical="center" wrapText="1"/>
    </xf>
    <xf numFmtId="0" fontId="3" fillId="0" borderId="0" xfId="1" applyFont="1" applyBorder="1" applyAlignment="1" applyProtection="1">
      <alignment horizontal="right" vertical="top"/>
    </xf>
    <xf numFmtId="164" fontId="1" fillId="0" borderId="0" xfId="1" applyNumberFormat="1" applyFont="1" applyFill="1" applyAlignment="1">
      <alignment vertical="center" wrapText="1"/>
    </xf>
    <xf numFmtId="164" fontId="1" fillId="0" borderId="0" xfId="1" applyNumberFormat="1" applyFill="1" applyAlignment="1" applyProtection="1">
      <alignment vertical="center" wrapText="1"/>
    </xf>
    <xf numFmtId="164" fontId="4" fillId="0" borderId="0" xfId="1" applyNumberFormat="1" applyFont="1" applyFill="1" applyAlignment="1">
      <alignment horizontal="center" vertical="center" wrapText="1"/>
    </xf>
    <xf numFmtId="164" fontId="1" fillId="0" borderId="0" xfId="1" applyNumberFormat="1" applyFill="1" applyAlignment="1" applyProtection="1">
      <alignment horizontal="center" vertical="center" wrapText="1"/>
    </xf>
    <xf numFmtId="164" fontId="1" fillId="0" borderId="0" xfId="1" applyNumberFormat="1" applyFont="1" applyFill="1" applyAlignment="1" applyProtection="1">
      <alignment vertical="center" wrapText="1"/>
    </xf>
    <xf numFmtId="164" fontId="5" fillId="0" borderId="0" xfId="1" applyNumberFormat="1" applyFont="1" applyFill="1" applyAlignment="1" applyProtection="1">
      <alignment horizontal="right" wrapText="1"/>
    </xf>
    <xf numFmtId="0" fontId="7" fillId="0" borderId="1" xfId="2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2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0" fontId="10" fillId="0" borderId="0" xfId="1" applyFont="1"/>
    <xf numFmtId="164" fontId="11" fillId="0" borderId="5" xfId="0" applyNumberFormat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164" fontId="11" fillId="0" borderId="9" xfId="0" applyNumberFormat="1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>
      <alignment horizontal="left" indent="1"/>
    </xf>
    <xf numFmtId="164" fontId="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1" xfId="1" applyNumberFormat="1" applyFont="1" applyFill="1" applyBorder="1" applyAlignment="1" applyProtection="1">
      <alignment vertical="center" wrapText="1"/>
      <protection locked="0"/>
    </xf>
    <xf numFmtId="3" fontId="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1" applyNumberFormat="1" applyFont="1" applyFill="1" applyBorder="1" applyAlignment="1" applyProtection="1">
      <alignment vertical="center" wrapText="1"/>
      <protection locked="0"/>
    </xf>
    <xf numFmtId="164" fontId="11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Font="1" applyBorder="1" applyAlignment="1">
      <alignment horizontal="left" indent="1"/>
    </xf>
    <xf numFmtId="164" fontId="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" fontId="0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5" xfId="1" applyNumberFormat="1" applyFont="1" applyFill="1" applyBorder="1" applyAlignment="1" applyProtection="1">
      <alignment vertical="center" wrapText="1"/>
      <protection locked="0"/>
    </xf>
    <xf numFmtId="3" fontId="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164" fontId="0" fillId="0" borderId="16" xfId="1" applyNumberFormat="1" applyFont="1" applyFill="1" applyBorder="1" applyAlignment="1" applyProtection="1">
      <alignment vertical="center" wrapText="1"/>
      <protection locked="0"/>
    </xf>
    <xf numFmtId="164" fontId="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3" fontId="1" fillId="0" borderId="0" xfId="1" applyNumberFormat="1"/>
    <xf numFmtId="164" fontId="2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5" xfId="1" applyNumberFormat="1" applyFont="1" applyFill="1" applyBorder="1" applyAlignment="1" applyProtection="1">
      <alignment vertical="center" wrapText="1"/>
      <protection locked="0"/>
    </xf>
    <xf numFmtId="3" fontId="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vertical="center" wrapText="1"/>
      <protection locked="0"/>
    </xf>
    <xf numFmtId="3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4" xfId="0" applyFont="1" applyBorder="1" applyAlignment="1">
      <alignment horizontal="left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" fontId="10" fillId="0" borderId="15" xfId="1" applyNumberFormat="1" applyFont="1" applyFill="1" applyBorder="1" applyAlignment="1" applyProtection="1">
      <alignment horizontal="center" vertical="center" wrapText="1"/>
      <protection locked="0"/>
    </xf>
    <xf numFmtId="164" fontId="10" fillId="0" borderId="15" xfId="1" applyNumberFormat="1" applyFont="1" applyFill="1" applyBorder="1" applyAlignment="1" applyProtection="1">
      <alignment vertical="center" wrapText="1"/>
      <protection locked="0"/>
    </xf>
    <xf numFmtId="3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5" xfId="1" applyNumberFormat="1" applyFont="1" applyFill="1" applyBorder="1" applyAlignment="1" applyProtection="1">
      <alignment horizontal="center" vertical="center" wrapText="1"/>
      <protection locked="0"/>
    </xf>
    <xf numFmtId="3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4" xfId="1" applyFont="1" applyBorder="1" applyAlignment="1">
      <alignment horizontal="left" indent="1"/>
    </xf>
    <xf numFmtId="1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4" xfId="1" applyFont="1" applyBorder="1" applyAlignment="1">
      <alignment horizontal="left" indent="6"/>
    </xf>
    <xf numFmtId="0" fontId="15" fillId="0" borderId="14" xfId="1" applyFont="1" applyBorder="1" applyAlignment="1">
      <alignment horizontal="left" indent="6"/>
    </xf>
    <xf numFmtId="164" fontId="9" fillId="0" borderId="15" xfId="1" applyNumberFormat="1" applyFont="1" applyFill="1" applyBorder="1" applyAlignment="1" applyProtection="1">
      <alignment vertical="center" wrapText="1"/>
      <protection locked="0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left" vertical="center" wrapText="1"/>
    </xf>
    <xf numFmtId="164" fontId="16" fillId="0" borderId="2" xfId="1" applyNumberFormat="1" applyFont="1" applyFill="1" applyBorder="1" applyAlignment="1" applyProtection="1">
      <alignment horizontal="right" vertical="center" wrapText="1" indent="1"/>
    </xf>
    <xf numFmtId="164" fontId="16" fillId="2" borderId="2" xfId="1" applyNumberFormat="1" applyFont="1" applyFill="1" applyBorder="1" applyAlignment="1" applyProtection="1">
      <alignment vertical="center" wrapText="1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4" xfId="1" applyNumberFormat="1" applyFont="1" applyFill="1" applyBorder="1" applyAlignment="1" applyProtection="1">
      <alignment horizontal="right" vertical="center" wrapText="1" indent="1"/>
    </xf>
    <xf numFmtId="164" fontId="1" fillId="0" borderId="0" xfId="1" applyNumberFormat="1"/>
    <xf numFmtId="164" fontId="1" fillId="0" borderId="0" xfId="1" applyNumberFormat="1" applyFont="1"/>
    <xf numFmtId="3" fontId="1" fillId="0" borderId="0" xfId="1" applyNumberFormat="1" applyFont="1"/>
    <xf numFmtId="0" fontId="1" fillId="0" borderId="0" xfId="1" applyFont="1"/>
  </cellXfs>
  <cellStyles count="3">
    <cellStyle name="Normál" xfId="0" builtinId="0"/>
    <cellStyle name="Normál 3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47"/>
  <sheetViews>
    <sheetView tabSelected="1" zoomScaleNormal="100" zoomScaleSheetLayoutView="100" workbookViewId="0">
      <selection activeCell="B31" sqref="B31"/>
    </sheetView>
  </sheetViews>
  <sheetFormatPr defaultRowHeight="12.75" x14ac:dyDescent="0.2"/>
  <cols>
    <col min="1" max="1" width="9.33203125" style="1"/>
    <col min="2" max="2" width="74" style="1" customWidth="1"/>
    <col min="3" max="3" width="15.6640625" style="1" customWidth="1"/>
    <col min="4" max="4" width="16.33203125" style="1" customWidth="1"/>
    <col min="5" max="5" width="15.6640625" style="1" customWidth="1"/>
    <col min="6" max="7" width="16.6640625" style="1" customWidth="1"/>
    <col min="8" max="8" width="16.6640625" style="73" customWidth="1"/>
    <col min="9" max="9" width="18.83203125" style="1" customWidth="1"/>
    <col min="10" max="10" width="9.33203125" style="1"/>
    <col min="11" max="11" width="13" style="1" bestFit="1" customWidth="1"/>
    <col min="12" max="16384" width="9.33203125" style="1"/>
  </cols>
  <sheetData>
    <row r="1" spans="1:11" x14ac:dyDescent="0.2">
      <c r="B1" s="2"/>
      <c r="C1" s="3"/>
      <c r="D1" s="3"/>
      <c r="E1" s="3"/>
      <c r="F1" s="3"/>
      <c r="G1" s="4"/>
      <c r="H1" s="4"/>
      <c r="I1" s="4"/>
    </row>
    <row r="2" spans="1:11" x14ac:dyDescent="0.2">
      <c r="B2" s="2"/>
      <c r="C2" s="3"/>
      <c r="D2" s="3"/>
      <c r="E2" s="3"/>
      <c r="F2" s="5" t="s">
        <v>55</v>
      </c>
      <c r="G2" s="5"/>
      <c r="H2" s="5"/>
      <c r="I2" s="5"/>
    </row>
    <row r="3" spans="1:11" x14ac:dyDescent="0.2">
      <c r="B3" s="2"/>
      <c r="C3" s="3"/>
      <c r="D3" s="3"/>
      <c r="E3" s="3"/>
      <c r="F3" s="3"/>
      <c r="G3" s="3"/>
      <c r="H3" s="6"/>
      <c r="I3" s="7"/>
    </row>
    <row r="4" spans="1:11" ht="15.75" x14ac:dyDescent="0.2">
      <c r="B4" s="8" t="s">
        <v>0</v>
      </c>
      <c r="C4" s="8"/>
      <c r="D4" s="8"/>
      <c r="E4" s="8"/>
      <c r="F4" s="8"/>
      <c r="G4" s="8"/>
      <c r="H4" s="8"/>
      <c r="I4" s="8"/>
    </row>
    <row r="5" spans="1:11" ht="14.25" thickBot="1" x14ac:dyDescent="0.3">
      <c r="B5" s="9"/>
      <c r="C5" s="7"/>
      <c r="D5" s="7"/>
      <c r="E5" s="7"/>
      <c r="F5" s="7"/>
      <c r="G5" s="7"/>
      <c r="H5" s="10"/>
      <c r="I5" s="11" t="s">
        <v>1</v>
      </c>
    </row>
    <row r="6" spans="1:11" ht="51.75" thickBot="1" x14ac:dyDescent="0.25">
      <c r="A6" s="12" t="s">
        <v>2</v>
      </c>
      <c r="B6" s="13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5" t="s">
        <v>8</v>
      </c>
      <c r="H6" s="16" t="s">
        <v>9</v>
      </c>
      <c r="I6" s="17" t="s">
        <v>10</v>
      </c>
      <c r="J6" s="18"/>
    </row>
    <row r="7" spans="1:11" ht="13.5" thickBot="1" x14ac:dyDescent="0.25">
      <c r="A7" s="19"/>
      <c r="B7" s="20" t="s">
        <v>11</v>
      </c>
      <c r="C7" s="21" t="s">
        <v>12</v>
      </c>
      <c r="D7" s="21" t="s">
        <v>13</v>
      </c>
      <c r="E7" s="21" t="s">
        <v>14</v>
      </c>
      <c r="F7" s="21" t="s">
        <v>15</v>
      </c>
      <c r="G7" s="22" t="s">
        <v>16</v>
      </c>
      <c r="H7" s="22" t="s">
        <v>17</v>
      </c>
      <c r="I7" s="23" t="s">
        <v>18</v>
      </c>
      <c r="J7" s="18"/>
    </row>
    <row r="8" spans="1:11" x14ac:dyDescent="0.2">
      <c r="A8" s="24">
        <v>1</v>
      </c>
      <c r="B8" s="25" t="s">
        <v>19</v>
      </c>
      <c r="C8" s="26">
        <v>1815565</v>
      </c>
      <c r="D8" s="27" t="s">
        <v>20</v>
      </c>
      <c r="E8" s="28">
        <v>0</v>
      </c>
      <c r="F8" s="29">
        <v>1905000</v>
      </c>
      <c r="G8" s="26">
        <v>1905000</v>
      </c>
      <c r="H8" s="29">
        <v>1815565</v>
      </c>
      <c r="I8" s="30">
        <f>+C8-H8-E8</f>
        <v>0</v>
      </c>
    </row>
    <row r="9" spans="1:11" x14ac:dyDescent="0.2">
      <c r="A9" s="31">
        <v>2</v>
      </c>
      <c r="B9" s="32" t="s">
        <v>21</v>
      </c>
      <c r="C9" s="33">
        <v>8865000</v>
      </c>
      <c r="D9" s="34" t="s">
        <v>22</v>
      </c>
      <c r="E9" s="35">
        <v>1751000</v>
      </c>
      <c r="F9" s="36">
        <v>7114000</v>
      </c>
      <c r="G9" s="33">
        <v>7114000</v>
      </c>
      <c r="H9" s="36">
        <v>0</v>
      </c>
      <c r="I9" s="37">
        <v>7114000</v>
      </c>
    </row>
    <row r="10" spans="1:11" x14ac:dyDescent="0.2">
      <c r="A10" s="31">
        <v>3</v>
      </c>
      <c r="B10" s="32" t="s">
        <v>23</v>
      </c>
      <c r="C10" s="33">
        <v>4000000</v>
      </c>
      <c r="D10" s="34" t="s">
        <v>20</v>
      </c>
      <c r="E10" s="35"/>
      <c r="F10" s="36"/>
      <c r="G10" s="33">
        <v>4000000</v>
      </c>
      <c r="H10" s="36">
        <v>4000000</v>
      </c>
      <c r="I10" s="38">
        <f t="shared" ref="I10:I39" si="0">+C10-H10-E10</f>
        <v>0</v>
      </c>
    </row>
    <row r="11" spans="1:11" x14ac:dyDescent="0.2">
      <c r="A11" s="31">
        <v>4</v>
      </c>
      <c r="B11" s="32" t="s">
        <v>24</v>
      </c>
      <c r="C11" s="33">
        <v>152400</v>
      </c>
      <c r="D11" s="34" t="s">
        <v>20</v>
      </c>
      <c r="E11" s="35"/>
      <c r="F11" s="36"/>
      <c r="G11" s="33">
        <v>153000</v>
      </c>
      <c r="H11" s="36">
        <v>152400</v>
      </c>
      <c r="I11" s="37">
        <f t="shared" si="0"/>
        <v>0</v>
      </c>
    </row>
    <row r="12" spans="1:11" x14ac:dyDescent="0.2">
      <c r="A12" s="31">
        <v>5</v>
      </c>
      <c r="B12" s="39" t="s">
        <v>25</v>
      </c>
      <c r="C12" s="33">
        <v>41650000</v>
      </c>
      <c r="D12" s="34" t="s">
        <v>22</v>
      </c>
      <c r="E12" s="35"/>
      <c r="F12" s="36"/>
      <c r="G12" s="33">
        <v>7786000</v>
      </c>
      <c r="H12" s="36">
        <v>7785100</v>
      </c>
      <c r="I12" s="37">
        <f t="shared" si="0"/>
        <v>33864900</v>
      </c>
      <c r="K12" s="40"/>
    </row>
    <row r="13" spans="1:11" x14ac:dyDescent="0.2">
      <c r="A13" s="31">
        <v>6</v>
      </c>
      <c r="B13" s="39" t="s">
        <v>26</v>
      </c>
      <c r="C13" s="33">
        <v>4807382</v>
      </c>
      <c r="D13" s="34" t="s">
        <v>20</v>
      </c>
      <c r="E13" s="35"/>
      <c r="F13" s="36"/>
      <c r="G13" s="33">
        <v>7603000</v>
      </c>
      <c r="H13" s="36">
        <v>4553382</v>
      </c>
      <c r="I13" s="37">
        <f t="shared" si="0"/>
        <v>254000</v>
      </c>
    </row>
    <row r="14" spans="1:11" x14ac:dyDescent="0.2">
      <c r="A14" s="31">
        <v>7</v>
      </c>
      <c r="B14" s="39" t="s">
        <v>27</v>
      </c>
      <c r="C14" s="33">
        <v>128981</v>
      </c>
      <c r="D14" s="34" t="s">
        <v>20</v>
      </c>
      <c r="E14" s="35"/>
      <c r="F14" s="36"/>
      <c r="G14" s="33">
        <v>128981</v>
      </c>
      <c r="H14" s="36">
        <v>128981</v>
      </c>
      <c r="I14" s="37">
        <f t="shared" si="0"/>
        <v>0</v>
      </c>
      <c r="K14" s="40"/>
    </row>
    <row r="15" spans="1:11" x14ac:dyDescent="0.2">
      <c r="A15" s="31">
        <v>8</v>
      </c>
      <c r="B15" s="41" t="s">
        <v>28</v>
      </c>
      <c r="C15" s="33">
        <v>79905</v>
      </c>
      <c r="D15" s="34" t="s">
        <v>20</v>
      </c>
      <c r="E15" s="35"/>
      <c r="F15" s="36"/>
      <c r="G15" s="33">
        <v>83000</v>
      </c>
      <c r="H15" s="36">
        <v>79905</v>
      </c>
      <c r="I15" s="37">
        <f t="shared" si="0"/>
        <v>0</v>
      </c>
    </row>
    <row r="16" spans="1:11" x14ac:dyDescent="0.2">
      <c r="A16" s="31">
        <v>9</v>
      </c>
      <c r="B16" s="39" t="s">
        <v>29</v>
      </c>
      <c r="C16" s="42">
        <v>512700</v>
      </c>
      <c r="D16" s="34" t="s">
        <v>20</v>
      </c>
      <c r="E16" s="43"/>
      <c r="F16" s="44"/>
      <c r="G16" s="42">
        <v>500000</v>
      </c>
      <c r="H16" s="36">
        <v>499928</v>
      </c>
      <c r="I16" s="37">
        <v>12700</v>
      </c>
    </row>
    <row r="17" spans="1:12" x14ac:dyDescent="0.2">
      <c r="A17" s="31">
        <v>10</v>
      </c>
      <c r="B17" s="39" t="s">
        <v>30</v>
      </c>
      <c r="C17" s="42">
        <v>5000000</v>
      </c>
      <c r="D17" s="34" t="s">
        <v>20</v>
      </c>
      <c r="E17" s="45"/>
      <c r="F17" s="46"/>
      <c r="G17" s="42">
        <v>5000000</v>
      </c>
      <c r="H17" s="36">
        <v>5000000</v>
      </c>
      <c r="I17" s="37">
        <f t="shared" si="0"/>
        <v>0</v>
      </c>
    </row>
    <row r="18" spans="1:12" x14ac:dyDescent="0.2">
      <c r="A18" s="31">
        <v>11</v>
      </c>
      <c r="B18" s="39" t="s">
        <v>31</v>
      </c>
      <c r="C18" s="33">
        <v>120015</v>
      </c>
      <c r="D18" s="34" t="s">
        <v>20</v>
      </c>
      <c r="E18" s="35"/>
      <c r="F18" s="36"/>
      <c r="G18" s="33">
        <v>121000</v>
      </c>
      <c r="H18" s="36">
        <v>120015</v>
      </c>
      <c r="I18" s="37">
        <f t="shared" si="0"/>
        <v>0</v>
      </c>
      <c r="L18" s="40"/>
    </row>
    <row r="19" spans="1:12" x14ac:dyDescent="0.2">
      <c r="A19" s="31">
        <v>12</v>
      </c>
      <c r="B19" s="39" t="s">
        <v>32</v>
      </c>
      <c r="C19" s="42">
        <v>2885086</v>
      </c>
      <c r="D19" s="34" t="s">
        <v>20</v>
      </c>
      <c r="E19" s="43"/>
      <c r="F19" s="44"/>
      <c r="G19" s="42">
        <v>2889000</v>
      </c>
      <c r="H19" s="36">
        <v>2885086</v>
      </c>
      <c r="I19" s="37">
        <f t="shared" si="0"/>
        <v>0</v>
      </c>
    </row>
    <row r="20" spans="1:12" x14ac:dyDescent="0.2">
      <c r="A20" s="31">
        <v>13</v>
      </c>
      <c r="B20" s="39" t="s">
        <v>33</v>
      </c>
      <c r="C20" s="42">
        <v>51980</v>
      </c>
      <c r="D20" s="34" t="s">
        <v>20</v>
      </c>
      <c r="E20" s="43"/>
      <c r="F20" s="44"/>
      <c r="G20" s="42">
        <v>53000</v>
      </c>
      <c r="H20" s="36">
        <v>51980</v>
      </c>
      <c r="I20" s="37">
        <f t="shared" si="0"/>
        <v>0</v>
      </c>
    </row>
    <row r="21" spans="1:12" x14ac:dyDescent="0.2">
      <c r="A21" s="31">
        <v>14</v>
      </c>
      <c r="B21" s="39" t="s">
        <v>34</v>
      </c>
      <c r="C21" s="33">
        <v>1600200</v>
      </c>
      <c r="D21" s="34" t="s">
        <v>20</v>
      </c>
      <c r="E21" s="35"/>
      <c r="F21" s="36"/>
      <c r="G21" s="33">
        <v>1601000</v>
      </c>
      <c r="H21" s="36">
        <v>1600200</v>
      </c>
      <c r="I21" s="37">
        <f t="shared" si="0"/>
        <v>0</v>
      </c>
    </row>
    <row r="22" spans="1:12" x14ac:dyDescent="0.2">
      <c r="A22" s="31">
        <v>15</v>
      </c>
      <c r="B22" s="39" t="s">
        <v>35</v>
      </c>
      <c r="C22" s="33">
        <v>17421861</v>
      </c>
      <c r="D22" s="34" t="s">
        <v>36</v>
      </c>
      <c r="E22" s="35"/>
      <c r="F22" s="36"/>
      <c r="G22" s="33">
        <v>17421861</v>
      </c>
      <c r="H22" s="36">
        <v>17421861</v>
      </c>
      <c r="I22" s="37">
        <f t="shared" si="0"/>
        <v>0</v>
      </c>
    </row>
    <row r="23" spans="1:12" ht="24" x14ac:dyDescent="0.2">
      <c r="A23" s="31">
        <v>16</v>
      </c>
      <c r="B23" s="39" t="s">
        <v>37</v>
      </c>
      <c r="C23" s="33">
        <v>357489</v>
      </c>
      <c r="D23" s="34" t="s">
        <v>20</v>
      </c>
      <c r="E23" s="35"/>
      <c r="F23" s="36"/>
      <c r="G23" s="33">
        <v>357489</v>
      </c>
      <c r="H23" s="36">
        <v>357489</v>
      </c>
      <c r="I23" s="37">
        <f t="shared" si="0"/>
        <v>0</v>
      </c>
    </row>
    <row r="24" spans="1:12" x14ac:dyDescent="0.2">
      <c r="A24" s="31">
        <v>17</v>
      </c>
      <c r="B24" s="47" t="s">
        <v>38</v>
      </c>
      <c r="C24" s="33">
        <v>63418385</v>
      </c>
      <c r="D24" s="34" t="s">
        <v>39</v>
      </c>
      <c r="E24" s="35">
        <v>3700000</v>
      </c>
      <c r="F24" s="36"/>
      <c r="G24" s="33">
        <v>59718385</v>
      </c>
      <c r="H24" s="36">
        <v>59718385</v>
      </c>
      <c r="I24" s="37">
        <f t="shared" si="0"/>
        <v>0</v>
      </c>
    </row>
    <row r="25" spans="1:12" x14ac:dyDescent="0.2">
      <c r="A25" s="31">
        <v>18</v>
      </c>
      <c r="B25" s="39" t="s">
        <v>40</v>
      </c>
      <c r="C25" s="33">
        <v>1181100</v>
      </c>
      <c r="D25" s="34" t="s">
        <v>20</v>
      </c>
      <c r="E25" s="35"/>
      <c r="F25" s="36"/>
      <c r="G25" s="33">
        <v>1181000</v>
      </c>
      <c r="H25" s="36">
        <v>1181100</v>
      </c>
      <c r="I25" s="37">
        <f t="shared" si="0"/>
        <v>0</v>
      </c>
    </row>
    <row r="26" spans="1:12" x14ac:dyDescent="0.2">
      <c r="A26" s="31">
        <v>19</v>
      </c>
      <c r="B26" s="39" t="s">
        <v>41</v>
      </c>
      <c r="C26" s="48">
        <v>128043000</v>
      </c>
      <c r="D26" s="49" t="s">
        <v>36</v>
      </c>
      <c r="E26" s="50"/>
      <c r="F26" s="51"/>
      <c r="G26" s="52">
        <v>4191000</v>
      </c>
      <c r="H26" s="36">
        <v>4191000</v>
      </c>
      <c r="I26" s="37">
        <f t="shared" si="0"/>
        <v>123852000</v>
      </c>
    </row>
    <row r="27" spans="1:12" x14ac:dyDescent="0.2">
      <c r="A27" s="31">
        <v>20</v>
      </c>
      <c r="B27" s="39" t="s">
        <v>42</v>
      </c>
      <c r="C27" s="48">
        <v>2070395</v>
      </c>
      <c r="D27" s="49" t="s">
        <v>20</v>
      </c>
      <c r="E27" s="50"/>
      <c r="F27" s="51"/>
      <c r="G27" s="52">
        <v>2070395</v>
      </c>
      <c r="H27" s="36">
        <v>2070395</v>
      </c>
      <c r="I27" s="37">
        <f t="shared" si="0"/>
        <v>0</v>
      </c>
    </row>
    <row r="28" spans="1:12" x14ac:dyDescent="0.2">
      <c r="A28" s="31">
        <v>21</v>
      </c>
      <c r="B28" s="39" t="s">
        <v>43</v>
      </c>
      <c r="C28" s="33">
        <v>254000</v>
      </c>
      <c r="D28" s="49" t="s">
        <v>20</v>
      </c>
      <c r="E28" s="35"/>
      <c r="F28" s="36"/>
      <c r="G28" s="33">
        <v>254000</v>
      </c>
      <c r="H28" s="36">
        <v>254000</v>
      </c>
      <c r="I28" s="37">
        <f t="shared" si="0"/>
        <v>0</v>
      </c>
    </row>
    <row r="29" spans="1:12" x14ac:dyDescent="0.2">
      <c r="A29" s="31">
        <v>22</v>
      </c>
      <c r="B29" s="39" t="s">
        <v>44</v>
      </c>
      <c r="C29" s="33">
        <v>80000</v>
      </c>
      <c r="D29" s="49" t="s">
        <v>20</v>
      </c>
      <c r="E29" s="35"/>
      <c r="F29" s="36"/>
      <c r="G29" s="33">
        <v>80000</v>
      </c>
      <c r="H29" s="36">
        <v>80000</v>
      </c>
      <c r="I29" s="37">
        <f t="shared" si="0"/>
        <v>0</v>
      </c>
    </row>
    <row r="30" spans="1:12" x14ac:dyDescent="0.2">
      <c r="A30" s="31">
        <v>23</v>
      </c>
      <c r="B30" s="39" t="s">
        <v>45</v>
      </c>
      <c r="C30" s="33">
        <v>1073899</v>
      </c>
      <c r="D30" s="49" t="s">
        <v>20</v>
      </c>
      <c r="E30" s="35"/>
      <c r="F30" s="36"/>
      <c r="G30" s="33">
        <v>1075920</v>
      </c>
      <c r="H30" s="36">
        <v>1073899</v>
      </c>
      <c r="I30" s="37">
        <f t="shared" si="0"/>
        <v>0</v>
      </c>
    </row>
    <row r="31" spans="1:12" ht="24" x14ac:dyDescent="0.2">
      <c r="A31" s="31">
        <v>24</v>
      </c>
      <c r="B31" s="39" t="s">
        <v>46</v>
      </c>
      <c r="C31" s="42">
        <v>160000</v>
      </c>
      <c r="D31" s="53" t="s">
        <v>20</v>
      </c>
      <c r="E31" s="43"/>
      <c r="F31" s="44"/>
      <c r="G31" s="54">
        <v>160000</v>
      </c>
      <c r="H31" s="36">
        <v>0</v>
      </c>
      <c r="I31" s="37">
        <f t="shared" si="0"/>
        <v>160000</v>
      </c>
    </row>
    <row r="32" spans="1:12" x14ac:dyDescent="0.2">
      <c r="A32" s="31">
        <v>25</v>
      </c>
      <c r="B32" s="32" t="s">
        <v>47</v>
      </c>
      <c r="C32" s="42">
        <v>4275312</v>
      </c>
      <c r="D32" s="53" t="s">
        <v>20</v>
      </c>
      <c r="E32" s="43"/>
      <c r="F32" s="44"/>
      <c r="G32" s="54">
        <f>4921000-256000-123000</f>
        <v>4542000</v>
      </c>
      <c r="H32" s="55">
        <f>+H33+H34+H35+H37+H36</f>
        <v>4275312</v>
      </c>
      <c r="I32" s="37">
        <f t="shared" si="0"/>
        <v>0</v>
      </c>
      <c r="L32" s="40"/>
    </row>
    <row r="33" spans="1:13" x14ac:dyDescent="0.2">
      <c r="A33" s="31">
        <v>26</v>
      </c>
      <c r="B33" s="56" t="s">
        <v>48</v>
      </c>
      <c r="C33" s="42">
        <v>266700</v>
      </c>
      <c r="D33" s="57" t="s">
        <v>20</v>
      </c>
      <c r="E33" s="43"/>
      <c r="F33" s="44"/>
      <c r="G33" s="54"/>
      <c r="H33" s="55">
        <v>266700</v>
      </c>
      <c r="I33" s="37">
        <f t="shared" si="0"/>
        <v>0</v>
      </c>
    </row>
    <row r="34" spans="1:13" x14ac:dyDescent="0.2">
      <c r="A34" s="31">
        <v>27</v>
      </c>
      <c r="B34" s="58" t="s">
        <v>49</v>
      </c>
      <c r="C34" s="42">
        <v>1833880</v>
      </c>
      <c r="D34" s="57" t="s">
        <v>20</v>
      </c>
      <c r="E34" s="43"/>
      <c r="F34" s="44"/>
      <c r="G34" s="54"/>
      <c r="H34" s="54">
        <v>1833880</v>
      </c>
      <c r="I34" s="37">
        <f t="shared" si="0"/>
        <v>0</v>
      </c>
    </row>
    <row r="35" spans="1:13" x14ac:dyDescent="0.2">
      <c r="A35" s="31">
        <v>28</v>
      </c>
      <c r="B35" s="58" t="s">
        <v>50</v>
      </c>
      <c r="C35" s="42">
        <v>259080</v>
      </c>
      <c r="D35" s="57" t="s">
        <v>20</v>
      </c>
      <c r="E35" s="43"/>
      <c r="F35" s="44"/>
      <c r="G35" s="54"/>
      <c r="H35" s="54">
        <v>259080</v>
      </c>
      <c r="I35" s="37">
        <f t="shared" si="0"/>
        <v>0</v>
      </c>
    </row>
    <row r="36" spans="1:13" x14ac:dyDescent="0.2">
      <c r="A36" s="31">
        <v>29</v>
      </c>
      <c r="B36" s="58" t="s">
        <v>51</v>
      </c>
      <c r="C36" s="42">
        <v>390499</v>
      </c>
      <c r="D36" s="57" t="s">
        <v>20</v>
      </c>
      <c r="E36" s="43"/>
      <c r="F36" s="44"/>
      <c r="G36" s="54"/>
      <c r="H36" s="54">
        <v>390499</v>
      </c>
      <c r="I36" s="37">
        <f t="shared" si="0"/>
        <v>0</v>
      </c>
    </row>
    <row r="37" spans="1:13" x14ac:dyDescent="0.2">
      <c r="A37" s="31">
        <v>30</v>
      </c>
      <c r="B37" s="59" t="s">
        <v>52</v>
      </c>
      <c r="C37" s="42">
        <v>11022106</v>
      </c>
      <c r="D37" s="57" t="s">
        <v>39</v>
      </c>
      <c r="E37" s="43">
        <v>9496953</v>
      </c>
      <c r="F37" s="44"/>
      <c r="G37" s="54"/>
      <c r="H37" s="54">
        <v>1525153</v>
      </c>
      <c r="I37" s="37">
        <f t="shared" si="0"/>
        <v>0</v>
      </c>
    </row>
    <row r="38" spans="1:13" x14ac:dyDescent="0.2">
      <c r="A38" s="31">
        <v>31</v>
      </c>
      <c r="B38" s="39">
        <v>0</v>
      </c>
      <c r="C38" s="33">
        <v>255513</v>
      </c>
      <c r="D38" s="57" t="s">
        <v>20</v>
      </c>
      <c r="E38" s="60"/>
      <c r="F38" s="55"/>
      <c r="G38" s="33">
        <v>256000</v>
      </c>
      <c r="H38" s="55">
        <v>255513</v>
      </c>
      <c r="I38" s="61">
        <f t="shared" si="0"/>
        <v>0</v>
      </c>
    </row>
    <row r="39" spans="1:13" x14ac:dyDescent="0.2">
      <c r="A39" s="31">
        <v>32</v>
      </c>
      <c r="B39" s="47" t="s">
        <v>53</v>
      </c>
      <c r="C39" s="33">
        <v>123000</v>
      </c>
      <c r="D39" s="57" t="s">
        <v>20</v>
      </c>
      <c r="E39" s="60"/>
      <c r="F39" s="55"/>
      <c r="G39" s="33">
        <v>123000</v>
      </c>
      <c r="H39" s="55">
        <v>123000</v>
      </c>
      <c r="I39" s="37">
        <f t="shared" si="0"/>
        <v>0</v>
      </c>
    </row>
    <row r="40" spans="1:13" x14ac:dyDescent="0.2">
      <c r="A40" s="31">
        <v>33</v>
      </c>
      <c r="B40" s="39"/>
      <c r="C40" s="33"/>
      <c r="D40" s="57"/>
      <c r="E40" s="60"/>
      <c r="F40" s="55"/>
      <c r="G40" s="33"/>
      <c r="H40" s="55"/>
      <c r="I40" s="37"/>
    </row>
    <row r="41" spans="1:13" ht="13.5" thickBot="1" x14ac:dyDescent="0.25">
      <c r="A41" s="31">
        <v>34</v>
      </c>
      <c r="B41" s="39"/>
      <c r="C41" s="62"/>
      <c r="D41" s="57"/>
      <c r="E41" s="60"/>
      <c r="F41" s="55"/>
      <c r="G41" s="63"/>
      <c r="H41" s="55"/>
      <c r="I41" s="37"/>
    </row>
    <row r="42" spans="1:13" ht="12.75" customHeight="1" thickBot="1" x14ac:dyDescent="0.25">
      <c r="A42" s="64">
        <v>35</v>
      </c>
      <c r="B42" s="65" t="s">
        <v>54</v>
      </c>
      <c r="C42" s="66">
        <f>SUM(C9:C37)</f>
        <v>301961355</v>
      </c>
      <c r="D42" s="67"/>
      <c r="E42" s="68">
        <v>0</v>
      </c>
      <c r="F42" s="66">
        <f>SUM(F9:F37)</f>
        <v>7114000</v>
      </c>
      <c r="G42" s="66">
        <f>SUM(G8:G32)+G38+G39+G40+G41</f>
        <v>130368031</v>
      </c>
      <c r="H42" s="66">
        <f>+H9+H10+H12+H13+H14+H15+H18+H21+H22+H23+H24+H25+H26+H27+H30+H8+H11+H16+H17+H19+H20+H28+H29+H31+H32+H38+H39</f>
        <v>119674496</v>
      </c>
      <c r="I42" s="69">
        <f>SUM(I9:I37)</f>
        <v>165257600</v>
      </c>
      <c r="J42" s="18"/>
      <c r="M42" s="70"/>
    </row>
    <row r="46" spans="1:13" x14ac:dyDescent="0.2">
      <c r="H46" s="71"/>
    </row>
    <row r="47" spans="1:13" x14ac:dyDescent="0.2">
      <c r="H47" s="72"/>
    </row>
  </sheetData>
  <mergeCells count="3">
    <mergeCell ref="G1:I1"/>
    <mergeCell ref="F2:I2"/>
    <mergeCell ref="B4:I4"/>
  </mergeCells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2019-05-26T08:07:44Z</dcterms:created>
  <dcterms:modified xsi:type="dcterms:W3CDTF">2019-05-26T08:08:17Z</dcterms:modified>
</cp:coreProperties>
</file>