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97" firstSheet="6" activeTab="6"/>
  </bookViews>
  <sheets>
    <sheet name="Összevont Mérleg_1" sheetId="1" r:id="rId1"/>
    <sheet name="Összevont bevételi főösszegek_2" sheetId="2" r:id="rId2"/>
    <sheet name="öSSZEVONT Kiadási főösszegek_2b" sheetId="3" r:id="rId3"/>
    <sheet name="Saját önk. Mérleg_3" sheetId="4" r:id="rId4"/>
    <sheet name="Saját bevételi főösszegek_3a" sheetId="5" r:id="rId5"/>
    <sheet name="Saját Kiadási főösszegek_3b" sheetId="6" r:id="rId6"/>
    <sheet name="Munka1" sheetId="7" r:id="rId7"/>
  </sheets>
  <externalReferences>
    <externalReference r:id="rId10"/>
    <externalReference r:id="rId11"/>
    <externalReference r:id="rId12"/>
    <externalReference r:id="rId13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<sst xmlns="http://schemas.openxmlformats.org/spreadsheetml/2006/main" count="442" uniqueCount="228">
  <si>
    <t>1. melléklet a 2/2013.(II.28.)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</si>
  <si>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</si>
  <si>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</si>
  <si>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</si>
  <si>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hatályos előirányzat</t>
  </si>
  <si>
    <t>Kötelezően vállalt feladatok</t>
  </si>
  <si>
    <t>Önként vállalt feladatok</t>
  </si>
  <si>
    <t>Kötelezőből: Állam-igazgatási feladatok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</si>
  <si>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</si>
  <si>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</si>
  <si>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</si>
  <si>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</si>
  <si>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</si>
  <si>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</si>
  <si>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</si>
  <si>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</si>
  <si>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</si>
  <si>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</si>
  <si>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</si>
  <si>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</si>
  <si>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</si>
  <si>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</si>
  <si>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</si>
  <si>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</si>
  <si>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</si>
  <si>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</si>
  <si>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</si>
  <si>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</si>
  <si>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</si>
  <si>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</si>
  <si>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</si>
  <si>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</si>
  <si>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</si>
  <si>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</si>
  <si>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</si>
  <si>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</si>
  <si>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</si>
  <si>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</si>
  <si>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</si>
  <si>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</si>
  <si>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</si>
  <si>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</si>
  <si>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</si>
  <si>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</si>
  <si>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</si>
  <si>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</si>
  <si>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</si>
  <si>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</si>
  <si>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</si>
  <si>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</si>
  <si>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</si>
  <si>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2/a. melléklet a 2/2013.(II.28.) önkormányzati rendelethez</t>
  </si>
  <si>
    <t>ÖNKORMÁNYZAT ÉS INTÉZMÉNY ÖSSZEVONT BEVÉTELEINEK  FŐÖSSZEGEI</t>
  </si>
  <si>
    <t>Ezer Ft-ban</t>
  </si>
  <si>
    <t>Bevételi jogcím megnevezése</t>
  </si>
  <si>
    <t>2011. évi tényleges teljesítés</t>
  </si>
  <si>
    <t>2012. évi várható teljesítés</t>
  </si>
  <si>
    <t>2013.évi költségvetés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</si>
  <si>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</si>
  <si>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</si>
  <si>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</si>
  <si>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</si>
  <si>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</si>
  <si>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</si>
  <si>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</si>
  <si>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</si>
  <si>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</si>
  <si>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</si>
  <si>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</si>
  <si>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</si>
  <si>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</si>
  <si>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</si>
  <si>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</si>
  <si>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</si>
  <si>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</si>
  <si>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</si>
  <si>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</si>
  <si>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</si>
  <si>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</si>
  <si>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</si>
  <si>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</si>
  <si>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</si>
  <si>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</si>
  <si>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</si>
  <si>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</si>
  <si>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</si>
  <si>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Egyéb központi tám.  - lakott külterülettel kapcs.</t>
  </si>
  <si>
    <t xml:space="preserve">     5.  Működőképesség megőrzését szolg.kieg. támogatás</t>
  </si>
  <si>
    <t xml:space="preserve">     6. Adóssáágkonszolidáció</t>
  </si>
  <si>
    <t xml:space="preserve">     7. Vis-maior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</si>
  <si>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</si>
  <si>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</si>
  <si>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</si>
  <si>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</si>
  <si>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</si>
  <si>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</si>
  <si>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</si>
  <si>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</si>
  <si>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</si>
  <si>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</si>
  <si>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</si>
  <si>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</si>
  <si>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</si>
  <si>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</si>
  <si>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</si>
  <si>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</si>
  <si>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</si>
  <si>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</si>
  <si>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</si>
  <si>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</si>
  <si>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</si>
  <si>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</si>
  <si>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</si>
  <si>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</si>
  <si>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</si>
  <si>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</si>
  <si>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</si>
  <si>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</si>
  <si>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</si>
  <si>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</si>
  <si>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</si>
  <si>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</si>
  <si>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</si>
  <si>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</si>
  <si>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</si>
  <si>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</si>
  <si>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</si>
  <si>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2/b melléklet a 2/2013.(II.28.) önkormányzati rendelethez</t>
  </si>
  <si>
    <t>ÖNKORMÁNYZAT ÉS INTÉZMÉNY ÖSSZEVONT KIADÁSAINAK  FŐÖSSZEGEI</t>
  </si>
  <si>
    <t>Kiadás jogcíme</t>
  </si>
  <si>
    <t>MŰKÖDÉSI KIADÁSOK</t>
  </si>
  <si>
    <t>Személyi juttatás</t>
  </si>
  <si>
    <t>Munkaadókat terhelő járulékok</t>
  </si>
  <si>
    <t>Dologi és egyéb folyó kiadások</t>
  </si>
  <si>
    <t xml:space="preserve">                   összesen: </t>
  </si>
  <si>
    <t>Társ.pol.és szociális ellátások összesen:</t>
  </si>
  <si>
    <t>Támogatásértékű működési kiadások:</t>
  </si>
  <si>
    <t>Körjegyzőség működéséhez hozzájárulás Tésre; 2013-ban 2 hóra</t>
  </si>
  <si>
    <t>Közös Önkormányzati Hivatalhoz Ösküre 10 hóra</t>
  </si>
  <si>
    <t xml:space="preserve">Intézményfinanszírozás óvodának </t>
  </si>
  <si>
    <t>Helyi Kisebbségi Önkormányzatnak átadás</t>
  </si>
  <si>
    <t>Kistérségi Társulásnak tagdíj és pszihológus</t>
  </si>
  <si>
    <t>Mozgókönyvtári átadás Megyei Könyvtárnak</t>
  </si>
  <si>
    <t>Szápári önkormányzatnak háziorvosi szolg.működéséhez</t>
  </si>
  <si>
    <t>Egyéb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</si>
  <si>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</si>
  <si>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</si>
  <si>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</si>
  <si>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</si>
  <si>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</si>
  <si>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</si>
  <si>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</si>
  <si>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</si>
  <si>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</si>
  <si>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</si>
  <si>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FELHALMOZÁSI KIADÁSOK</t>
  </si>
  <si>
    <t>Felújítás</t>
  </si>
  <si>
    <t xml:space="preserve">    Tűzoltószertár felújításához önrész</t>
  </si>
  <si>
    <t xml:space="preserve">    Orvosi rendelőnél nyílászáró csere</t>
  </si>
  <si>
    <t xml:space="preserve">    Ravatalozónál bejárati ajtó csere</t>
  </si>
  <si>
    <t xml:space="preserve">    Új utcai árok tervezése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</si>
  <si>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</si>
  <si>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</si>
  <si>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</si>
  <si>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Sportpálya színpad építés</t>
  </si>
  <si>
    <t xml:space="preserve">    Iskolaudvari garázs</t>
  </si>
  <si>
    <t xml:space="preserve">    Szentkút tetőszerkezet</t>
  </si>
  <si>
    <t xml:space="preserve">    Fűkasza vásárlás   (2011-ben sz.gép)</t>
  </si>
  <si>
    <t xml:space="preserve">    Hangfal vásárlás</t>
  </si>
  <si>
    <t xml:space="preserve">    Részvényvásárlás</t>
  </si>
  <si>
    <t xml:space="preserve">    Ingatlanvásárlás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</si>
  <si>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</si>
  <si>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</si>
  <si>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</si>
  <si>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</si>
  <si>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r>
      <t xml:space="preserve">        </t>
    </r>
    <r>
      <rPr>
        <b/>
        <i/>
        <sz val="10"/>
        <rFont val="Times New Roman"/>
        <family val="1"/>
      </rPr>
      <t xml:space="preserve">Egyéb felhalmozási kiadások összesen: </t>
    </r>
  </si>
  <si>
    <t>Céltartalék</t>
  </si>
  <si>
    <t>FELHALMOZÁSI  KIADÁSOK ÖSSZESEN</t>
  </si>
  <si>
    <t>KIADÁSOK ÖSSZESEN:</t>
  </si>
  <si>
    <t>FINANSZÍROZÁSI KIADÁSOK</t>
  </si>
  <si>
    <t>Függő, átfutó, kiegyenlítő kiadások</t>
  </si>
  <si>
    <t>Likvid hitel törl.</t>
  </si>
  <si>
    <t>V.</t>
  </si>
  <si>
    <t>KIADÁSOK MINDÖSSZESEN</t>
  </si>
  <si>
    <t>3. melléklet a 2/2013.(II.28.) önkormányzati rendelethez</t>
  </si>
  <si>
    <t>2013. ÉVI  INTÉZMÉNY NÉLKÜLI  KÖLTSÉGVETÉSI MÉRLEGE</t>
  </si>
  <si>
    <t>2013. évi eredeti előirányzat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</si>
  <si>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</si>
  <si>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</si>
  <si>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</si>
  <si>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</si>
  <si>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</si>
  <si>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</si>
  <si>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3/a. melléklet a 2/2013.(II.28.) önkormányzati rendelethez</t>
  </si>
  <si>
    <t>ÖNKORMÁNYZAT  BEVÉTELEINEK  FŐÖSSZEGEI</t>
  </si>
  <si>
    <t xml:space="preserve">     5. Működőképesség megőrzését szolg.kieg.támogatás</t>
  </si>
  <si>
    <t>3/b. melléklet a 2/2013.(II.28.) önkormányzati rendelethez</t>
  </si>
  <si>
    <t xml:space="preserve">ÖNKORMÁNYZAT SAJÁT KIADÁSAINAK  FŐÖSSZEGEI </t>
  </si>
  <si>
    <t>Körjegyzőség működéséhez hozzájárulás Tésre 2 hóra</t>
  </si>
  <si>
    <t>Szolgáltatá-sok ellenértéke</t>
  </si>
  <si>
    <t>Bérleti díj</t>
  </si>
  <si>
    <t>Intézm.ellátási díjak</t>
  </si>
  <si>
    <t>Alkalmazottak térítése</t>
  </si>
  <si>
    <t>ÁFA</t>
  </si>
  <si>
    <t>Kamat bev.</t>
  </si>
  <si>
    <t>Továbbszám-lázott szolgáltatások</t>
  </si>
  <si>
    <t>Egyéb műk.célú bevételek</t>
  </si>
  <si>
    <t>JÁSD ÖNKORMÁNYZAT</t>
  </si>
  <si>
    <t>Lakóingatlan üzemeltetése</t>
  </si>
  <si>
    <t>Nem lakóingatlan üzemeltetése</t>
  </si>
  <si>
    <t>Önkorm. igazgatási tevékenység</t>
  </si>
  <si>
    <t>Város és községgazdálkodás</t>
  </si>
  <si>
    <t>Háziorvosi szolgálat</t>
  </si>
  <si>
    <t>Szociális étkeztetés</t>
  </si>
  <si>
    <t>Közművelődési intézmény</t>
  </si>
  <si>
    <t>ÖNKORMÁNYZAT ÖSSZESEN</t>
  </si>
  <si>
    <t>MESEVÁR ÓVODA ÉS TAGÓVODÁJA</t>
  </si>
  <si>
    <t>Munkahelyi étkeztetés</t>
  </si>
  <si>
    <t>Egyéb vendéglátás</t>
  </si>
  <si>
    <t>Óvodai intézményi étkeztetés Jásd</t>
  </si>
  <si>
    <t>Óvodai nevelés</t>
  </si>
  <si>
    <r>
      <t>JÁSD</t>
    </r>
    <r>
      <rPr>
        <sz val="10"/>
        <rFont val="Times New Roman"/>
        <family val="1"/>
      </rPr>
      <t xml:space="preserve"> INTÉZMÉNYI MŰK.BEV.</t>
    </r>
  </si>
  <si>
    <t>ÖNKORMÁNYZAT ÖSSZEVONT</t>
  </si>
  <si>
    <t>Ezer Ft</t>
  </si>
  <si>
    <t>Intézményi bevétel összesen</t>
  </si>
  <si>
    <t>Közhatalmi bevétel</t>
  </si>
  <si>
    <t>Saját intézményi működési bevételek és közhatalmi bevételek 2013. év tény</t>
  </si>
  <si>
    <t>6. melléklet 5/2014.(05.07.)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</si>
</sst>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4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sz val="7"/>
      <name val="Times New Roman"/>
      <family val="1"/>
    </font>
    <font>
      <sz val="10"/>
      <name val="Times New Roman C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0" fontId="40" fillId="18" borderId="0" applyNumberFormat="0" applyBorder="0" applyAlignment="0" applyProtection="0"/>
    <xf numFmtId="0" fontId="41" fillId="8" borderId="0" applyNumberFormat="0" applyBorder="0" applyAlignment="0" applyProtection="0"/>
    <xf numFmtId="0" fontId="42" fillId="2" borderId="1" applyNumberFormat="0" applyAlignment="0" applyProtection="0"/>
    <xf numFmtId="9" fontId="1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3" fillId="19" borderId="10" xfId="58" applyFont="1" applyFill="1" applyBorder="1" applyAlignment="1">
      <alignment horizontal="center"/>
      <protection/>
    </xf>
    <xf numFmtId="0" fontId="7" fillId="0" borderId="0" xfId="58" applyFont="1">
      <alignment/>
      <protection/>
    </xf>
    <xf numFmtId="0" fontId="7" fillId="0" borderId="10" xfId="58" applyFont="1" applyBorder="1" applyAlignment="1">
      <alignment horizontal="center"/>
      <protection/>
    </xf>
    <xf numFmtId="3" fontId="8" fillId="0" borderId="10" xfId="58" applyNumberFormat="1" applyFont="1" applyBorder="1" applyAlignment="1">
      <alignment/>
      <protection/>
    </xf>
    <xf numFmtId="3" fontId="8" fillId="0" borderId="10" xfId="58" applyNumberFormat="1" applyFont="1" applyBorder="1">
      <alignment/>
      <protection/>
    </xf>
    <xf numFmtId="3" fontId="8" fillId="0" borderId="10" xfId="58" applyNumberFormat="1" applyFont="1" applyFill="1" applyBorder="1" applyAlignment="1">
      <alignment/>
      <protection/>
    </xf>
    <xf numFmtId="3" fontId="8" fillId="0" borderId="10" xfId="58" applyNumberFormat="1" applyFont="1" applyBorder="1" applyAlignment="1">
      <alignment horizontal="right"/>
      <protection/>
    </xf>
    <xf numFmtId="3" fontId="8" fillId="0" borderId="11" xfId="58" applyNumberFormat="1" applyFont="1" applyBorder="1" applyAlignment="1">
      <alignment horizontal="right"/>
      <protection/>
    </xf>
    <xf numFmtId="0" fontId="8" fillId="0" borderId="11" xfId="58" applyFont="1" applyBorder="1" applyAlignment="1">
      <alignment horizontal="right"/>
      <protection/>
    </xf>
    <xf numFmtId="0" fontId="8" fillId="0" borderId="10" xfId="58" applyFont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right"/>
      <protection/>
    </xf>
    <xf numFmtId="0" fontId="8" fillId="0" borderId="11" xfId="58" applyFont="1" applyBorder="1" applyAlignment="1">
      <alignment horizontal="center"/>
      <protection/>
    </xf>
    <xf numFmtId="0" fontId="3" fillId="0" borderId="0" xfId="58" applyFont="1" applyAlignment="1">
      <alignment vertical="center"/>
      <protection/>
    </xf>
    <xf numFmtId="3" fontId="9" fillId="0" borderId="10" xfId="58" applyNumberFormat="1" applyFont="1" applyFill="1" applyBorder="1" applyAlignment="1">
      <alignment vertical="center"/>
      <protection/>
    </xf>
    <xf numFmtId="3" fontId="9" fillId="0" borderId="10" xfId="58" applyNumberFormat="1" applyFont="1" applyBorder="1" applyAlignment="1">
      <alignment vertical="center"/>
      <protection/>
    </xf>
    <xf numFmtId="3" fontId="9" fillId="0" borderId="10" xfId="58" applyNumberFormat="1" applyFont="1" applyBorder="1" applyAlignment="1">
      <alignment horizontal="right" vertical="center"/>
      <protection/>
    </xf>
    <xf numFmtId="0" fontId="7" fillId="0" borderId="0" xfId="58" applyFont="1" applyAlignment="1">
      <alignment vertical="center"/>
      <protection/>
    </xf>
    <xf numFmtId="3" fontId="9" fillId="0" borderId="10" xfId="58" applyNumberFormat="1" applyFont="1" applyBorder="1" applyAlignment="1">
      <alignment/>
      <protection/>
    </xf>
    <xf numFmtId="3" fontId="9" fillId="0" borderId="10" xfId="58" applyNumberFormat="1" applyFont="1" applyBorder="1" applyAlignment="1">
      <alignment horizontal="right"/>
      <protection/>
    </xf>
    <xf numFmtId="3" fontId="8" fillId="0" borderId="12" xfId="58" applyNumberFormat="1" applyFont="1" applyBorder="1" applyAlignment="1">
      <alignment horizontal="left"/>
      <protection/>
    </xf>
    <xf numFmtId="3" fontId="8" fillId="0" borderId="11" xfId="58" applyNumberFormat="1" applyFont="1" applyBorder="1" applyAlignment="1">
      <alignment horizontal="left"/>
      <protection/>
    </xf>
    <xf numFmtId="3" fontId="9" fillId="0" borderId="10" xfId="58" applyNumberFormat="1" applyFont="1" applyBorder="1">
      <alignment/>
      <protection/>
    </xf>
    <xf numFmtId="3" fontId="9" fillId="0" borderId="10" xfId="58" applyNumberFormat="1" applyFont="1" applyFill="1" applyBorder="1" applyAlignment="1">
      <alignment horizontal="center"/>
      <protection/>
    </xf>
    <xf numFmtId="3" fontId="9" fillId="0" borderId="10" xfId="58" applyNumberFormat="1" applyFont="1" applyFill="1" applyBorder="1" applyAlignment="1">
      <alignment horizontal="right"/>
      <protection/>
    </xf>
    <xf numFmtId="3" fontId="9" fillId="0" borderId="10" xfId="58" applyNumberFormat="1" applyFont="1" applyFill="1" applyBorder="1" applyAlignment="1">
      <alignment/>
      <protection/>
    </xf>
    <xf numFmtId="3" fontId="9" fillId="19" borderId="10" xfId="58" applyNumberFormat="1" applyFont="1" applyFill="1" applyBorder="1" applyAlignment="1">
      <alignment vertical="center"/>
      <protection/>
    </xf>
    <xf numFmtId="3" fontId="9" fillId="19" borderId="10" xfId="58" applyNumberFormat="1" applyFont="1" applyFill="1" applyBorder="1" applyAlignment="1">
      <alignment horizontal="right" vertical="center"/>
      <protection/>
    </xf>
    <xf numFmtId="0" fontId="7" fillId="0" borderId="0" xfId="58" applyFont="1" applyAlignment="1">
      <alignment horizontal="center"/>
      <protection/>
    </xf>
    <xf numFmtId="3" fontId="7" fillId="0" borderId="0" xfId="58" applyNumberFormat="1" applyFont="1">
      <alignment/>
      <protection/>
    </xf>
    <xf numFmtId="3" fontId="3" fillId="0" borderId="0" xfId="58" applyNumberFormat="1" applyFont="1">
      <alignment/>
      <protection/>
    </xf>
    <xf numFmtId="0" fontId="1" fillId="0" borderId="0" xfId="55" applyFont="1" applyBorder="1">
      <alignment/>
      <protection/>
    </xf>
    <xf numFmtId="10" fontId="1" fillId="0" borderId="0" xfId="55" applyNumberFormat="1" applyFont="1" applyBorder="1">
      <alignment/>
      <protection/>
    </xf>
    <xf numFmtId="0" fontId="10" fillId="0" borderId="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/>
      <protection/>
    </xf>
    <xf numFmtId="3" fontId="4" fillId="0" borderId="0" xfId="55" applyNumberFormat="1" applyFont="1" applyBorder="1" applyAlignment="1">
      <alignment/>
      <protection/>
    </xf>
    <xf numFmtId="10" fontId="11" fillId="0" borderId="0" xfId="55" applyNumberFormat="1" applyFont="1" applyBorder="1" applyAlignme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3" fontId="9" fillId="0" borderId="0" xfId="55" applyNumberFormat="1" applyFont="1" applyFill="1" applyBorder="1" applyAlignment="1">
      <alignment horizontal="center" vertical="center" wrapText="1"/>
      <protection/>
    </xf>
    <xf numFmtId="10" fontId="9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Border="1">
      <alignment/>
      <protection/>
    </xf>
    <xf numFmtId="0" fontId="10" fillId="0" borderId="0" xfId="55" applyFont="1" applyBorder="1" applyAlignment="1">
      <alignment horizontal="center"/>
      <protection/>
    </xf>
    <xf numFmtId="3" fontId="4" fillId="0" borderId="0" xfId="55" applyNumberFormat="1" applyFont="1" applyBorder="1">
      <alignment/>
      <protection/>
    </xf>
    <xf numFmtId="3" fontId="10" fillId="0" borderId="0" xfId="55" applyNumberFormat="1" applyFont="1" applyFill="1" applyBorder="1">
      <alignment/>
      <protection/>
    </xf>
    <xf numFmtId="165" fontId="4" fillId="0" borderId="0" xfId="55" applyNumberFormat="1" applyFont="1" applyBorder="1">
      <alignment/>
      <protection/>
    </xf>
    <xf numFmtId="165" fontId="4" fillId="0" borderId="0" xfId="55" applyNumberFormat="1" applyFont="1" applyBorder="1" applyAlignment="1">
      <alignment horizontal="center"/>
      <protection/>
    </xf>
    <xf numFmtId="1" fontId="4" fillId="0" borderId="0" xfId="55" applyNumberFormat="1" applyFont="1" applyBorder="1">
      <alignment/>
      <protection/>
    </xf>
    <xf numFmtId="1" fontId="4" fillId="0" borderId="0" xfId="55" applyNumberFormat="1" applyFont="1" applyBorder="1" applyAlignment="1">
      <alignment horizontal="center"/>
      <protection/>
    </xf>
    <xf numFmtId="3" fontId="4" fillId="0" borderId="0" xfId="55" applyNumberFormat="1" applyFont="1" applyFill="1" applyBorder="1">
      <alignment/>
      <protection/>
    </xf>
    <xf numFmtId="0" fontId="12" fillId="0" borderId="0" xfId="55" applyFont="1" applyBorder="1">
      <alignment/>
      <protection/>
    </xf>
    <xf numFmtId="3" fontId="12" fillId="0" borderId="0" xfId="55" applyNumberFormat="1" applyFont="1" applyBorder="1">
      <alignment/>
      <protection/>
    </xf>
    <xf numFmtId="3" fontId="12" fillId="0" borderId="0" xfId="55" applyNumberFormat="1" applyFont="1" applyFill="1" applyBorder="1">
      <alignment/>
      <protection/>
    </xf>
    <xf numFmtId="3" fontId="4" fillId="0" borderId="0" xfId="55" applyNumberFormat="1" applyFont="1" applyFill="1" applyBorder="1" applyAlignment="1">
      <alignment horizontal="right"/>
      <protection/>
    </xf>
    <xf numFmtId="1" fontId="10" fillId="0" borderId="0" xfId="55" applyNumberFormat="1" applyFont="1" applyBorder="1">
      <alignment/>
      <protection/>
    </xf>
    <xf numFmtId="3" fontId="10" fillId="0" borderId="0" xfId="55" applyNumberFormat="1" applyFont="1" applyBorder="1">
      <alignment/>
      <protection/>
    </xf>
    <xf numFmtId="1" fontId="10" fillId="0" borderId="0" xfId="55" applyNumberFormat="1" applyFont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3" fontId="14" fillId="0" borderId="0" xfId="55" applyNumberFormat="1" applyFont="1" applyFill="1" applyBorder="1">
      <alignment/>
      <protection/>
    </xf>
    <xf numFmtId="3" fontId="1" fillId="0" borderId="0" xfId="55" applyNumberFormat="1" applyFont="1" applyFill="1" applyBorder="1">
      <alignment/>
      <protection/>
    </xf>
    <xf numFmtId="3" fontId="15" fillId="0" borderId="0" xfId="55" applyNumberFormat="1" applyFont="1" applyFill="1" applyBorder="1">
      <alignment/>
      <protection/>
    </xf>
    <xf numFmtId="0" fontId="1" fillId="0" borderId="0" xfId="55" applyFont="1" applyBorder="1" applyAlignment="1">
      <alignment horizontal="right"/>
      <protection/>
    </xf>
    <xf numFmtId="3" fontId="1" fillId="0" borderId="0" xfId="55" applyNumberFormat="1" applyFont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Fill="1" applyBorder="1">
      <alignment/>
      <protection/>
    </xf>
    <xf numFmtId="10" fontId="1" fillId="0" borderId="0" xfId="56" applyNumberFormat="1" applyFont="1" applyBorder="1">
      <alignment/>
      <protection/>
    </xf>
    <xf numFmtId="0" fontId="4" fillId="0" borderId="0" xfId="59" applyFont="1" applyAlignment="1">
      <alignment vertical="center"/>
      <protection/>
    </xf>
    <xf numFmtId="0" fontId="14" fillId="0" borderId="0" xfId="56" applyFont="1" applyBorder="1" applyAlignment="1">
      <alignment vertical="center" wrapText="1"/>
      <protection/>
    </xf>
    <xf numFmtId="0" fontId="1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1" fillId="0" borderId="0" xfId="56" applyFont="1" applyBorder="1" applyAlignment="1">
      <alignment wrapText="1"/>
      <protection/>
    </xf>
    <xf numFmtId="0" fontId="10" fillId="0" borderId="0" xfId="56" applyFont="1" applyBorder="1" applyAlignment="1">
      <alignment horizontal="left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Fill="1" applyBorder="1">
      <alignment/>
      <protection/>
    </xf>
    <xf numFmtId="0" fontId="1" fillId="0" borderId="0" xfId="56" applyNumberFormat="1" applyFont="1" applyBorder="1" applyAlignment="1">
      <alignment horizontal="left" wrapText="1"/>
      <protection/>
    </xf>
    <xf numFmtId="0" fontId="4" fillId="0" borderId="0" xfId="56" applyFont="1" applyBorder="1" applyAlignment="1">
      <alignment horizontal="left" vertical="center" wrapText="1"/>
      <protection/>
    </xf>
    <xf numFmtId="3" fontId="1" fillId="0" borderId="0" xfId="56" applyNumberFormat="1" applyFont="1" applyBorder="1" applyAlignment="1">
      <alignment horizontal="right" vertical="center" wrapText="1"/>
      <protection/>
    </xf>
    <xf numFmtId="3" fontId="1" fillId="0" borderId="0" xfId="56" applyNumberFormat="1" applyFont="1" applyFill="1" applyBorder="1" applyAlignment="1">
      <alignment horizontal="right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NumberFormat="1" applyFont="1" applyBorder="1" applyAlignment="1">
      <alignment horizontal="left" vertical="center"/>
      <protection/>
    </xf>
    <xf numFmtId="0" fontId="4" fillId="0" borderId="0" xfId="56" applyFont="1" applyBorder="1" applyAlignment="1">
      <alignment vertical="center"/>
      <protection/>
    </xf>
    <xf numFmtId="3" fontId="1" fillId="0" borderId="0" xfId="56" applyNumberFormat="1" applyFont="1" applyBorder="1" applyAlignment="1">
      <alignment vertical="center"/>
      <protection/>
    </xf>
    <xf numFmtId="3" fontId="1" fillId="0" borderId="0" xfId="56" applyNumberFormat="1" applyFont="1" applyFill="1" applyBorder="1" applyAlignment="1">
      <alignment vertical="center"/>
      <protection/>
    </xf>
    <xf numFmtId="0" fontId="16" fillId="0" borderId="0" xfId="56" applyFont="1" applyBorder="1" applyAlignment="1">
      <alignment horizontal="left" vertical="center"/>
      <protection/>
    </xf>
    <xf numFmtId="3" fontId="16" fillId="0" borderId="0" xfId="56" applyNumberFormat="1" applyFont="1" applyBorder="1" applyAlignment="1">
      <alignment vertical="center"/>
      <protection/>
    </xf>
    <xf numFmtId="0" fontId="16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8" fillId="0" borderId="0" xfId="56" applyFont="1" applyBorder="1" applyAlignment="1">
      <alignment vertical="center"/>
      <protection/>
    </xf>
    <xf numFmtId="0" fontId="12" fillId="0" borderId="0" xfId="56" applyFont="1" applyBorder="1" applyAlignment="1">
      <alignment vertical="center"/>
      <protection/>
    </xf>
    <xf numFmtId="3" fontId="16" fillId="0" borderId="0" xfId="56" applyNumberFormat="1" applyFont="1" applyBorder="1" applyAlignment="1">
      <alignment horizontal="right" vertical="center"/>
      <protection/>
    </xf>
    <xf numFmtId="3" fontId="16" fillId="0" borderId="0" xfId="56" applyNumberFormat="1" applyFont="1" applyFill="1" applyBorder="1" applyAlignment="1">
      <alignment horizontal="right" vertical="center"/>
      <protection/>
    </xf>
    <xf numFmtId="3" fontId="16" fillId="0" borderId="0" xfId="56" applyNumberFormat="1" applyFont="1" applyFill="1" applyBorder="1" applyAlignment="1">
      <alignment vertical="center"/>
      <protection/>
    </xf>
    <xf numFmtId="0" fontId="17" fillId="0" borderId="0" xfId="56" applyFont="1" applyBorder="1">
      <alignment/>
      <protection/>
    </xf>
    <xf numFmtId="0" fontId="17" fillId="0" borderId="0" xfId="56" applyFont="1" applyBorder="1" applyAlignment="1">
      <alignment horizontal="left"/>
      <protection/>
    </xf>
    <xf numFmtId="0" fontId="10" fillId="0" borderId="0" xfId="56" applyFont="1" applyBorder="1">
      <alignment/>
      <protection/>
    </xf>
    <xf numFmtId="3" fontId="17" fillId="0" borderId="0" xfId="56" applyNumberFormat="1" applyFont="1" applyBorder="1">
      <alignment/>
      <protection/>
    </xf>
    <xf numFmtId="0" fontId="1" fillId="0" borderId="0" xfId="56" applyFont="1" applyBorder="1" applyAlignment="1">
      <alignment horizontal="left"/>
      <protection/>
    </xf>
    <xf numFmtId="0" fontId="18" fillId="0" borderId="0" xfId="56" applyFont="1" applyBorder="1">
      <alignment/>
      <protection/>
    </xf>
    <xf numFmtId="3" fontId="1" fillId="0" borderId="0" xfId="56" applyNumberFormat="1" applyFont="1" applyBorder="1">
      <alignment/>
      <protection/>
    </xf>
    <xf numFmtId="3" fontId="17" fillId="0" borderId="0" xfId="56" applyNumberFormat="1" applyFont="1" applyBorder="1" applyAlignment="1">
      <alignment horizontal="right"/>
      <protection/>
    </xf>
    <xf numFmtId="3" fontId="17" fillId="0" borderId="0" xfId="56" applyNumberFormat="1" applyFont="1" applyFill="1" applyBorder="1" applyAlignment="1">
      <alignment horizontal="right"/>
      <protection/>
    </xf>
    <xf numFmtId="0" fontId="4" fillId="0" borderId="0" xfId="56" applyFont="1" applyBorder="1">
      <alignment/>
      <protection/>
    </xf>
    <xf numFmtId="3" fontId="1" fillId="0" borderId="0" xfId="56" applyNumberFormat="1" applyFont="1" applyBorder="1" applyAlignment="1">
      <alignment horizontal="right"/>
      <protection/>
    </xf>
    <xf numFmtId="3" fontId="1" fillId="0" borderId="0" xfId="56" applyNumberFormat="1" applyFont="1" applyFill="1" applyBorder="1" applyAlignment="1">
      <alignment horizontal="right"/>
      <protection/>
    </xf>
    <xf numFmtId="0" fontId="19" fillId="0" borderId="0" xfId="56" applyFont="1" applyBorder="1">
      <alignment/>
      <protection/>
    </xf>
    <xf numFmtId="3" fontId="20" fillId="0" borderId="0" xfId="56" applyNumberFormat="1" applyFont="1" applyFill="1" applyBorder="1" applyAlignment="1">
      <alignment horizontal="right"/>
      <protection/>
    </xf>
    <xf numFmtId="3" fontId="16" fillId="0" borderId="0" xfId="56" applyNumberFormat="1" applyFont="1" applyBorder="1">
      <alignment/>
      <protection/>
    </xf>
    <xf numFmtId="3" fontId="16" fillId="0" borderId="0" xfId="56" applyNumberFormat="1" applyFont="1" applyFill="1" applyBorder="1">
      <alignment/>
      <protection/>
    </xf>
    <xf numFmtId="3" fontId="20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3" fontId="20" fillId="0" borderId="0" xfId="56" applyNumberFormat="1" applyFont="1" applyBorder="1">
      <alignment/>
      <protection/>
    </xf>
    <xf numFmtId="3" fontId="17" fillId="0" borderId="0" xfId="56" applyNumberFormat="1" applyFont="1" applyFill="1" applyBorder="1">
      <alignment/>
      <protection/>
    </xf>
    <xf numFmtId="3" fontId="21" fillId="0" borderId="10" xfId="58" applyNumberFormat="1" applyFont="1" applyBorder="1" applyAlignment="1">
      <alignment/>
      <protection/>
    </xf>
    <xf numFmtId="3" fontId="11" fillId="0" borderId="10" xfId="58" applyNumberFormat="1" applyFont="1" applyBorder="1">
      <alignment/>
      <protection/>
    </xf>
    <xf numFmtId="3" fontId="11" fillId="0" borderId="10" xfId="58" applyNumberFormat="1" applyFont="1" applyBorder="1" applyAlignment="1">
      <alignment/>
      <protection/>
    </xf>
    <xf numFmtId="3" fontId="11" fillId="0" borderId="10" xfId="58" applyNumberFormat="1" applyFont="1" applyBorder="1" applyAlignment="1">
      <alignment horizontal="right"/>
      <protection/>
    </xf>
    <xf numFmtId="3" fontId="11" fillId="0" borderId="11" xfId="58" applyNumberFormat="1" applyFont="1" applyBorder="1" applyAlignment="1">
      <alignment horizontal="right"/>
      <protection/>
    </xf>
    <xf numFmtId="0" fontId="11" fillId="0" borderId="11" xfId="58" applyFont="1" applyBorder="1" applyAlignment="1">
      <alignment horizontal="right"/>
      <protection/>
    </xf>
    <xf numFmtId="3" fontId="11" fillId="0" borderId="10" xfId="58" applyNumberFormat="1" applyFont="1" applyFill="1" applyBorder="1" applyAlignment="1">
      <alignment/>
      <protection/>
    </xf>
    <xf numFmtId="0" fontId="4" fillId="0" borderId="10" xfId="58" applyFont="1" applyBorder="1" applyAlignment="1">
      <alignment horizontal="center"/>
      <protection/>
    </xf>
    <xf numFmtId="3" fontId="11" fillId="0" borderId="11" xfId="58" applyNumberFormat="1" applyFont="1" applyFill="1" applyBorder="1" applyAlignment="1">
      <alignment horizontal="right"/>
      <protection/>
    </xf>
    <xf numFmtId="0" fontId="4" fillId="0" borderId="11" xfId="58" applyFont="1" applyBorder="1" applyAlignment="1">
      <alignment horizontal="center"/>
      <protection/>
    </xf>
    <xf numFmtId="0" fontId="9" fillId="0" borderId="10" xfId="58" applyFont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8" applyNumberFormat="1" applyFont="1" applyBorder="1" applyAlignment="1">
      <alignment vertical="center"/>
      <protection/>
    </xf>
    <xf numFmtId="3" fontId="21" fillId="0" borderId="10" xfId="58" applyNumberFormat="1" applyFont="1" applyBorder="1" applyAlignment="1">
      <alignment horizontal="right" vertical="center"/>
      <protection/>
    </xf>
    <xf numFmtId="3" fontId="21" fillId="0" borderId="10" xfId="58" applyNumberFormat="1" applyFont="1" applyBorder="1" applyAlignment="1">
      <alignment horizontal="right"/>
      <protection/>
    </xf>
    <xf numFmtId="0" fontId="3" fillId="0" borderId="10" xfId="58" applyFont="1" applyBorder="1">
      <alignment/>
      <protection/>
    </xf>
    <xf numFmtId="3" fontId="21" fillId="0" borderId="10" xfId="58" applyNumberFormat="1" applyFont="1" applyBorder="1">
      <alignment/>
      <protection/>
    </xf>
    <xf numFmtId="3" fontId="21" fillId="0" borderId="10" xfId="58" applyNumberFormat="1" applyFont="1" applyFill="1" applyBorder="1" applyAlignment="1">
      <alignment horizontal="center"/>
      <protection/>
    </xf>
    <xf numFmtId="3" fontId="21" fillId="0" borderId="10" xfId="58" applyNumberFormat="1" applyFont="1" applyFill="1" applyBorder="1" applyAlignment="1">
      <alignment horizontal="right"/>
      <protection/>
    </xf>
    <xf numFmtId="3" fontId="21" fillId="0" borderId="10" xfId="58" applyNumberFormat="1" applyFont="1" applyFill="1" applyBorder="1" applyAlignment="1">
      <alignment/>
      <protection/>
    </xf>
    <xf numFmtId="0" fontId="9" fillId="19" borderId="10" xfId="58" applyFont="1" applyFill="1" applyBorder="1" applyAlignment="1">
      <alignment horizontal="center" vertical="center"/>
      <protection/>
    </xf>
    <xf numFmtId="3" fontId="21" fillId="19" borderId="10" xfId="58" applyNumberFormat="1" applyFont="1" applyFill="1" applyBorder="1" applyAlignment="1">
      <alignment vertical="center"/>
      <protection/>
    </xf>
    <xf numFmtId="3" fontId="21" fillId="19" borderId="10" xfId="58" applyNumberFormat="1" applyFont="1" applyFill="1" applyBorder="1" applyAlignment="1">
      <alignment horizontal="right" vertical="center"/>
      <protection/>
    </xf>
    <xf numFmtId="0" fontId="22" fillId="0" borderId="0" xfId="59" applyFont="1" applyAlignment="1">
      <alignment horizontal="right"/>
      <protection/>
    </xf>
    <xf numFmtId="0" fontId="4" fillId="0" borderId="0" xfId="60" applyFont="1">
      <alignment/>
      <protection/>
    </xf>
    <xf numFmtId="0" fontId="1" fillId="0" borderId="0" xfId="60">
      <alignment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4" fillId="20" borderId="10" xfId="60" applyFont="1" applyFill="1" applyBorder="1">
      <alignment/>
      <protection/>
    </xf>
    <xf numFmtId="3" fontId="4" fillId="0" borderId="10" xfId="60" applyNumberFormat="1" applyFont="1" applyBorder="1">
      <alignment/>
      <protection/>
    </xf>
    <xf numFmtId="3" fontId="4" fillId="0" borderId="10" xfId="60" applyNumberFormat="1" applyFont="1" applyFill="1" applyBorder="1">
      <alignment/>
      <protection/>
    </xf>
    <xf numFmtId="0" fontId="4" fillId="0" borderId="10" xfId="60" applyFont="1" applyBorder="1">
      <alignment/>
      <protection/>
    </xf>
    <xf numFmtId="3" fontId="4" fillId="20" borderId="10" xfId="60" applyNumberFormat="1" applyFont="1" applyFill="1" applyBorder="1">
      <alignment/>
      <protection/>
    </xf>
    <xf numFmtId="0" fontId="8" fillId="20" borderId="10" xfId="60" applyFont="1" applyFill="1" applyBorder="1">
      <alignment/>
      <protection/>
    </xf>
    <xf numFmtId="0" fontId="10" fillId="21" borderId="10" xfId="60" applyFont="1" applyFill="1" applyBorder="1">
      <alignment/>
      <protection/>
    </xf>
    <xf numFmtId="0" fontId="4" fillId="21" borderId="10" xfId="60" applyFont="1" applyFill="1" applyBorder="1">
      <alignment/>
      <protection/>
    </xf>
    <xf numFmtId="0" fontId="17" fillId="22" borderId="10" xfId="60" applyFont="1" applyFill="1" applyBorder="1" applyAlignment="1">
      <alignment vertical="center"/>
      <protection/>
    </xf>
    <xf numFmtId="3" fontId="17" fillId="22" borderId="10" xfId="60" applyNumberFormat="1" applyFont="1" applyFill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/>
      <protection/>
    </xf>
    <xf numFmtId="3" fontId="11" fillId="0" borderId="10" xfId="58" applyNumberFormat="1" applyFont="1" applyFill="1" applyBorder="1" applyAlignment="1">
      <alignment horizontal="left"/>
      <protection/>
    </xf>
    <xf numFmtId="0" fontId="4" fillId="0" borderId="10" xfId="58" applyFont="1" applyBorder="1" applyAlignment="1">
      <alignment horizont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8" applyNumberFormat="1" applyFont="1" applyBorder="1" applyAlignment="1">
      <alignment vertical="center"/>
      <protection/>
    </xf>
    <xf numFmtId="0" fontId="3" fillId="0" borderId="10" xfId="58" applyFont="1" applyBorder="1" applyAlignment="1">
      <alignment horizont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left"/>
      <protection/>
    </xf>
    <xf numFmtId="3" fontId="21" fillId="0" borderId="10" xfId="58" applyNumberFormat="1" applyFont="1" applyFill="1" applyBorder="1" applyAlignment="1">
      <alignment horizontal="center"/>
      <protection/>
    </xf>
    <xf numFmtId="3" fontId="21" fillId="0" borderId="10" xfId="58" applyNumberFormat="1" applyFont="1" applyFill="1" applyBorder="1" applyAlignment="1">
      <alignment/>
      <protection/>
    </xf>
    <xf numFmtId="3" fontId="21" fillId="19" borderId="10" xfId="58" applyNumberFormat="1" applyFont="1" applyFill="1" applyBorder="1" applyAlignment="1">
      <alignment horizontal="center" vertical="center"/>
      <protection/>
    </xf>
    <xf numFmtId="0" fontId="24" fillId="0" borderId="0" xfId="57" applyFont="1" applyFill="1" applyBorder="1" applyAlignment="1">
      <alignment horizontal="right" vertical="center"/>
      <protection/>
    </xf>
    <xf numFmtId="0" fontId="4" fillId="0" borderId="0" xfId="59" applyFont="1" applyBorder="1" applyAlignment="1">
      <alignment horizontal="right" vertical="center"/>
      <protection/>
    </xf>
    <xf numFmtId="3" fontId="5" fillId="0" borderId="0" xfId="58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/>
      <protection/>
    </xf>
    <xf numFmtId="3" fontId="6" fillId="19" borderId="10" xfId="58" applyNumberFormat="1" applyFont="1" applyFill="1" applyBorder="1" applyAlignment="1">
      <alignment horizontal="center" vertical="center" wrapText="1"/>
      <protection/>
    </xf>
    <xf numFmtId="0" fontId="7" fillId="19" borderId="10" xfId="58" applyFont="1" applyFill="1" applyBorder="1" applyAlignment="1">
      <alignment horizontal="center" vertical="center" wrapText="1"/>
      <protection/>
    </xf>
    <xf numFmtId="3" fontId="8" fillId="0" borderId="10" xfId="58" applyNumberFormat="1" applyFont="1" applyBorder="1" applyAlignment="1">
      <alignment/>
      <protection/>
    </xf>
    <xf numFmtId="3" fontId="8" fillId="0" borderId="10" xfId="58" applyNumberFormat="1" applyFont="1" applyBorder="1" applyAlignment="1">
      <alignment horizontal="left"/>
      <protection/>
    </xf>
    <xf numFmtId="0" fontId="8" fillId="0" borderId="10" xfId="58" applyFont="1" applyBorder="1" applyAlignment="1">
      <alignment horizontal="left"/>
      <protection/>
    </xf>
    <xf numFmtId="3" fontId="8" fillId="0" borderId="10" xfId="58" applyNumberFormat="1" applyFont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left"/>
      <protection/>
    </xf>
    <xf numFmtId="0" fontId="8" fillId="0" borderId="10" xfId="58" applyFont="1" applyBorder="1" applyAlignment="1">
      <alignment horizontal="center"/>
      <protection/>
    </xf>
    <xf numFmtId="3" fontId="9" fillId="0" borderId="10" xfId="58" applyNumberFormat="1" applyFont="1" applyFill="1" applyBorder="1" applyAlignment="1">
      <alignment vertical="center"/>
      <protection/>
    </xf>
    <xf numFmtId="3" fontId="9" fillId="0" borderId="10" xfId="58" applyNumberFormat="1" applyFont="1" applyBorder="1" applyAlignment="1">
      <alignment vertical="center"/>
      <protection/>
    </xf>
    <xf numFmtId="3" fontId="9" fillId="0" borderId="10" xfId="58" applyNumberFormat="1" applyFont="1" applyBorder="1" applyAlignment="1">
      <alignment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0" xfId="58" applyNumberFormat="1" applyFont="1" applyFill="1" applyBorder="1" applyAlignment="1">
      <alignment horizontal="left"/>
      <protection/>
    </xf>
    <xf numFmtId="3" fontId="9" fillId="0" borderId="10" xfId="58" applyNumberFormat="1" applyFont="1" applyFill="1" applyBorder="1" applyAlignment="1">
      <alignment horizontal="center"/>
      <protection/>
    </xf>
    <xf numFmtId="3" fontId="9" fillId="0" borderId="10" xfId="58" applyNumberFormat="1" applyFont="1" applyFill="1" applyBorder="1" applyAlignment="1">
      <alignment/>
      <protection/>
    </xf>
    <xf numFmtId="3" fontId="9" fillId="19" borderId="10" xfId="58" applyNumberFormat="1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3" fontId="21" fillId="0" borderId="10" xfId="58" applyNumberFormat="1" applyFont="1" applyBorder="1" applyAlignment="1">
      <alignment/>
      <protection/>
    </xf>
    <xf numFmtId="3" fontId="11" fillId="0" borderId="10" xfId="58" applyNumberFormat="1" applyFont="1" applyBorder="1" applyAlignment="1">
      <alignment/>
      <protection/>
    </xf>
    <xf numFmtId="3" fontId="11" fillId="0" borderId="10" xfId="58" applyNumberFormat="1" applyFont="1" applyBorder="1" applyAlignment="1">
      <alignment horizontal="left"/>
      <protection/>
    </xf>
    <xf numFmtId="0" fontId="11" fillId="0" borderId="10" xfId="58" applyFont="1" applyBorder="1" applyAlignment="1">
      <alignment horizontal="left"/>
      <protection/>
    </xf>
    <xf numFmtId="3" fontId="11" fillId="0" borderId="10" xfId="58" applyNumberFormat="1" applyFont="1" applyBorder="1" applyAlignment="1">
      <alignment horizontal="center"/>
      <protection/>
    </xf>
    <xf numFmtId="0" fontId="4" fillId="0" borderId="10" xfId="60" applyFont="1" applyBorder="1">
      <alignment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Bevételek_2012. I. félév" xfId="55"/>
    <cellStyle name="Normál_Kiadások FŐÖSSZEGEI_2012. I. félév" xfId="56"/>
    <cellStyle name="Normál_KVRENMUNKA" xfId="57"/>
    <cellStyle name="Normál_Rendelet mellékletek 2008.jav." xfId="58"/>
    <cellStyle name="Normál_Rendelet mellékletekL" xfId="59"/>
    <cellStyle name="Normál_Végleges kv 2012" xfId="60"/>
    <cellStyle name="Összesen" xfId="61"/>
    <cellStyle name="Currency" xfId="62"/>
    <cellStyle name="Currency [0]" xfId="63"/>
    <cellStyle name="Pénznem 2" xfId="64"/>
    <cellStyle name="Pénznem 3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zoomScalePageLayoutView="0" workbookViewId="0" topLeftCell="B1">
      <selection activeCell="L29" sqref="L29:L3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6" width="8.75390625" style="1" customWidth="1"/>
    <col min="7" max="7" width="7.625" style="1" customWidth="1"/>
    <col min="8" max="8" width="8.125" style="1" customWidth="1"/>
    <col min="9" max="9" width="18.875" style="1" customWidth="1"/>
    <col min="10" max="10" width="13.625" style="1" customWidth="1"/>
    <col min="11" max="12" width="8.75390625" style="1" customWidth="1"/>
    <col min="13" max="13" width="8.00390625" style="1" customWidth="1"/>
    <col min="14" max="14" width="8.375" style="1" customWidth="1"/>
    <col min="15" max="16384" width="9.125" style="1" customWidth="1"/>
  </cols>
  <sheetData>
    <row r="1" spans="2:14" ht="18" customHeight="1"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15.75">
      <c r="B2" s="170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5.75">
      <c r="B3" s="170" t="s">
        <v>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3:14" ht="12.75" customHeight="1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2:15" ht="12.75" customHeight="1">
      <c r="B5" s="3"/>
      <c r="C5" s="172" t="s">
        <v>3</v>
      </c>
      <c r="D5" s="172"/>
      <c r="E5" s="172" t="s">
        <v>4</v>
      </c>
      <c r="F5" s="172" t="s">
        <v>5</v>
      </c>
      <c r="G5" s="172" t="s">
        <v>6</v>
      </c>
      <c r="H5" s="172" t="s">
        <v>7</v>
      </c>
      <c r="I5" s="172" t="s">
        <v>8</v>
      </c>
      <c r="J5" s="172"/>
      <c r="K5" s="172" t="s">
        <v>4</v>
      </c>
      <c r="L5" s="172" t="s">
        <v>5</v>
      </c>
      <c r="M5" s="172" t="s">
        <v>6</v>
      </c>
      <c r="N5" s="172" t="s">
        <v>7</v>
      </c>
      <c r="O5" s="4"/>
    </row>
    <row r="6" spans="2:15" ht="34.5" customHeight="1">
      <c r="B6" s="173" t="s">
        <v>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4"/>
    </row>
    <row r="7" spans="2:15" ht="12.75">
      <c r="B7" s="173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4"/>
    </row>
    <row r="8" spans="2:15" ht="12.75">
      <c r="B8" s="5">
        <v>1</v>
      </c>
      <c r="C8" s="174" t="s">
        <v>10</v>
      </c>
      <c r="D8" s="174"/>
      <c r="E8" s="6">
        <v>15170</v>
      </c>
      <c r="F8" s="6">
        <v>15170</v>
      </c>
      <c r="G8" s="6">
        <v>0</v>
      </c>
      <c r="H8" s="7"/>
      <c r="I8" s="174" t="s">
        <v>11</v>
      </c>
      <c r="J8" s="174"/>
      <c r="K8" s="8">
        <v>27738</v>
      </c>
      <c r="L8" s="8">
        <v>27738</v>
      </c>
      <c r="M8" s="9"/>
      <c r="N8" s="7"/>
      <c r="O8" s="4"/>
    </row>
    <row r="9" spans="2:15" ht="12.75">
      <c r="B9" s="5">
        <v>2</v>
      </c>
      <c r="C9" s="174" t="s">
        <v>12</v>
      </c>
      <c r="D9" s="174"/>
      <c r="E9" s="6">
        <v>4550</v>
      </c>
      <c r="F9" s="6">
        <v>4550</v>
      </c>
      <c r="G9" s="6">
        <v>0</v>
      </c>
      <c r="H9" s="6"/>
      <c r="I9" s="174" t="s">
        <v>13</v>
      </c>
      <c r="J9" s="174"/>
      <c r="K9" s="8">
        <v>7017</v>
      </c>
      <c r="L9" s="8">
        <v>7017</v>
      </c>
      <c r="M9" s="9"/>
      <c r="N9" s="7"/>
      <c r="O9" s="4"/>
    </row>
    <row r="10" spans="2:15" ht="12.75">
      <c r="B10" s="5">
        <v>3</v>
      </c>
      <c r="C10" s="175" t="s">
        <v>14</v>
      </c>
      <c r="D10" s="175"/>
      <c r="E10" s="6">
        <v>49785</v>
      </c>
      <c r="F10" s="6">
        <v>49785</v>
      </c>
      <c r="G10" s="6">
        <v>0</v>
      </c>
      <c r="H10" s="7">
        <v>4614</v>
      </c>
      <c r="I10" s="174" t="s">
        <v>15</v>
      </c>
      <c r="J10" s="174"/>
      <c r="K10" s="8">
        <v>31223</v>
      </c>
      <c r="L10" s="8">
        <v>31223</v>
      </c>
      <c r="M10" s="9"/>
      <c r="N10" s="7"/>
      <c r="O10" s="4"/>
    </row>
    <row r="11" spans="2:15" ht="12.75">
      <c r="B11" s="5">
        <v>4</v>
      </c>
      <c r="C11" s="175" t="s">
        <v>16</v>
      </c>
      <c r="D11" s="175"/>
      <c r="E11" s="6">
        <v>14138</v>
      </c>
      <c r="F11" s="6">
        <v>14138</v>
      </c>
      <c r="G11" s="6">
        <v>0</v>
      </c>
      <c r="H11" s="7">
        <v>706</v>
      </c>
      <c r="I11" s="176" t="s">
        <v>17</v>
      </c>
      <c r="J11" s="176"/>
      <c r="K11" s="10">
        <v>9118</v>
      </c>
      <c r="L11" s="10">
        <v>9118</v>
      </c>
      <c r="M11" s="11"/>
      <c r="N11" s="7">
        <v>5320</v>
      </c>
      <c r="O11" s="4"/>
    </row>
    <row r="12" spans="2:15" ht="12.75">
      <c r="B12" s="5">
        <v>5</v>
      </c>
      <c r="C12" s="175" t="s">
        <v>18</v>
      </c>
      <c r="D12" s="175"/>
      <c r="E12" s="6">
        <v>3690</v>
      </c>
      <c r="F12" s="6">
        <v>3690</v>
      </c>
      <c r="G12" s="6">
        <v>0</v>
      </c>
      <c r="H12" s="7"/>
      <c r="I12" s="174" t="s">
        <v>19</v>
      </c>
      <c r="J12" s="174"/>
      <c r="K12" s="6">
        <v>0</v>
      </c>
      <c r="L12" s="6">
        <v>0</v>
      </c>
      <c r="M12" s="9"/>
      <c r="N12" s="7"/>
      <c r="O12" s="4"/>
    </row>
    <row r="13" spans="2:15" ht="12.75">
      <c r="B13" s="5">
        <v>6</v>
      </c>
      <c r="C13" s="177" t="s">
        <v>20</v>
      </c>
      <c r="D13" s="177"/>
      <c r="E13" s="6">
        <v>3739</v>
      </c>
      <c r="F13" s="6">
        <v>3739</v>
      </c>
      <c r="G13" s="6">
        <v>0</v>
      </c>
      <c r="H13" s="7"/>
      <c r="I13" s="175" t="s">
        <v>21</v>
      </c>
      <c r="J13" s="175"/>
      <c r="K13" s="10">
        <v>12569</v>
      </c>
      <c r="L13" s="10">
        <v>12569</v>
      </c>
      <c r="M13" s="10"/>
      <c r="N13" s="8"/>
      <c r="O13" s="4"/>
    </row>
    <row r="14" spans="2:15" ht="12.75">
      <c r="B14" s="5">
        <v>7</v>
      </c>
      <c r="C14" s="177"/>
      <c r="D14" s="177"/>
      <c r="E14" s="6"/>
      <c r="F14" s="6"/>
      <c r="G14" s="6"/>
      <c r="H14" s="7"/>
      <c r="I14" s="178" t="s">
        <v>22</v>
      </c>
      <c r="J14" s="178"/>
      <c r="K14" s="10">
        <v>3407</v>
      </c>
      <c r="L14" s="10">
        <v>3407</v>
      </c>
      <c r="M14" s="10"/>
      <c r="N14" s="8"/>
      <c r="O14" s="4"/>
    </row>
    <row r="15" spans="2:15" ht="12.75">
      <c r="B15" s="5">
        <v>8</v>
      </c>
      <c r="C15" s="179"/>
      <c r="D15" s="179"/>
      <c r="E15" s="12"/>
      <c r="F15" s="12"/>
      <c r="G15" s="12"/>
      <c r="H15" s="7"/>
      <c r="I15" s="178" t="s">
        <v>23</v>
      </c>
      <c r="J15" s="178"/>
      <c r="K15" s="13">
        <v>0</v>
      </c>
      <c r="L15" s="13">
        <v>0</v>
      </c>
      <c r="M15" s="13"/>
      <c r="N15" s="7"/>
      <c r="O15" s="4"/>
    </row>
    <row r="16" spans="2:15" ht="12.75">
      <c r="B16" s="5">
        <v>9</v>
      </c>
      <c r="C16" s="179"/>
      <c r="D16" s="179"/>
      <c r="E16" s="14"/>
      <c r="F16" s="14"/>
      <c r="G16" s="14"/>
      <c r="H16" s="7"/>
      <c r="I16" s="175" t="s">
        <v>24</v>
      </c>
      <c r="J16" s="175"/>
      <c r="K16" s="10">
        <v>0</v>
      </c>
      <c r="L16" s="10">
        <v>0</v>
      </c>
      <c r="M16" s="10"/>
      <c r="N16" s="7"/>
      <c r="O16" s="4"/>
    </row>
    <row r="17" spans="2:15" s="15" customFormat="1" ht="21" customHeight="1">
      <c r="B17" s="5">
        <v>10</v>
      </c>
      <c r="C17" s="180" t="s">
        <v>25</v>
      </c>
      <c r="D17" s="180"/>
      <c r="E17" s="16">
        <f>SUM(E8+E9+E10+E11+E12+E13+E14+E15+E16)</f>
        <v>91072</v>
      </c>
      <c r="F17" s="16">
        <f>SUM(F8+F9+F10+F11+F12+F13+F14+F15+F16)</f>
        <v>91072</v>
      </c>
      <c r="G17" s="16">
        <f>SUM(G8+G9+G10+G11+G12+G13+G14+G15+G16)</f>
        <v>0</v>
      </c>
      <c r="H17" s="16">
        <f>SUM(H8:H15)</f>
        <v>5320</v>
      </c>
      <c r="I17" s="181" t="s">
        <v>26</v>
      </c>
      <c r="J17" s="181"/>
      <c r="K17" s="17">
        <f>SUM(K8:K16)</f>
        <v>91072</v>
      </c>
      <c r="L17" s="17">
        <f>SUM(L8:L16)</f>
        <v>91072</v>
      </c>
      <c r="M17" s="18">
        <f>SUM(M8:M16)</f>
        <v>0</v>
      </c>
      <c r="N17" s="17">
        <f>SUM(N8:N16)</f>
        <v>5320</v>
      </c>
      <c r="O17" s="19"/>
    </row>
    <row r="18" spans="2:15" ht="12.75">
      <c r="B18" s="5">
        <v>11</v>
      </c>
      <c r="C18" s="182" t="s">
        <v>27</v>
      </c>
      <c r="D18" s="182"/>
      <c r="E18" s="20"/>
      <c r="F18" s="20"/>
      <c r="G18" s="20"/>
      <c r="H18" s="7"/>
      <c r="I18" s="182" t="s">
        <v>28</v>
      </c>
      <c r="J18" s="182"/>
      <c r="K18" s="20"/>
      <c r="L18" s="20"/>
      <c r="M18" s="21"/>
      <c r="N18" s="7"/>
      <c r="O18" s="4"/>
    </row>
    <row r="19" spans="2:15" ht="12.75">
      <c r="B19" s="5">
        <v>12</v>
      </c>
      <c r="C19" s="174" t="s">
        <v>29</v>
      </c>
      <c r="D19" s="174"/>
      <c r="E19" s="6">
        <v>4635</v>
      </c>
      <c r="F19" s="6">
        <v>4635</v>
      </c>
      <c r="G19" s="6">
        <v>0</v>
      </c>
      <c r="H19" s="7">
        <v>0</v>
      </c>
      <c r="I19" s="174" t="s">
        <v>30</v>
      </c>
      <c r="J19" s="174"/>
      <c r="K19" s="6">
        <v>39129</v>
      </c>
      <c r="L19" s="6">
        <v>39129</v>
      </c>
      <c r="M19" s="9"/>
      <c r="N19" s="7"/>
      <c r="O19" s="4"/>
    </row>
    <row r="20" spans="2:15" ht="12.75">
      <c r="B20" s="5">
        <v>13</v>
      </c>
      <c r="C20" s="175" t="s">
        <v>31</v>
      </c>
      <c r="D20" s="175"/>
      <c r="E20" s="6">
        <v>2700</v>
      </c>
      <c r="F20" s="6">
        <v>2700</v>
      </c>
      <c r="G20" s="6">
        <v>0</v>
      </c>
      <c r="H20" s="7"/>
      <c r="I20" s="175" t="s">
        <v>32</v>
      </c>
      <c r="J20" s="175"/>
      <c r="K20" s="9">
        <v>5773</v>
      </c>
      <c r="L20" s="9">
        <v>5773</v>
      </c>
      <c r="M20" s="9"/>
      <c r="N20" s="7"/>
      <c r="O20" s="4"/>
    </row>
    <row r="21" spans="2:15" ht="12.75">
      <c r="B21" s="5">
        <v>14</v>
      </c>
      <c r="C21" s="174" t="s">
        <v>33</v>
      </c>
      <c r="D21" s="174"/>
      <c r="E21" s="6">
        <v>0</v>
      </c>
      <c r="F21" s="6">
        <v>0</v>
      </c>
      <c r="G21" s="6">
        <v>0</v>
      </c>
      <c r="H21" s="7">
        <v>0</v>
      </c>
      <c r="I21" s="174" t="s">
        <v>34</v>
      </c>
      <c r="J21" s="174"/>
      <c r="K21" s="6">
        <v>496</v>
      </c>
      <c r="L21" s="6">
        <v>496</v>
      </c>
      <c r="M21" s="9"/>
      <c r="N21" s="7"/>
      <c r="O21" s="4"/>
    </row>
    <row r="22" spans="2:15" ht="12.75">
      <c r="B22" s="5">
        <v>15</v>
      </c>
      <c r="C22" s="174" t="s">
        <v>35</v>
      </c>
      <c r="D22" s="174"/>
      <c r="E22" s="6">
        <v>27369</v>
      </c>
      <c r="F22" s="6">
        <v>27369</v>
      </c>
      <c r="G22" s="6">
        <v>0</v>
      </c>
      <c r="H22" s="7">
        <v>0</v>
      </c>
      <c r="I22" s="22" t="s">
        <v>36</v>
      </c>
      <c r="J22" s="23"/>
      <c r="K22" s="6">
        <v>0</v>
      </c>
      <c r="L22" s="6">
        <v>0</v>
      </c>
      <c r="M22" s="9"/>
      <c r="N22" s="7"/>
      <c r="O22" s="4"/>
    </row>
    <row r="23" spans="2:15" ht="12.75">
      <c r="B23" s="5">
        <v>16</v>
      </c>
      <c r="C23" s="174" t="s">
        <v>37</v>
      </c>
      <c r="D23" s="174"/>
      <c r="E23" s="6">
        <v>13594</v>
      </c>
      <c r="F23" s="6">
        <v>13594</v>
      </c>
      <c r="G23" s="6">
        <v>0</v>
      </c>
      <c r="H23" s="7">
        <v>0</v>
      </c>
      <c r="I23" s="175" t="s">
        <v>38</v>
      </c>
      <c r="J23" s="175"/>
      <c r="K23" s="6">
        <v>2900</v>
      </c>
      <c r="L23" s="6">
        <v>2900</v>
      </c>
      <c r="M23" s="9"/>
      <c r="N23" s="7"/>
      <c r="O23" s="4"/>
    </row>
    <row r="24" spans="2:15" ht="12.75">
      <c r="B24" s="5">
        <v>17</v>
      </c>
      <c r="C24" s="174" t="s">
        <v>39</v>
      </c>
      <c r="D24" s="174"/>
      <c r="E24" s="6">
        <v>0</v>
      </c>
      <c r="F24" s="6">
        <v>0</v>
      </c>
      <c r="G24" s="6">
        <v>0</v>
      </c>
      <c r="H24" s="7">
        <v>0</v>
      </c>
      <c r="I24" s="4"/>
      <c r="J24" s="4"/>
      <c r="K24" s="4"/>
      <c r="L24" s="4"/>
      <c r="M24" s="9"/>
      <c r="N24" s="7"/>
      <c r="O24" s="4"/>
    </row>
    <row r="25" spans="2:15" ht="21" customHeight="1">
      <c r="B25" s="5">
        <v>18</v>
      </c>
      <c r="C25" s="183" t="s">
        <v>40</v>
      </c>
      <c r="D25" s="183"/>
      <c r="E25" s="18">
        <f>SUM(E19:E24)</f>
        <v>48298</v>
      </c>
      <c r="F25" s="18">
        <f>SUM(F19:F24)</f>
        <v>48298</v>
      </c>
      <c r="G25" s="18">
        <f>SUM(G19:G24)</f>
        <v>0</v>
      </c>
      <c r="H25" s="18">
        <f>SUM(H19:H24)</f>
        <v>0</v>
      </c>
      <c r="I25" s="183" t="s">
        <v>41</v>
      </c>
      <c r="J25" s="183"/>
      <c r="K25" s="17">
        <f>SUM(K19:K23)</f>
        <v>48298</v>
      </c>
      <c r="L25" s="17">
        <f>SUM(L19:L23)</f>
        <v>48298</v>
      </c>
      <c r="M25" s="18">
        <f>SUM(M19:M24)</f>
        <v>0</v>
      </c>
      <c r="N25" s="17">
        <f>SUM(N19:N24)</f>
        <v>0</v>
      </c>
      <c r="O25" s="4"/>
    </row>
    <row r="26" spans="2:15" ht="12.75" customHeight="1">
      <c r="B26" s="5">
        <v>19</v>
      </c>
      <c r="C26" s="184" t="s">
        <v>42</v>
      </c>
      <c r="D26" s="184"/>
      <c r="E26" s="24">
        <v>0</v>
      </c>
      <c r="F26" s="24">
        <v>0</v>
      </c>
      <c r="G26" s="24">
        <v>0</v>
      </c>
      <c r="H26" s="24">
        <v>0</v>
      </c>
      <c r="I26" s="184" t="s">
        <v>42</v>
      </c>
      <c r="J26" s="184"/>
      <c r="K26" s="24">
        <v>0</v>
      </c>
      <c r="L26" s="24">
        <v>0</v>
      </c>
      <c r="M26" s="21">
        <v>0</v>
      </c>
      <c r="N26" s="24">
        <v>0</v>
      </c>
      <c r="O26" s="4"/>
    </row>
    <row r="27" spans="2:15" ht="12.75" customHeight="1">
      <c r="B27" s="5">
        <v>20</v>
      </c>
      <c r="C27" s="185"/>
      <c r="D27" s="185"/>
      <c r="E27" s="25"/>
      <c r="F27" s="25"/>
      <c r="G27" s="25"/>
      <c r="H27" s="7"/>
      <c r="I27" s="185"/>
      <c r="J27" s="185"/>
      <c r="K27" s="25"/>
      <c r="L27" s="25"/>
      <c r="M27" s="26"/>
      <c r="N27" s="7"/>
      <c r="O27" s="4"/>
    </row>
    <row r="28" spans="2:15" ht="12.75">
      <c r="B28" s="5">
        <v>21</v>
      </c>
      <c r="C28" s="186" t="s">
        <v>43</v>
      </c>
      <c r="D28" s="186"/>
      <c r="E28" s="27"/>
      <c r="F28" s="27"/>
      <c r="G28" s="27"/>
      <c r="H28" s="27"/>
      <c r="I28" s="182" t="s">
        <v>44</v>
      </c>
      <c r="J28" s="182"/>
      <c r="K28" s="20"/>
      <c r="L28" s="20"/>
      <c r="M28" s="21"/>
      <c r="N28" s="7"/>
      <c r="O28" s="4"/>
    </row>
    <row r="29" spans="2:15" ht="12.75">
      <c r="B29" s="5">
        <v>22</v>
      </c>
      <c r="C29" s="178" t="s">
        <v>45</v>
      </c>
      <c r="D29" s="178"/>
      <c r="E29" s="13">
        <v>0</v>
      </c>
      <c r="F29" s="13">
        <v>0</v>
      </c>
      <c r="G29" s="13">
        <v>0</v>
      </c>
      <c r="H29" s="8">
        <v>0</v>
      </c>
      <c r="I29" s="178" t="s">
        <v>46</v>
      </c>
      <c r="J29" s="178"/>
      <c r="K29" s="13">
        <v>0</v>
      </c>
      <c r="L29" s="13">
        <v>0</v>
      </c>
      <c r="M29" s="13">
        <v>0</v>
      </c>
      <c r="N29" s="7">
        <v>0</v>
      </c>
      <c r="O29" s="4"/>
    </row>
    <row r="30" spans="2:15" ht="12.75">
      <c r="B30" s="5">
        <v>23</v>
      </c>
      <c r="C30" s="178" t="s">
        <v>47</v>
      </c>
      <c r="D30" s="178"/>
      <c r="E30" s="13">
        <v>0</v>
      </c>
      <c r="F30" s="13">
        <v>0</v>
      </c>
      <c r="G30" s="13">
        <v>0</v>
      </c>
      <c r="H30" s="8">
        <v>0</v>
      </c>
      <c r="I30" s="178" t="s">
        <v>48</v>
      </c>
      <c r="J30" s="178"/>
      <c r="K30" s="13">
        <v>0</v>
      </c>
      <c r="L30" s="13">
        <v>0</v>
      </c>
      <c r="M30" s="13">
        <v>0</v>
      </c>
      <c r="N30" s="7">
        <v>0</v>
      </c>
      <c r="O30" s="4"/>
    </row>
    <row r="31" spans="2:15" s="15" customFormat="1" ht="21" customHeight="1">
      <c r="B31" s="5">
        <v>24</v>
      </c>
      <c r="C31" s="187" t="s">
        <v>49</v>
      </c>
      <c r="D31" s="187"/>
      <c r="E31" s="28">
        <f>E17+E25+E26+E29+E30</f>
        <v>139370</v>
      </c>
      <c r="F31" s="28">
        <f>F17+F25+F26+F29+F30</f>
        <v>139370</v>
      </c>
      <c r="G31" s="28">
        <f>G17+G25+G26+G29+G30</f>
        <v>0</v>
      </c>
      <c r="H31" s="28">
        <f>H17+H25+H26+H29+H30</f>
        <v>5320</v>
      </c>
      <c r="I31" s="187" t="s">
        <v>50</v>
      </c>
      <c r="J31" s="187"/>
      <c r="K31" s="28">
        <f>K17+K25+K26+K29+K30</f>
        <v>139370</v>
      </c>
      <c r="L31" s="28">
        <f>L17+L25+L26+L29+L30</f>
        <v>139370</v>
      </c>
      <c r="M31" s="29">
        <f>M17+M25+M26+M29+M30</f>
        <v>0</v>
      </c>
      <c r="N31" s="28">
        <f>N17+N25+N26+N29+N30</f>
        <v>5320</v>
      </c>
      <c r="O31" s="19"/>
    </row>
    <row r="32" spans="2:15" ht="12.75"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1"/>
      <c r="O32" s="4"/>
    </row>
    <row r="34" spans="8:13" ht="12.75">
      <c r="H34" s="32"/>
      <c r="J34" s="32"/>
      <c r="K34" s="32"/>
      <c r="L34" s="32"/>
      <c r="M34" s="32"/>
    </row>
  </sheetData>
  <sheetProtection selectLockedCells="1" selectUnlockedCells="1"/>
  <mergeCells count="61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2:D22"/>
    <mergeCell ref="C23:D23"/>
    <mergeCell ref="I23:J23"/>
    <mergeCell ref="C24:D24"/>
    <mergeCell ref="C20:D20"/>
    <mergeCell ref="I20:J20"/>
    <mergeCell ref="C21:D21"/>
    <mergeCell ref="I21:J21"/>
    <mergeCell ref="C18:D18"/>
    <mergeCell ref="I18:J18"/>
    <mergeCell ref="C19:D19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C12:D12"/>
    <mergeCell ref="I12:J12"/>
    <mergeCell ref="C13:D13"/>
    <mergeCell ref="I13:J13"/>
    <mergeCell ref="G5:G7"/>
    <mergeCell ref="C10:D10"/>
    <mergeCell ref="I10:J10"/>
    <mergeCell ref="C11:D11"/>
    <mergeCell ref="I11:J11"/>
    <mergeCell ref="C9:D9"/>
    <mergeCell ref="I9:J9"/>
    <mergeCell ref="C8:D8"/>
    <mergeCell ref="I8:J8"/>
    <mergeCell ref="M5:M7"/>
    <mergeCell ref="N5:N7"/>
    <mergeCell ref="B6:B7"/>
    <mergeCell ref="K5:K7"/>
    <mergeCell ref="L5:L7"/>
    <mergeCell ref="C5:D7"/>
    <mergeCell ref="H5:H7"/>
    <mergeCell ref="I5:J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&amp;C2013. ÉVI KÖLTSÉGVETÉS</oddHeader>
  </headerFooter>
  <legacyDrawing r:id="rId2"/>
  <oleObjects>
    <oleObject progId="opendocument.WriterDocument.1" shapeId="104287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L29" sqref="L29:L30"/>
    </sheetView>
  </sheetViews>
  <sheetFormatPr defaultColWidth="11.75390625" defaultRowHeight="12.75"/>
  <cols>
    <col min="1" max="2" width="3.375" style="33" customWidth="1"/>
    <col min="3" max="3" width="44.00390625" style="33" customWidth="1"/>
    <col min="4" max="4" width="10.875" style="33" customWidth="1"/>
    <col min="5" max="5" width="9.25390625" style="33" customWidth="1"/>
    <col min="6" max="6" width="10.00390625" style="34" customWidth="1"/>
    <col min="7" max="16384" width="11.75390625" style="33" customWidth="1"/>
  </cols>
  <sheetData>
    <row r="1" spans="1:6" ht="12.75">
      <c r="A1" s="169" t="s">
        <v>51</v>
      </c>
      <c r="B1" s="169"/>
      <c r="C1" s="169"/>
      <c r="D1" s="169"/>
      <c r="E1" s="169"/>
      <c r="F1" s="169"/>
    </row>
    <row r="2" spans="1:6" ht="26.25" customHeight="1">
      <c r="A2" s="188" t="s">
        <v>52</v>
      </c>
      <c r="B2" s="188"/>
      <c r="C2" s="188"/>
      <c r="D2" s="188"/>
      <c r="E2" s="188"/>
      <c r="F2" s="188"/>
    </row>
    <row r="3" spans="2:6" ht="12" customHeight="1">
      <c r="B3" s="36"/>
      <c r="D3" s="37"/>
      <c r="E3" s="37"/>
      <c r="F3" s="38" t="s">
        <v>53</v>
      </c>
    </row>
    <row r="4" spans="1:6" ht="36.75" customHeight="1">
      <c r="A4" s="39"/>
      <c r="B4" s="40"/>
      <c r="C4" s="35" t="s">
        <v>54</v>
      </c>
      <c r="D4" s="41" t="s">
        <v>55</v>
      </c>
      <c r="E4" s="41" t="s">
        <v>56</v>
      </c>
      <c r="F4" s="42" t="s">
        <v>57</v>
      </c>
    </row>
    <row r="5" spans="1:5" ht="12" customHeight="1">
      <c r="A5" s="43" t="s">
        <v>58</v>
      </c>
      <c r="B5" s="44"/>
      <c r="C5" s="43" t="s">
        <v>59</v>
      </c>
      <c r="D5" s="45"/>
      <c r="E5" s="46"/>
    </row>
    <row r="6" spans="1:6" ht="12" customHeight="1">
      <c r="A6" s="47"/>
      <c r="B6" s="48" t="s">
        <v>60</v>
      </c>
      <c r="C6" s="43" t="s">
        <v>61</v>
      </c>
      <c r="D6" s="46">
        <v>14080</v>
      </c>
      <c r="E6" s="46">
        <v>16025</v>
      </c>
      <c r="F6" s="46">
        <v>15170</v>
      </c>
    </row>
    <row r="7" spans="1:6" ht="12" customHeight="1">
      <c r="A7" s="49"/>
      <c r="B7" s="50" t="s">
        <v>62</v>
      </c>
      <c r="C7" s="43" t="s">
        <v>63</v>
      </c>
      <c r="D7" s="45"/>
      <c r="E7" s="51"/>
      <c r="F7" s="51"/>
    </row>
    <row r="8" spans="1:6" ht="12" customHeight="1">
      <c r="A8" s="47"/>
      <c r="B8" s="48"/>
      <c r="C8" s="39" t="s">
        <v>64</v>
      </c>
      <c r="D8" s="45"/>
      <c r="E8" s="51"/>
      <c r="F8" s="51"/>
    </row>
    <row r="9" spans="1:6" ht="12" customHeight="1">
      <c r="A9" s="47"/>
      <c r="B9" s="48"/>
      <c r="C9" s="39" t="s">
        <v>65</v>
      </c>
      <c r="D9" s="51">
        <v>2994</v>
      </c>
      <c r="E9" s="51">
        <v>2475</v>
      </c>
      <c r="F9" s="51">
        <v>2500</v>
      </c>
    </row>
    <row r="10" spans="1:6" ht="12" customHeight="1">
      <c r="A10" s="49"/>
      <c r="B10" s="50"/>
      <c r="C10" s="39" t="s">
        <v>66</v>
      </c>
      <c r="D10" s="51">
        <v>118</v>
      </c>
      <c r="E10" s="51">
        <v>141</v>
      </c>
      <c r="F10" s="51">
        <v>150</v>
      </c>
    </row>
    <row r="11" spans="1:6" ht="12" customHeight="1">
      <c r="A11" s="49"/>
      <c r="B11" s="50"/>
      <c r="C11" s="39" t="s">
        <v>67</v>
      </c>
      <c r="D11" s="51">
        <v>2589</v>
      </c>
      <c r="E11" s="51">
        <v>2719</v>
      </c>
      <c r="F11" s="51">
        <v>2700</v>
      </c>
    </row>
    <row r="12" spans="1:6" ht="12" customHeight="1">
      <c r="A12" s="49"/>
      <c r="B12" s="50"/>
      <c r="C12" s="39" t="s">
        <v>68</v>
      </c>
      <c r="D12" s="51">
        <v>117</v>
      </c>
      <c r="E12" s="51">
        <v>109</v>
      </c>
      <c r="F12" s="51">
        <v>100</v>
      </c>
    </row>
    <row r="13" spans="1:6" ht="12" customHeight="1">
      <c r="A13" s="49"/>
      <c r="B13" s="50"/>
      <c r="C13" s="52" t="s">
        <v>69</v>
      </c>
      <c r="D13" s="53">
        <f>SUM(D9:D12)</f>
        <v>5818</v>
      </c>
      <c r="E13" s="54">
        <f>SUM(E9:E12)</f>
        <v>5444</v>
      </c>
      <c r="F13" s="54">
        <f>SUM(F9:F12)</f>
        <v>5450</v>
      </c>
    </row>
    <row r="14" spans="1:6" ht="12" customHeight="1">
      <c r="A14" s="49"/>
      <c r="B14" s="50"/>
      <c r="C14" s="39" t="s">
        <v>70</v>
      </c>
      <c r="D14" s="45"/>
      <c r="E14" s="51"/>
      <c r="F14" s="51"/>
    </row>
    <row r="15" spans="1:6" ht="12" customHeight="1">
      <c r="A15" s="49"/>
      <c r="B15" s="50"/>
      <c r="C15" s="39" t="s">
        <v>71</v>
      </c>
      <c r="D15" s="45"/>
      <c r="E15" s="51"/>
      <c r="F15" s="51"/>
    </row>
    <row r="16" spans="1:6" ht="12" customHeight="1">
      <c r="A16" s="49"/>
      <c r="B16" s="50"/>
      <c r="C16" s="39" t="s">
        <v>72</v>
      </c>
      <c r="D16" s="45">
        <v>5883</v>
      </c>
      <c r="E16" s="51">
        <v>5211</v>
      </c>
      <c r="F16" s="51">
        <v>0</v>
      </c>
    </row>
    <row r="17" spans="1:6" ht="12" customHeight="1">
      <c r="A17" s="49"/>
      <c r="B17" s="50"/>
      <c r="C17" s="39" t="s">
        <v>73</v>
      </c>
      <c r="D17" s="45">
        <v>22183</v>
      </c>
      <c r="E17" s="51">
        <v>21581</v>
      </c>
      <c r="F17" s="51">
        <v>0</v>
      </c>
    </row>
    <row r="18" spans="1:6" ht="12" customHeight="1">
      <c r="A18" s="49"/>
      <c r="B18" s="50"/>
      <c r="C18" s="52" t="s">
        <v>74</v>
      </c>
      <c r="D18" s="55">
        <f>SUM(D16:D17)</f>
        <v>28066</v>
      </c>
      <c r="E18" s="55">
        <f>SUM(E16:E17)</f>
        <v>26792</v>
      </c>
      <c r="F18" s="55">
        <v>0</v>
      </c>
    </row>
    <row r="19" spans="1:6" ht="12" customHeight="1">
      <c r="A19" s="49"/>
      <c r="B19" s="50"/>
      <c r="C19" s="39" t="s">
        <v>75</v>
      </c>
      <c r="D19" s="55">
        <v>5372</v>
      </c>
      <c r="E19" s="55">
        <v>4436</v>
      </c>
      <c r="F19" s="55">
        <v>1760</v>
      </c>
    </row>
    <row r="20" spans="1:6" ht="12" customHeight="1">
      <c r="A20" s="49"/>
      <c r="B20" s="50"/>
      <c r="C20" s="52" t="s">
        <v>76</v>
      </c>
      <c r="D20" s="54">
        <f>SUM(D18:D19)</f>
        <v>33438</v>
      </c>
      <c r="E20" s="54">
        <f>SUM(E18:E19)</f>
        <v>31228</v>
      </c>
      <c r="F20" s="54">
        <f>SUM(F18:F19)</f>
        <v>1760</v>
      </c>
    </row>
    <row r="21" spans="1:6" ht="12" customHeight="1">
      <c r="A21" s="49"/>
      <c r="B21" s="50"/>
      <c r="C21" s="39" t="s">
        <v>77</v>
      </c>
      <c r="D21" s="46">
        <f>SUM(D20,D13)</f>
        <v>39256</v>
      </c>
      <c r="E21" s="46">
        <f>SUM(E20,E13)</f>
        <v>36672</v>
      </c>
      <c r="F21" s="46">
        <f>SUM(F20,F13)</f>
        <v>7210</v>
      </c>
    </row>
    <row r="22" spans="1:6" ht="12" customHeight="1">
      <c r="A22" s="49"/>
      <c r="B22" s="50"/>
      <c r="C22" s="39" t="s">
        <v>78</v>
      </c>
      <c r="D22" s="46">
        <v>35</v>
      </c>
      <c r="E22" s="46">
        <v>57</v>
      </c>
      <c r="F22" s="46">
        <v>40</v>
      </c>
    </row>
    <row r="23" spans="1:6" ht="12" customHeight="1">
      <c r="A23" s="49"/>
      <c r="B23" s="50"/>
      <c r="C23" s="43" t="s">
        <v>79</v>
      </c>
      <c r="D23" s="46"/>
      <c r="E23" s="46"/>
      <c r="F23" s="46">
        <f>SUM(F21:F22)</f>
        <v>7250</v>
      </c>
    </row>
    <row r="24" spans="1:6" ht="12" customHeight="1">
      <c r="A24" s="56" t="s">
        <v>80</v>
      </c>
      <c r="B24" s="50" t="s">
        <v>81</v>
      </c>
      <c r="C24" s="43" t="s">
        <v>82</v>
      </c>
      <c r="D24" s="51"/>
      <c r="E24" s="51"/>
      <c r="F24" s="51"/>
    </row>
    <row r="25" spans="1:6" ht="12" customHeight="1">
      <c r="A25" s="49"/>
      <c r="B25" s="50"/>
      <c r="C25" s="39" t="s">
        <v>83</v>
      </c>
      <c r="D25" s="51">
        <v>29598</v>
      </c>
      <c r="E25" s="51">
        <v>16303</v>
      </c>
      <c r="F25" s="51">
        <v>39989</v>
      </c>
    </row>
    <row r="26" spans="1:6" ht="12" customHeight="1">
      <c r="A26" s="49"/>
      <c r="B26" s="50"/>
      <c r="C26" s="39" t="s">
        <v>84</v>
      </c>
      <c r="D26" s="51">
        <v>6127</v>
      </c>
      <c r="E26" s="51">
        <v>6814</v>
      </c>
      <c r="F26" s="51"/>
    </row>
    <row r="27" spans="1:6" ht="12" customHeight="1">
      <c r="A27" s="49"/>
      <c r="B27" s="50"/>
      <c r="C27" s="39" t="s">
        <v>85</v>
      </c>
      <c r="D27" s="51">
        <v>4636</v>
      </c>
      <c r="E27" s="51">
        <v>2429</v>
      </c>
      <c r="F27" s="51">
        <v>260</v>
      </c>
    </row>
    <row r="28" spans="1:6" ht="12" customHeight="1">
      <c r="A28" s="49"/>
      <c r="B28" s="50"/>
      <c r="C28" s="39" t="s">
        <v>86</v>
      </c>
      <c r="D28" s="51">
        <v>692</v>
      </c>
      <c r="E28" s="51">
        <v>1255</v>
      </c>
      <c r="F28" s="51">
        <v>9536</v>
      </c>
    </row>
    <row r="29" spans="1:6" ht="12" customHeight="1">
      <c r="A29" s="49"/>
      <c r="B29" s="50"/>
      <c r="C29" s="39" t="s">
        <v>87</v>
      </c>
      <c r="D29" s="51">
        <v>9772</v>
      </c>
      <c r="E29" s="51">
        <v>1781</v>
      </c>
      <c r="F29" s="51">
        <v>0</v>
      </c>
    </row>
    <row r="30" spans="1:6" ht="12" customHeight="1">
      <c r="A30" s="49"/>
      <c r="B30" s="50"/>
      <c r="C30" s="39" t="s">
        <v>88</v>
      </c>
      <c r="D30" s="51"/>
      <c r="E30" s="51">
        <v>5866</v>
      </c>
      <c r="F30" s="51">
        <v>0</v>
      </c>
    </row>
    <row r="31" spans="1:6" ht="12" customHeight="1">
      <c r="A31" s="49"/>
      <c r="B31" s="50"/>
      <c r="C31" s="39" t="s">
        <v>89</v>
      </c>
      <c r="D31" s="51">
        <v>3150</v>
      </c>
      <c r="E31" s="51">
        <v>960</v>
      </c>
      <c r="F31" s="51">
        <v>0</v>
      </c>
    </row>
    <row r="32" spans="1:6" ht="12" customHeight="1">
      <c r="A32" s="49"/>
      <c r="B32" s="50"/>
      <c r="C32" s="43" t="s">
        <v>90</v>
      </c>
      <c r="D32" s="57">
        <f>SUM(D25:D31)</f>
        <v>53975</v>
      </c>
      <c r="E32" s="57">
        <f>SUM(E25:E31)</f>
        <v>35408</v>
      </c>
      <c r="F32" s="57">
        <f>SUM(F25:F31)</f>
        <v>49785</v>
      </c>
    </row>
    <row r="33" spans="1:6" ht="12" customHeight="1">
      <c r="A33" s="56" t="s">
        <v>91</v>
      </c>
      <c r="B33" s="58"/>
      <c r="C33" s="43" t="s">
        <v>92</v>
      </c>
      <c r="D33" s="45"/>
      <c r="E33" s="51"/>
      <c r="F33" s="51"/>
    </row>
    <row r="34" spans="1:6" ht="12" customHeight="1">
      <c r="A34" s="56"/>
      <c r="B34" s="58"/>
      <c r="C34" s="39" t="s">
        <v>93</v>
      </c>
      <c r="D34" s="45">
        <v>1250</v>
      </c>
      <c r="E34" s="51"/>
      <c r="F34" s="51">
        <v>4635</v>
      </c>
    </row>
    <row r="35" spans="1:6" ht="12" customHeight="1">
      <c r="A35" s="56" t="s">
        <v>94</v>
      </c>
      <c r="B35" s="58"/>
      <c r="C35" s="43" t="s">
        <v>95</v>
      </c>
      <c r="D35" s="45"/>
      <c r="E35" s="51"/>
      <c r="F35" s="51"/>
    </row>
    <row r="36" spans="1:6" ht="12" customHeight="1">
      <c r="A36" s="49"/>
      <c r="B36" s="50" t="s">
        <v>60</v>
      </c>
      <c r="C36" s="39" t="s">
        <v>96</v>
      </c>
      <c r="D36" s="45"/>
      <c r="E36" s="51"/>
      <c r="F36" s="51"/>
    </row>
    <row r="37" spans="1:6" ht="12" customHeight="1">
      <c r="A37" s="49"/>
      <c r="B37" s="50"/>
      <c r="C37" s="39" t="s">
        <v>97</v>
      </c>
      <c r="D37" s="45"/>
      <c r="E37" s="51"/>
      <c r="F37" s="51"/>
    </row>
    <row r="38" spans="1:6" ht="12" customHeight="1">
      <c r="A38" s="49"/>
      <c r="B38" s="50"/>
      <c r="C38" s="59" t="s">
        <v>98</v>
      </c>
      <c r="D38" s="51">
        <v>2454</v>
      </c>
      <c r="E38" s="51">
        <v>2938</v>
      </c>
      <c r="F38" s="51">
        <v>3604</v>
      </c>
    </row>
    <row r="39" spans="1:6" ht="12" customHeight="1">
      <c r="A39" s="49"/>
      <c r="B39" s="50"/>
      <c r="C39" s="59" t="s">
        <v>99</v>
      </c>
      <c r="D39" s="51">
        <v>39</v>
      </c>
      <c r="E39" s="51">
        <v>21</v>
      </c>
      <c r="F39" s="51">
        <v>0</v>
      </c>
    </row>
    <row r="40" spans="1:6" ht="12" customHeight="1">
      <c r="A40" s="49"/>
      <c r="B40" s="50"/>
      <c r="C40" s="59" t="s">
        <v>100</v>
      </c>
      <c r="D40" s="51">
        <v>0</v>
      </c>
      <c r="E40" s="51">
        <v>0</v>
      </c>
      <c r="F40" s="51">
        <v>0</v>
      </c>
    </row>
    <row r="41" spans="1:6" ht="12" customHeight="1">
      <c r="A41" s="49"/>
      <c r="B41" s="50"/>
      <c r="C41" s="59" t="s">
        <v>101</v>
      </c>
      <c r="D41" s="51">
        <v>505</v>
      </c>
      <c r="E41" s="51">
        <v>214</v>
      </c>
      <c r="F41" s="51">
        <v>0</v>
      </c>
    </row>
    <row r="42" spans="1:6" ht="12" customHeight="1">
      <c r="A42" s="49"/>
      <c r="B42" s="50"/>
      <c r="C42" s="59" t="s">
        <v>102</v>
      </c>
      <c r="D42" s="45">
        <v>765</v>
      </c>
      <c r="E42" s="51">
        <v>215</v>
      </c>
      <c r="F42" s="51">
        <v>0</v>
      </c>
    </row>
    <row r="43" spans="1:6" ht="12" customHeight="1">
      <c r="A43" s="49"/>
      <c r="B43" s="50"/>
      <c r="C43" s="59" t="s">
        <v>103</v>
      </c>
      <c r="D43" s="45">
        <v>560</v>
      </c>
      <c r="E43" s="51">
        <v>0</v>
      </c>
      <c r="F43" s="51">
        <v>0</v>
      </c>
    </row>
    <row r="44" spans="1:6" ht="12" customHeight="1">
      <c r="A44" s="49"/>
      <c r="B44" s="50"/>
      <c r="C44" s="59" t="s">
        <v>104</v>
      </c>
      <c r="D44" s="51">
        <f>SUM(D38:D43)</f>
        <v>4323</v>
      </c>
      <c r="E44" s="51">
        <f>SUM(E38:E43)</f>
        <v>3388</v>
      </c>
      <c r="F44" s="51">
        <f>SUM(F38:F43)</f>
        <v>3604</v>
      </c>
    </row>
    <row r="45" spans="1:6" ht="12" customHeight="1">
      <c r="A45" s="49"/>
      <c r="B45" s="50"/>
      <c r="C45" s="39" t="s">
        <v>105</v>
      </c>
      <c r="D45" s="45">
        <v>0</v>
      </c>
      <c r="E45" s="51">
        <v>9138</v>
      </c>
      <c r="F45" s="51">
        <v>7135</v>
      </c>
    </row>
    <row r="46" spans="1:6" ht="12" customHeight="1">
      <c r="A46" s="49"/>
      <c r="B46" s="50"/>
      <c r="C46" s="39" t="s">
        <v>106</v>
      </c>
      <c r="D46" s="57"/>
      <c r="E46" s="51"/>
      <c r="F46" s="46"/>
    </row>
    <row r="47" spans="1:6" ht="12" customHeight="1">
      <c r="A47" s="49"/>
      <c r="B47" s="50"/>
      <c r="C47" s="47" t="s">
        <v>107</v>
      </c>
      <c r="D47" s="45">
        <v>6259</v>
      </c>
      <c r="E47" s="51">
        <v>7180</v>
      </c>
      <c r="F47" s="51">
        <v>2719</v>
      </c>
    </row>
    <row r="48" spans="1:6" ht="12" customHeight="1">
      <c r="A48" s="56"/>
      <c r="B48" s="58"/>
      <c r="C48" s="59" t="s">
        <v>108</v>
      </c>
      <c r="D48" s="45">
        <v>0</v>
      </c>
      <c r="E48" s="51">
        <v>0</v>
      </c>
      <c r="F48" s="51">
        <v>680</v>
      </c>
    </row>
    <row r="49" spans="1:6" ht="12" customHeight="1">
      <c r="A49" s="49"/>
      <c r="B49" s="50"/>
      <c r="C49" s="47" t="s">
        <v>109</v>
      </c>
      <c r="D49" s="45">
        <v>750</v>
      </c>
      <c r="E49" s="51">
        <v>2852</v>
      </c>
      <c r="F49" s="51">
        <v>0</v>
      </c>
    </row>
    <row r="50" spans="1:6" ht="12" customHeight="1">
      <c r="A50" s="49"/>
      <c r="B50" s="50"/>
      <c r="C50" s="47" t="s">
        <v>110</v>
      </c>
      <c r="D50" s="45">
        <v>1040</v>
      </c>
      <c r="E50" s="51"/>
      <c r="F50" s="51"/>
    </row>
    <row r="51" spans="1:6" ht="12" customHeight="1">
      <c r="A51" s="49"/>
      <c r="B51" s="50"/>
      <c r="C51" s="39" t="s">
        <v>111</v>
      </c>
      <c r="D51" s="46">
        <f>SUM(D44+D45+D47+D48+D49+D50)</f>
        <v>12372</v>
      </c>
      <c r="E51" s="46">
        <f>SUM(E44+E45+E47+E48+E49+E50)</f>
        <v>22558</v>
      </c>
      <c r="F51" s="46">
        <f>SUM(F44+F45+F47+F48+F49+F50)</f>
        <v>14138</v>
      </c>
    </row>
    <row r="52" spans="1:6" ht="12" customHeight="1">
      <c r="A52" s="49"/>
      <c r="B52" s="50" t="s">
        <v>62</v>
      </c>
      <c r="C52" s="39" t="s">
        <v>112</v>
      </c>
      <c r="D52" s="45">
        <v>73810</v>
      </c>
      <c r="E52" s="51">
        <v>160287</v>
      </c>
      <c r="F52" s="51">
        <v>27369</v>
      </c>
    </row>
    <row r="53" spans="1:6" ht="12" customHeight="1">
      <c r="A53" s="49"/>
      <c r="B53" s="50" t="s">
        <v>81</v>
      </c>
      <c r="C53" s="39" t="s">
        <v>113</v>
      </c>
      <c r="D53" s="51">
        <v>50</v>
      </c>
      <c r="E53" s="51">
        <v>1157</v>
      </c>
      <c r="F53" s="51">
        <v>3690</v>
      </c>
    </row>
    <row r="54" spans="1:6" ht="12" customHeight="1">
      <c r="A54" s="39"/>
      <c r="B54" s="40" t="s">
        <v>114</v>
      </c>
      <c r="C54" s="39" t="s">
        <v>115</v>
      </c>
      <c r="D54" s="45">
        <v>14628</v>
      </c>
      <c r="E54" s="51">
        <v>23024</v>
      </c>
      <c r="F54" s="51">
        <v>4830</v>
      </c>
    </row>
    <row r="55" spans="1:6" ht="12" customHeight="1">
      <c r="A55" s="39"/>
      <c r="B55" s="40" t="s">
        <v>116</v>
      </c>
      <c r="C55" s="39" t="s">
        <v>117</v>
      </c>
      <c r="D55" s="45">
        <v>22454</v>
      </c>
      <c r="E55" s="51">
        <v>49577</v>
      </c>
      <c r="F55" s="51">
        <v>8764</v>
      </c>
    </row>
    <row r="56" spans="1:6" ht="12" customHeight="1">
      <c r="A56" s="39"/>
      <c r="B56" s="40"/>
      <c r="C56" s="39" t="s">
        <v>118</v>
      </c>
      <c r="D56" s="57">
        <f>SUM(D51:D55)</f>
        <v>123314</v>
      </c>
      <c r="E56" s="46">
        <f>SUM(E51:E55)</f>
        <v>256603</v>
      </c>
      <c r="F56" s="46">
        <f>SUM(F51:F55)</f>
        <v>58791</v>
      </c>
    </row>
    <row r="57" spans="1:6" ht="12" customHeight="1">
      <c r="A57" s="39"/>
      <c r="B57" s="40"/>
      <c r="C57" s="39" t="s">
        <v>119</v>
      </c>
      <c r="D57" s="45">
        <v>354</v>
      </c>
      <c r="E57" s="51">
        <v>223</v>
      </c>
      <c r="F57" s="51"/>
    </row>
    <row r="58" spans="1:6" ht="12" customHeight="1">
      <c r="A58" s="39"/>
      <c r="B58" s="40"/>
      <c r="C58" s="39" t="s">
        <v>120</v>
      </c>
      <c r="D58" s="45"/>
      <c r="E58" s="51">
        <v>580</v>
      </c>
      <c r="F58" s="51"/>
    </row>
    <row r="59" spans="1:6" ht="12" customHeight="1">
      <c r="A59" s="39"/>
      <c r="B59" s="40"/>
      <c r="C59" s="39" t="s">
        <v>121</v>
      </c>
      <c r="D59" s="57">
        <f>SUM(D6+D21+D32+D56+D57+D22+D34)</f>
        <v>232264</v>
      </c>
      <c r="E59" s="46">
        <f>SUM(E6+E21+E32+E56+E57+E22+E58)</f>
        <v>345568</v>
      </c>
      <c r="F59" s="46">
        <f>SUM(F6+F21+F32+F56+F57+F22+F58+F34)</f>
        <v>135631</v>
      </c>
    </row>
    <row r="60" spans="1:6" ht="12" customHeight="1">
      <c r="A60" s="39"/>
      <c r="B60" s="40"/>
      <c r="C60" s="43" t="s">
        <v>122</v>
      </c>
      <c r="D60" s="45"/>
      <c r="E60" s="51"/>
      <c r="F60" s="51"/>
    </row>
    <row r="61" spans="1:6" ht="12" customHeight="1">
      <c r="A61" s="39"/>
      <c r="B61" s="40"/>
      <c r="C61" s="39" t="s">
        <v>123</v>
      </c>
      <c r="D61" s="45">
        <v>2335</v>
      </c>
      <c r="E61" s="51">
        <v>3456</v>
      </c>
      <c r="F61" s="51">
        <v>3739</v>
      </c>
    </row>
    <row r="62" spans="1:6" ht="12" customHeight="1">
      <c r="A62" s="39"/>
      <c r="B62" s="40"/>
      <c r="C62" s="39" t="s">
        <v>124</v>
      </c>
      <c r="D62" s="45">
        <v>0</v>
      </c>
      <c r="E62" s="51">
        <v>0</v>
      </c>
      <c r="F62" s="51">
        <v>0</v>
      </c>
    </row>
    <row r="63" spans="1:6" ht="12" customHeight="1">
      <c r="A63" s="39"/>
      <c r="B63" s="40"/>
      <c r="C63" s="39" t="s">
        <v>125</v>
      </c>
      <c r="D63" s="45">
        <v>2973</v>
      </c>
      <c r="E63" s="51">
        <v>-2349</v>
      </c>
      <c r="F63" s="51"/>
    </row>
    <row r="64" spans="2:6" ht="12" customHeight="1">
      <c r="B64" s="36"/>
      <c r="C64" s="43" t="s">
        <v>126</v>
      </c>
      <c r="D64" s="57">
        <f>SUM(D59:D63)</f>
        <v>237572</v>
      </c>
      <c r="E64" s="46">
        <f>SUM(E59:E63)</f>
        <v>346675</v>
      </c>
      <c r="F64" s="46">
        <f>SUM(F59:F63)</f>
        <v>139370</v>
      </c>
    </row>
    <row r="65" spans="2:6" ht="12.75">
      <c r="B65" s="36"/>
      <c r="E65" s="51"/>
      <c r="F65" s="60"/>
    </row>
    <row r="66" spans="2:6" ht="12.75">
      <c r="B66" s="36"/>
      <c r="E66" s="61"/>
      <c r="F66" s="62"/>
    </row>
    <row r="67" spans="2:6" ht="12.75">
      <c r="B67" s="36"/>
      <c r="E67" s="61"/>
      <c r="F67" s="62"/>
    </row>
    <row r="68" spans="2:6" ht="12.75">
      <c r="B68" s="36"/>
      <c r="E68" s="61"/>
      <c r="F68" s="62"/>
    </row>
    <row r="69" spans="3:5" ht="12.75">
      <c r="C69" s="63"/>
      <c r="D69" s="64"/>
      <c r="E69" s="65"/>
    </row>
    <row r="70" spans="3:5" ht="12.75">
      <c r="C70" s="63"/>
      <c r="D70" s="64"/>
      <c r="E70" s="65"/>
    </row>
    <row r="71" spans="4:5" ht="12.75">
      <c r="D71" s="64"/>
      <c r="E71" s="64"/>
    </row>
    <row r="72" spans="4:5" ht="12.75">
      <c r="D72" s="64"/>
      <c r="E72" s="65"/>
    </row>
    <row r="73" spans="3:5" ht="12.75">
      <c r="C73" s="63"/>
      <c r="D73" s="64"/>
      <c r="E73" s="65"/>
    </row>
    <row r="74" ht="12.75">
      <c r="E74" s="65"/>
    </row>
    <row r="75" ht="12.75">
      <c r="E75" s="65"/>
    </row>
    <row r="76" ht="12.75">
      <c r="E76" s="65"/>
    </row>
    <row r="77" ht="12.75">
      <c r="E77" s="65"/>
    </row>
    <row r="78" ht="12.75">
      <c r="E78" s="65"/>
    </row>
    <row r="79" ht="12.75">
      <c r="E79" s="65"/>
    </row>
    <row r="80" ht="12.75">
      <c r="E80" s="65"/>
    </row>
    <row r="81" ht="12.75">
      <c r="E81" s="65"/>
    </row>
    <row r="82" ht="12.75">
      <c r="E82" s="65"/>
    </row>
    <row r="83" ht="12.75">
      <c r="E83" s="65"/>
    </row>
    <row r="84" ht="12.75">
      <c r="E84" s="65"/>
    </row>
    <row r="85" ht="12.75">
      <c r="E85" s="65"/>
    </row>
    <row r="86" ht="12.75">
      <c r="E86" s="65"/>
    </row>
    <row r="87" ht="12.75">
      <c r="E87" s="65"/>
    </row>
    <row r="88" ht="12.75">
      <c r="E88" s="65"/>
    </row>
    <row r="89" ht="12.75">
      <c r="E89" s="65"/>
    </row>
    <row r="90" ht="12.75">
      <c r="E90" s="65"/>
    </row>
    <row r="91" ht="12.75">
      <c r="E91" s="65"/>
    </row>
    <row r="92" ht="12.75">
      <c r="E92" s="65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>&amp;C&amp;"Times New Roman,Normál"&amp;11 2013. ÉVI KÖLTSÉGVETÉS</oddHeader>
  </headerFooter>
  <legacyDrawing r:id="rId2"/>
  <oleObjects>
    <oleObject progId="opendocument.WriterDocument.1" shapeId="1070124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L29" sqref="L29:L30"/>
    </sheetView>
  </sheetViews>
  <sheetFormatPr defaultColWidth="11.75390625" defaultRowHeight="12.75"/>
  <cols>
    <col min="1" max="1" width="4.375" style="66" customWidth="1"/>
    <col min="2" max="2" width="3.125" style="66" customWidth="1"/>
    <col min="3" max="3" width="47.125" style="66" customWidth="1"/>
    <col min="4" max="4" width="9.625" style="67" customWidth="1"/>
    <col min="5" max="5" width="9.75390625" style="66" customWidth="1"/>
    <col min="6" max="6" width="10.00390625" style="68" customWidth="1"/>
    <col min="7" max="16384" width="11.75390625" style="66" customWidth="1"/>
  </cols>
  <sheetData>
    <row r="1" spans="1:13" ht="15.75" customHeight="1">
      <c r="A1" s="169" t="s">
        <v>127</v>
      </c>
      <c r="B1" s="169"/>
      <c r="C1" s="169"/>
      <c r="D1" s="169"/>
      <c r="E1" s="169"/>
      <c r="F1" s="169"/>
      <c r="G1" s="69"/>
      <c r="H1" s="69"/>
      <c r="I1" s="69"/>
      <c r="J1" s="69"/>
      <c r="K1" s="69"/>
      <c r="L1" s="69"/>
      <c r="M1" s="69"/>
    </row>
    <row r="2" spans="1:6" ht="15.75" customHeight="1">
      <c r="A2" s="189" t="s">
        <v>128</v>
      </c>
      <c r="B2" s="189"/>
      <c r="C2" s="189"/>
      <c r="D2" s="189"/>
      <c r="E2" s="189"/>
      <c r="F2" s="189"/>
    </row>
    <row r="3" spans="1:6" ht="48" customHeight="1">
      <c r="A3" s="70" t="s">
        <v>9</v>
      </c>
      <c r="B3" s="71"/>
      <c r="C3" s="72" t="s">
        <v>129</v>
      </c>
      <c r="D3" s="41" t="s">
        <v>55</v>
      </c>
      <c r="E3" s="41" t="s">
        <v>56</v>
      </c>
      <c r="F3" s="42" t="s">
        <v>57</v>
      </c>
    </row>
    <row r="4" spans="1:6" ht="12" customHeight="1">
      <c r="A4" s="73" t="s">
        <v>58</v>
      </c>
      <c r="B4" s="73"/>
      <c r="C4" s="74" t="s">
        <v>130</v>
      </c>
      <c r="D4" s="75"/>
      <c r="E4" s="75"/>
      <c r="F4" s="76"/>
    </row>
    <row r="5" spans="1:6" ht="14.25" customHeight="1">
      <c r="A5" s="73"/>
      <c r="B5" s="77" t="s">
        <v>60</v>
      </c>
      <c r="C5" s="78" t="s">
        <v>131</v>
      </c>
      <c r="D5" s="79">
        <v>44726</v>
      </c>
      <c r="E5" s="79">
        <v>31747</v>
      </c>
      <c r="F5" s="80">
        <v>27738</v>
      </c>
    </row>
    <row r="6" spans="1:6" ht="15.75" customHeight="1">
      <c r="A6" s="73"/>
      <c r="B6" s="77" t="s">
        <v>62</v>
      </c>
      <c r="C6" s="78" t="s">
        <v>132</v>
      </c>
      <c r="D6" s="79">
        <v>11984</v>
      </c>
      <c r="E6" s="79">
        <v>8184</v>
      </c>
      <c r="F6" s="80">
        <v>7017</v>
      </c>
    </row>
    <row r="7" spans="1:6" ht="14.25" customHeight="1">
      <c r="A7" s="73"/>
      <c r="B7" s="77" t="s">
        <v>81</v>
      </c>
      <c r="C7" s="78" t="s">
        <v>133</v>
      </c>
      <c r="D7" s="79">
        <v>26964</v>
      </c>
      <c r="E7" s="79">
        <v>30314</v>
      </c>
      <c r="F7" s="80">
        <v>31223</v>
      </c>
    </row>
    <row r="8" spans="1:6" ht="14.25" customHeight="1">
      <c r="A8" s="73"/>
      <c r="B8" s="77"/>
      <c r="C8" s="78" t="s">
        <v>134</v>
      </c>
      <c r="D8" s="79">
        <f>SUM(D5:D7)</f>
        <v>83674</v>
      </c>
      <c r="E8" s="79">
        <f>SUM(E5:E7)</f>
        <v>70245</v>
      </c>
      <c r="F8" s="79">
        <f>SUM(F5:F7)</f>
        <v>65978</v>
      </c>
    </row>
    <row r="9" spans="2:6" s="81" customFormat="1" ht="12" customHeight="1">
      <c r="B9" s="82" t="s">
        <v>114</v>
      </c>
      <c r="C9" s="83" t="s">
        <v>135</v>
      </c>
      <c r="D9" s="84">
        <v>9423</v>
      </c>
      <c r="E9" s="84">
        <v>11024</v>
      </c>
      <c r="F9" s="85">
        <v>9118</v>
      </c>
    </row>
    <row r="10" spans="2:6" s="81" customFormat="1" ht="12" customHeight="1">
      <c r="B10" s="86" t="s">
        <v>116</v>
      </c>
      <c r="C10" s="83" t="s">
        <v>136</v>
      </c>
      <c r="D10" s="87"/>
      <c r="E10" s="87"/>
      <c r="F10" s="85"/>
    </row>
    <row r="11" spans="1:6" s="81" customFormat="1" ht="12" customHeight="1">
      <c r="A11" s="88"/>
      <c r="B11" s="89"/>
      <c r="C11" s="90" t="s">
        <v>137</v>
      </c>
      <c r="D11" s="84">
        <v>11649</v>
      </c>
      <c r="E11" s="84">
        <v>9601</v>
      </c>
      <c r="F11" s="85">
        <v>1796</v>
      </c>
    </row>
    <row r="12" spans="1:6" s="81" customFormat="1" ht="12" customHeight="1">
      <c r="A12" s="88"/>
      <c r="B12" s="89"/>
      <c r="C12" s="83" t="s">
        <v>138</v>
      </c>
      <c r="D12" s="84"/>
      <c r="E12" s="84"/>
      <c r="F12" s="85">
        <v>10553</v>
      </c>
    </row>
    <row r="13" spans="1:6" s="81" customFormat="1" ht="12" customHeight="1">
      <c r="A13" s="88"/>
      <c r="B13" s="89"/>
      <c r="C13" s="83" t="s">
        <v>139</v>
      </c>
      <c r="D13" s="84">
        <v>0</v>
      </c>
      <c r="E13" s="84">
        <v>0</v>
      </c>
      <c r="F13" s="85">
        <v>0</v>
      </c>
    </row>
    <row r="14" spans="2:6" s="81" customFormat="1" ht="12" customHeight="1">
      <c r="B14" s="89"/>
      <c r="C14" s="83" t="s">
        <v>140</v>
      </c>
      <c r="D14" s="84">
        <v>845</v>
      </c>
      <c r="E14" s="84">
        <v>573</v>
      </c>
      <c r="F14" s="85">
        <v>0</v>
      </c>
    </row>
    <row r="15" spans="2:6" s="81" customFormat="1" ht="12" customHeight="1">
      <c r="B15" s="89"/>
      <c r="C15" s="83" t="s">
        <v>141</v>
      </c>
      <c r="D15" s="84">
        <v>120</v>
      </c>
      <c r="E15" s="84">
        <v>146</v>
      </c>
      <c r="F15" s="85">
        <v>220</v>
      </c>
    </row>
    <row r="16" spans="2:6" s="81" customFormat="1" ht="12" customHeight="1">
      <c r="B16" s="89"/>
      <c r="C16" s="83" t="s">
        <v>142</v>
      </c>
      <c r="D16" s="84">
        <v>150</v>
      </c>
      <c r="E16" s="84">
        <v>150</v>
      </c>
      <c r="F16" s="85">
        <v>0</v>
      </c>
    </row>
    <row r="17" spans="2:6" s="81" customFormat="1" ht="12" customHeight="1">
      <c r="B17" s="89"/>
      <c r="C17" s="83" t="s">
        <v>143</v>
      </c>
      <c r="D17" s="84">
        <v>0</v>
      </c>
      <c r="E17" s="84">
        <v>252</v>
      </c>
      <c r="F17" s="85">
        <v>0</v>
      </c>
    </row>
    <row r="18" spans="2:6" s="81" customFormat="1" ht="12" customHeight="1">
      <c r="B18" s="89"/>
      <c r="C18" s="83" t="s">
        <v>144</v>
      </c>
      <c r="D18" s="84">
        <v>440</v>
      </c>
      <c r="E18" s="84">
        <v>772</v>
      </c>
      <c r="F18" s="85">
        <v>0</v>
      </c>
    </row>
    <row r="19" spans="2:6" s="81" customFormat="1" ht="12" customHeight="1">
      <c r="B19" s="89"/>
      <c r="C19" s="91" t="s">
        <v>145</v>
      </c>
      <c r="D19" s="92">
        <f>SUM(D11:D18)</f>
        <v>13204</v>
      </c>
      <c r="E19" s="92">
        <f>SUM(E11:E18)</f>
        <v>11494</v>
      </c>
      <c r="F19" s="93">
        <f>SUM(F11:F18)</f>
        <v>12569</v>
      </c>
    </row>
    <row r="20" spans="2:6" s="81" customFormat="1" ht="12" customHeight="1">
      <c r="B20" s="89"/>
      <c r="C20" s="91"/>
      <c r="D20" s="92"/>
      <c r="E20" s="92"/>
      <c r="F20" s="93"/>
    </row>
    <row r="21" spans="2:6" s="81" customFormat="1" ht="12" customHeight="1">
      <c r="B21" s="89">
        <v>4</v>
      </c>
      <c r="C21" s="83" t="s">
        <v>146</v>
      </c>
      <c r="D21" s="84"/>
      <c r="E21" s="84"/>
      <c r="F21" s="85"/>
    </row>
    <row r="22" spans="2:6" s="81" customFormat="1" ht="12" customHeight="1">
      <c r="B22" s="89"/>
      <c r="C22" s="83" t="s">
        <v>147</v>
      </c>
      <c r="D22" s="85">
        <v>5</v>
      </c>
      <c r="E22" s="85">
        <v>10</v>
      </c>
      <c r="F22" s="85">
        <v>10</v>
      </c>
    </row>
    <row r="23" spans="2:6" s="81" customFormat="1" ht="12" customHeight="1">
      <c r="B23" s="89"/>
      <c r="C23" s="83" t="s">
        <v>148</v>
      </c>
      <c r="D23" s="85">
        <v>10</v>
      </c>
      <c r="E23" s="85">
        <v>17</v>
      </c>
      <c r="F23" s="85">
        <v>15</v>
      </c>
    </row>
    <row r="24" spans="2:6" s="81" customFormat="1" ht="12" customHeight="1">
      <c r="B24" s="89"/>
      <c r="C24" s="83" t="s">
        <v>149</v>
      </c>
      <c r="D24" s="85">
        <v>0</v>
      </c>
      <c r="E24" s="85">
        <v>0</v>
      </c>
      <c r="F24" s="85">
        <v>10</v>
      </c>
    </row>
    <row r="25" spans="2:6" s="81" customFormat="1" ht="12" customHeight="1">
      <c r="B25" s="89"/>
      <c r="C25" s="83" t="s">
        <v>150</v>
      </c>
      <c r="D25" s="85">
        <v>50</v>
      </c>
      <c r="E25" s="85">
        <v>7145</v>
      </c>
      <c r="F25" s="85">
        <v>3350</v>
      </c>
    </row>
    <row r="26" spans="2:6" s="81" customFormat="1" ht="12" customHeight="1">
      <c r="B26" s="89"/>
      <c r="C26" s="83" t="s">
        <v>151</v>
      </c>
      <c r="D26" s="81">
        <v>1</v>
      </c>
      <c r="E26" s="85">
        <v>23</v>
      </c>
      <c r="F26" s="85">
        <v>22</v>
      </c>
    </row>
    <row r="27" spans="2:6" s="81" customFormat="1" ht="12" customHeight="1">
      <c r="B27" s="89"/>
      <c r="C27" s="83" t="s">
        <v>152</v>
      </c>
      <c r="D27" s="81">
        <v>8475</v>
      </c>
      <c r="E27" s="85"/>
      <c r="F27" s="85"/>
    </row>
    <row r="28" spans="1:6" s="81" customFormat="1" ht="12" customHeight="1">
      <c r="A28" s="88"/>
      <c r="B28" s="86"/>
      <c r="C28" s="91" t="s">
        <v>153</v>
      </c>
      <c r="D28" s="87">
        <f>SUM(D22:D27)</f>
        <v>8541</v>
      </c>
      <c r="E28" s="94">
        <f>SUM(E22:E26)</f>
        <v>7195</v>
      </c>
      <c r="F28" s="94">
        <f>SUM(F22:F26)</f>
        <v>3407</v>
      </c>
    </row>
    <row r="29" spans="2:6" s="81" customFormat="1" ht="12" customHeight="1">
      <c r="B29" s="89"/>
      <c r="C29" s="83"/>
      <c r="D29" s="92"/>
      <c r="E29" s="92"/>
      <c r="F29" s="93"/>
    </row>
    <row r="30" spans="1:6" ht="12" customHeight="1">
      <c r="A30" s="95"/>
      <c r="B30" s="96"/>
      <c r="C30" s="97" t="s">
        <v>154</v>
      </c>
      <c r="D30" s="98">
        <f>D8+D9+D19+D28</f>
        <v>114842</v>
      </c>
      <c r="E30" s="98">
        <f>E8+E9+E19+E28</f>
        <v>99958</v>
      </c>
      <c r="F30" s="98">
        <f>F8+F9+F19+F28</f>
        <v>91072</v>
      </c>
    </row>
    <row r="31" spans="2:6" ht="12" customHeight="1">
      <c r="B31" s="99"/>
      <c r="C31" s="100"/>
      <c r="D31" s="101"/>
      <c r="E31" s="101"/>
      <c r="F31" s="76"/>
    </row>
    <row r="32" spans="1:6" ht="12" customHeight="1">
      <c r="A32" s="66" t="s">
        <v>80</v>
      </c>
      <c r="B32" s="99"/>
      <c r="C32" s="97" t="s">
        <v>155</v>
      </c>
      <c r="D32" s="102"/>
      <c r="E32" s="102"/>
      <c r="F32" s="103"/>
    </row>
    <row r="33" spans="2:6" ht="12" customHeight="1">
      <c r="B33" s="99">
        <v>1</v>
      </c>
      <c r="C33" s="104" t="s">
        <v>156</v>
      </c>
      <c r="D33" s="105"/>
      <c r="E33" s="105"/>
      <c r="F33" s="106"/>
    </row>
    <row r="34" spans="3:6" ht="12" customHeight="1">
      <c r="C34" s="104" t="s">
        <v>157</v>
      </c>
      <c r="D34" s="101"/>
      <c r="E34" s="101">
        <v>1374</v>
      </c>
      <c r="F34" s="76">
        <v>0</v>
      </c>
    </row>
    <row r="35" spans="2:6" ht="12" customHeight="1">
      <c r="B35" s="99"/>
      <c r="C35" s="104" t="s">
        <v>158</v>
      </c>
      <c r="D35" s="106">
        <v>0</v>
      </c>
      <c r="E35" s="106">
        <v>349</v>
      </c>
      <c r="F35" s="106">
        <v>0</v>
      </c>
    </row>
    <row r="36" spans="2:6" ht="12" customHeight="1">
      <c r="B36" s="99"/>
      <c r="C36" s="104" t="s">
        <v>159</v>
      </c>
      <c r="D36" s="106">
        <v>0</v>
      </c>
      <c r="E36" s="106">
        <v>213</v>
      </c>
      <c r="F36" s="106">
        <v>0</v>
      </c>
    </row>
    <row r="37" spans="2:6" ht="12" customHeight="1">
      <c r="B37" s="99"/>
      <c r="C37" s="104" t="s">
        <v>160</v>
      </c>
      <c r="D37" s="106">
        <v>0</v>
      </c>
      <c r="E37" s="106">
        <v>1067</v>
      </c>
      <c r="F37" s="106">
        <v>5773</v>
      </c>
    </row>
    <row r="38" spans="2:6" ht="12" customHeight="1">
      <c r="B38" s="99"/>
      <c r="C38" s="107" t="s">
        <v>161</v>
      </c>
      <c r="D38" s="108">
        <v>4642</v>
      </c>
      <c r="E38" s="108">
        <f>SUM(E34:E37)</f>
        <v>3003</v>
      </c>
      <c r="F38" s="108">
        <f>SUM(F34:F37)</f>
        <v>5773</v>
      </c>
    </row>
    <row r="39" spans="2:6" ht="12" customHeight="1">
      <c r="B39" s="99">
        <v>2</v>
      </c>
      <c r="C39" s="104" t="s">
        <v>162</v>
      </c>
      <c r="D39" s="76"/>
      <c r="E39" s="76"/>
      <c r="F39" s="76"/>
    </row>
    <row r="40" spans="2:6" ht="12" customHeight="1">
      <c r="B40" s="99"/>
      <c r="C40" s="104" t="s">
        <v>163</v>
      </c>
      <c r="D40" s="101">
        <v>110512</v>
      </c>
      <c r="E40" s="101">
        <v>234771</v>
      </c>
      <c r="F40" s="76">
        <v>39129</v>
      </c>
    </row>
    <row r="41" spans="3:6" ht="12" customHeight="1">
      <c r="C41" s="104" t="s">
        <v>164</v>
      </c>
      <c r="D41" s="101">
        <v>0</v>
      </c>
      <c r="E41" s="101">
        <v>1138</v>
      </c>
      <c r="F41" s="76">
        <v>0</v>
      </c>
    </row>
    <row r="42" spans="3:6" ht="12" customHeight="1">
      <c r="C42" s="104" t="s">
        <v>165</v>
      </c>
      <c r="D42" s="101">
        <v>0</v>
      </c>
      <c r="E42" s="101">
        <v>1502</v>
      </c>
      <c r="F42" s="76">
        <v>0</v>
      </c>
    </row>
    <row r="43" spans="3:6" ht="12" customHeight="1">
      <c r="C43" s="104" t="s">
        <v>166</v>
      </c>
      <c r="D43" s="101"/>
      <c r="E43" s="101">
        <v>981</v>
      </c>
      <c r="F43" s="76">
        <v>0</v>
      </c>
    </row>
    <row r="44" spans="3:6" ht="12" customHeight="1">
      <c r="C44" s="104" t="s">
        <v>167</v>
      </c>
      <c r="D44" s="101">
        <v>135</v>
      </c>
      <c r="E44" s="101">
        <v>150</v>
      </c>
      <c r="F44" s="76">
        <v>0</v>
      </c>
    </row>
    <row r="45" spans="3:6" ht="12" customHeight="1">
      <c r="C45" s="104" t="s">
        <v>168</v>
      </c>
      <c r="D45" s="101">
        <v>0</v>
      </c>
      <c r="E45" s="101">
        <v>102</v>
      </c>
      <c r="F45" s="76">
        <v>0</v>
      </c>
    </row>
    <row r="46" spans="3:6" ht="12" customHeight="1">
      <c r="C46" s="104" t="s">
        <v>169</v>
      </c>
      <c r="D46" s="101">
        <v>0</v>
      </c>
      <c r="E46" s="101">
        <v>10</v>
      </c>
      <c r="F46" s="76">
        <v>0</v>
      </c>
    </row>
    <row r="47" spans="3:6" ht="12" customHeight="1">
      <c r="C47" s="104" t="s">
        <v>170</v>
      </c>
      <c r="D47" s="109">
        <v>0</v>
      </c>
      <c r="E47" s="109">
        <v>0</v>
      </c>
      <c r="F47" s="110">
        <v>0</v>
      </c>
    </row>
    <row r="48" spans="3:6" ht="12" customHeight="1">
      <c r="C48" s="107" t="s">
        <v>171</v>
      </c>
      <c r="D48" s="111">
        <f>SUM(D40:D47)</f>
        <v>110647</v>
      </c>
      <c r="E48" s="111">
        <f>SUM(E40:E47)</f>
        <v>238654</v>
      </c>
      <c r="F48" s="111">
        <f>SUM(F40:F47)</f>
        <v>39129</v>
      </c>
    </row>
    <row r="49" spans="2:6" ht="12" customHeight="1">
      <c r="B49" s="66" t="s">
        <v>81</v>
      </c>
      <c r="C49" s="112" t="s">
        <v>172</v>
      </c>
      <c r="D49" s="101"/>
      <c r="E49" s="101"/>
      <c r="F49" s="76"/>
    </row>
    <row r="50" spans="3:6" ht="12" customHeight="1">
      <c r="C50" s="104" t="s">
        <v>173</v>
      </c>
      <c r="D50" s="101">
        <v>512</v>
      </c>
      <c r="E50" s="101">
        <v>335</v>
      </c>
      <c r="F50" s="76"/>
    </row>
    <row r="51" spans="3:6" ht="12" customHeight="1">
      <c r="C51" s="104" t="s">
        <v>174</v>
      </c>
      <c r="D51" s="109">
        <v>180</v>
      </c>
      <c r="E51" s="109">
        <v>1290</v>
      </c>
      <c r="F51" s="110">
        <v>496</v>
      </c>
    </row>
    <row r="52" spans="3:6" ht="12" customHeight="1">
      <c r="C52" s="104" t="s">
        <v>175</v>
      </c>
      <c r="D52" s="113">
        <f>SUM(D50:D51)</f>
        <v>692</v>
      </c>
      <c r="E52" s="113">
        <f>SUM(E50:E51)</f>
        <v>1625</v>
      </c>
      <c r="F52" s="111">
        <f>SUM(F50:F51)</f>
        <v>496</v>
      </c>
    </row>
    <row r="53" spans="2:6" ht="12" customHeight="1">
      <c r="B53" s="66" t="s">
        <v>114</v>
      </c>
      <c r="C53" s="104" t="s">
        <v>176</v>
      </c>
      <c r="D53" s="113"/>
      <c r="E53" s="113"/>
      <c r="F53" s="111">
        <v>2900</v>
      </c>
    </row>
    <row r="54" spans="3:6" ht="12" customHeight="1">
      <c r="C54" s="100" t="s">
        <v>177</v>
      </c>
      <c r="D54" s="98">
        <f>SUM(D38,D48,D52)</f>
        <v>115981</v>
      </c>
      <c r="E54" s="98">
        <f>SUM(E38,E48,E52)</f>
        <v>243282</v>
      </c>
      <c r="F54" s="114">
        <f>SUM(F38,F48,F52,F53)</f>
        <v>48298</v>
      </c>
    </row>
    <row r="55" spans="3:6" ht="12" customHeight="1">
      <c r="C55" s="97" t="s">
        <v>178</v>
      </c>
      <c r="D55" s="98">
        <f>D54+D30</f>
        <v>230823</v>
      </c>
      <c r="E55" s="98">
        <f>E54+E30</f>
        <v>343240</v>
      </c>
      <c r="F55" s="114">
        <f>F54+F30</f>
        <v>139370</v>
      </c>
    </row>
    <row r="56" spans="1:6" ht="12" customHeight="1">
      <c r="A56" s="66" t="s">
        <v>94</v>
      </c>
      <c r="C56" s="104" t="s">
        <v>179</v>
      </c>
      <c r="D56" s="101"/>
      <c r="E56" s="101"/>
      <c r="F56" s="76"/>
    </row>
    <row r="57" spans="3:6" ht="12" customHeight="1">
      <c r="C57" s="104" t="s">
        <v>180</v>
      </c>
      <c r="D57" s="101">
        <v>1006</v>
      </c>
      <c r="E57" s="101">
        <v>-3854</v>
      </c>
      <c r="F57" s="76"/>
    </row>
    <row r="58" spans="3:6" ht="12" customHeight="1">
      <c r="C58" s="104" t="s">
        <v>181</v>
      </c>
      <c r="D58" s="101">
        <v>1549</v>
      </c>
      <c r="E58" s="101"/>
      <c r="F58" s="76"/>
    </row>
    <row r="59" spans="1:6" ht="12" customHeight="1">
      <c r="A59" s="66" t="s">
        <v>182</v>
      </c>
      <c r="C59" s="97" t="s">
        <v>183</v>
      </c>
      <c r="D59" s="114">
        <f>SUM(D55,D57:D58)</f>
        <v>233378</v>
      </c>
      <c r="E59" s="114">
        <f>SUM(E55,E57:E58)</f>
        <v>339386</v>
      </c>
      <c r="F59" s="114">
        <f>SUM(F55,F57:F58)</f>
        <v>139370</v>
      </c>
    </row>
    <row r="60" ht="12" customHeight="1">
      <c r="F60" s="101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 selectLockedCells="1" selectUnlockedCells="1"/>
  <mergeCells count="2">
    <mergeCell ref="A1:F1"/>
    <mergeCell ref="A2:F2"/>
  </mergeCells>
  <printOptions gridLines="1"/>
  <pageMargins left="0.9840277777777777" right="0.5902777777777778" top="0.5118055555555555" bottom="0.6694444444444444" header="0.11805555555555555" footer="0.5118055555555555"/>
  <pageSetup firstPageNumber="1" useFirstPageNumber="1" horizontalDpi="300" verticalDpi="300" orientation="portrait" paperSize="9"/>
  <headerFooter alignWithMargins="0">
    <oddHeader>&amp;C&amp;"Times New Roman,Normál"&amp;11 2013.ÉVI KÖLTSÉGVETÉS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zoomScalePageLayoutView="0" workbookViewId="0" topLeftCell="B1">
      <selection activeCell="L29" sqref="L29:L3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6" width="8.75390625" style="1" customWidth="1"/>
    <col min="7" max="7" width="7.75390625" style="1" customWidth="1"/>
    <col min="8" max="8" width="9.125" style="1" customWidth="1"/>
    <col min="9" max="9" width="18.875" style="1" customWidth="1"/>
    <col min="10" max="10" width="12.75390625" style="1" customWidth="1"/>
    <col min="11" max="12" width="8.75390625" style="1" customWidth="1"/>
    <col min="13" max="13" width="8.125" style="1" customWidth="1"/>
    <col min="14" max="16384" width="9.125" style="1" customWidth="1"/>
  </cols>
  <sheetData>
    <row r="1" spans="2:14" ht="18.75" customHeight="1">
      <c r="B1" s="169" t="s">
        <v>184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15.75">
      <c r="B2" s="170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5.75">
      <c r="B3" s="170" t="s">
        <v>185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3:14" ht="12.75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2:14" ht="12.75" customHeight="1">
      <c r="B5" s="173" t="s">
        <v>9</v>
      </c>
      <c r="C5" s="172" t="s">
        <v>3</v>
      </c>
      <c r="D5" s="172"/>
      <c r="E5" s="172" t="s">
        <v>186</v>
      </c>
      <c r="F5" s="172" t="s">
        <v>5</v>
      </c>
      <c r="G5" s="172" t="s">
        <v>6</v>
      </c>
      <c r="H5" s="172" t="s">
        <v>7</v>
      </c>
      <c r="I5" s="172" t="s">
        <v>8</v>
      </c>
      <c r="J5" s="172"/>
      <c r="K5" s="172" t="s">
        <v>186</v>
      </c>
      <c r="L5" s="172" t="s">
        <v>5</v>
      </c>
      <c r="M5" s="172" t="s">
        <v>6</v>
      </c>
      <c r="N5" s="172" t="s">
        <v>7</v>
      </c>
    </row>
    <row r="6" spans="2:14" ht="12.75" customHeight="1">
      <c r="B6" s="173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 ht="34.5" customHeight="1">
      <c r="B7" s="173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2:14" ht="12.75">
      <c r="B8" s="12">
        <v>1</v>
      </c>
      <c r="C8" s="190" t="s">
        <v>187</v>
      </c>
      <c r="D8" s="190"/>
      <c r="E8" s="115"/>
      <c r="F8" s="115"/>
      <c r="G8" s="115"/>
      <c r="H8" s="116"/>
      <c r="I8" s="190" t="s">
        <v>188</v>
      </c>
      <c r="J8" s="190"/>
      <c r="K8" s="115"/>
      <c r="L8" s="115"/>
      <c r="M8" s="115"/>
      <c r="N8" s="116"/>
    </row>
    <row r="9" spans="2:14" ht="12.75" customHeight="1">
      <c r="B9" s="12">
        <v>2</v>
      </c>
      <c r="C9" s="191" t="s">
        <v>10</v>
      </c>
      <c r="D9" s="191"/>
      <c r="E9" s="117">
        <v>3745</v>
      </c>
      <c r="F9" s="117">
        <v>3745</v>
      </c>
      <c r="G9" s="117"/>
      <c r="H9" s="116"/>
      <c r="I9" s="191" t="s">
        <v>11</v>
      </c>
      <c r="J9" s="191"/>
      <c r="K9" s="117">
        <v>11562</v>
      </c>
      <c r="L9" s="117">
        <v>11562</v>
      </c>
      <c r="M9" s="118"/>
      <c r="N9" s="116"/>
    </row>
    <row r="10" spans="2:14" ht="12.75">
      <c r="B10" s="12">
        <v>3</v>
      </c>
      <c r="C10" s="191" t="s">
        <v>12</v>
      </c>
      <c r="D10" s="191"/>
      <c r="E10" s="117">
        <v>4550</v>
      </c>
      <c r="F10" s="117">
        <v>4550</v>
      </c>
      <c r="G10" s="117"/>
      <c r="H10" s="117"/>
      <c r="I10" s="191" t="s">
        <v>13</v>
      </c>
      <c r="J10" s="191"/>
      <c r="K10" s="117">
        <v>2652</v>
      </c>
      <c r="L10" s="117">
        <v>2652</v>
      </c>
      <c r="M10" s="118"/>
      <c r="N10" s="116"/>
    </row>
    <row r="11" spans="2:14" ht="12.75">
      <c r="B11" s="12">
        <v>4</v>
      </c>
      <c r="C11" s="192" t="s">
        <v>14</v>
      </c>
      <c r="D11" s="192"/>
      <c r="E11" s="117">
        <v>49785</v>
      </c>
      <c r="F11" s="117">
        <v>49785</v>
      </c>
      <c r="G11" s="117"/>
      <c r="H11" s="116">
        <v>4614</v>
      </c>
      <c r="I11" s="191" t="s">
        <v>15</v>
      </c>
      <c r="J11" s="191"/>
      <c r="K11" s="117">
        <v>14328</v>
      </c>
      <c r="L11" s="117">
        <v>14328</v>
      </c>
      <c r="M11" s="118"/>
      <c r="N11" s="116"/>
    </row>
    <row r="12" spans="2:14" ht="12.75">
      <c r="B12" s="12">
        <v>5</v>
      </c>
      <c r="C12" s="192" t="s">
        <v>16</v>
      </c>
      <c r="D12" s="192"/>
      <c r="E12" s="117">
        <v>14138</v>
      </c>
      <c r="F12" s="117">
        <v>14138</v>
      </c>
      <c r="G12" s="117"/>
      <c r="H12" s="116">
        <v>706</v>
      </c>
      <c r="I12" s="193" t="s">
        <v>17</v>
      </c>
      <c r="J12" s="193"/>
      <c r="K12" s="119">
        <v>9118</v>
      </c>
      <c r="L12" s="119">
        <v>9118</v>
      </c>
      <c r="M12" s="120"/>
      <c r="N12" s="116">
        <v>5320</v>
      </c>
    </row>
    <row r="13" spans="2:14" ht="12.75">
      <c r="B13" s="12">
        <v>6</v>
      </c>
      <c r="C13" s="192" t="s">
        <v>18</v>
      </c>
      <c r="D13" s="192"/>
      <c r="E13" s="117">
        <v>3690</v>
      </c>
      <c r="F13" s="117">
        <v>3690</v>
      </c>
      <c r="G13" s="117"/>
      <c r="H13" s="116"/>
      <c r="I13" s="191" t="s">
        <v>19</v>
      </c>
      <c r="J13" s="191"/>
      <c r="K13" s="117">
        <v>0</v>
      </c>
      <c r="L13" s="117">
        <v>0</v>
      </c>
      <c r="M13" s="118"/>
      <c r="N13" s="116"/>
    </row>
    <row r="14" spans="2:14" ht="12.75">
      <c r="B14" s="12">
        <v>7</v>
      </c>
      <c r="C14" s="194" t="s">
        <v>20</v>
      </c>
      <c r="D14" s="194"/>
      <c r="E14" s="117">
        <v>3739</v>
      </c>
      <c r="F14" s="117">
        <v>3739</v>
      </c>
      <c r="G14" s="117"/>
      <c r="H14" s="116"/>
      <c r="I14" s="192" t="s">
        <v>21</v>
      </c>
      <c r="J14" s="192"/>
      <c r="K14" s="119">
        <v>38580</v>
      </c>
      <c r="L14" s="119">
        <v>38580</v>
      </c>
      <c r="M14" s="119"/>
      <c r="N14" s="121"/>
    </row>
    <row r="15" spans="2:14" ht="12.75">
      <c r="B15" s="12">
        <v>8</v>
      </c>
      <c r="C15" s="194"/>
      <c r="D15" s="194"/>
      <c r="G15" s="122"/>
      <c r="H15" s="116"/>
      <c r="I15" s="158" t="s">
        <v>22</v>
      </c>
      <c r="J15" s="158"/>
      <c r="K15" s="123">
        <v>3407</v>
      </c>
      <c r="L15" s="123">
        <v>3407</v>
      </c>
      <c r="M15" s="123"/>
      <c r="N15" s="116"/>
    </row>
    <row r="16" spans="2:14" ht="12.75">
      <c r="B16" s="12">
        <v>9</v>
      </c>
      <c r="C16" s="159"/>
      <c r="D16" s="159"/>
      <c r="E16" s="124"/>
      <c r="F16" s="124"/>
      <c r="G16" s="124"/>
      <c r="H16" s="116"/>
      <c r="I16" s="192" t="s">
        <v>24</v>
      </c>
      <c r="J16" s="192"/>
      <c r="K16" s="119">
        <v>0</v>
      </c>
      <c r="L16" s="119">
        <v>0</v>
      </c>
      <c r="M16" s="119"/>
      <c r="N16" s="116"/>
    </row>
    <row r="17" spans="2:14" s="15" customFormat="1" ht="21" customHeight="1">
      <c r="B17" s="125">
        <v>10</v>
      </c>
      <c r="C17" s="160" t="s">
        <v>25</v>
      </c>
      <c r="D17" s="160"/>
      <c r="E17" s="126">
        <f>E9+E10:E10+E11+E12+E13+E14</f>
        <v>79647</v>
      </c>
      <c r="F17" s="126">
        <f>F9+F10:F10+F11+F12+F13+F14</f>
        <v>79647</v>
      </c>
      <c r="G17" s="126">
        <f>SUM(G9:G15)</f>
        <v>0</v>
      </c>
      <c r="H17" s="126">
        <f>SUM(H9:H15)</f>
        <v>5320</v>
      </c>
      <c r="I17" s="161" t="s">
        <v>26</v>
      </c>
      <c r="J17" s="161"/>
      <c r="K17" s="127">
        <f>SUM(K9:K16)</f>
        <v>79647</v>
      </c>
      <c r="L17" s="127">
        <f>SUM(L9:L16)</f>
        <v>79647</v>
      </c>
      <c r="M17" s="128">
        <f>SUM(M9:M16)</f>
        <v>0</v>
      </c>
      <c r="N17" s="127">
        <f>SUM(N9:N16)</f>
        <v>5320</v>
      </c>
    </row>
    <row r="18" spans="2:14" ht="12.75">
      <c r="B18" s="12">
        <v>11</v>
      </c>
      <c r="C18" s="190" t="s">
        <v>27</v>
      </c>
      <c r="D18" s="190"/>
      <c r="E18" s="115"/>
      <c r="F18" s="115"/>
      <c r="G18" s="115"/>
      <c r="H18" s="116"/>
      <c r="I18" s="190" t="s">
        <v>28</v>
      </c>
      <c r="J18" s="190"/>
      <c r="K18" s="115"/>
      <c r="L18" s="115"/>
      <c r="M18" s="129"/>
      <c r="N18" s="116"/>
    </row>
    <row r="19" spans="2:14" ht="12.75">
      <c r="B19" s="12">
        <v>12</v>
      </c>
      <c r="C19" s="191" t="s">
        <v>29</v>
      </c>
      <c r="D19" s="191"/>
      <c r="E19" s="117">
        <v>4635</v>
      </c>
      <c r="F19" s="117">
        <v>4635</v>
      </c>
      <c r="G19" s="117"/>
      <c r="H19" s="116">
        <v>0</v>
      </c>
      <c r="I19" s="191" t="s">
        <v>30</v>
      </c>
      <c r="J19" s="191"/>
      <c r="K19" s="117">
        <v>39129</v>
      </c>
      <c r="L19" s="117">
        <v>39129</v>
      </c>
      <c r="M19" s="118"/>
      <c r="N19" s="116">
        <v>0</v>
      </c>
    </row>
    <row r="20" spans="2:14" ht="12.75">
      <c r="B20" s="12"/>
      <c r="C20" s="192" t="s">
        <v>31</v>
      </c>
      <c r="D20" s="192"/>
      <c r="E20" s="117">
        <v>2700</v>
      </c>
      <c r="F20" s="117">
        <v>2700</v>
      </c>
      <c r="G20" s="117"/>
      <c r="H20" s="116"/>
      <c r="I20" s="192" t="s">
        <v>32</v>
      </c>
      <c r="J20" s="192"/>
      <c r="K20" s="118">
        <v>5773</v>
      </c>
      <c r="L20" s="118">
        <v>5773</v>
      </c>
      <c r="M20" s="118"/>
      <c r="N20" s="116"/>
    </row>
    <row r="21" spans="2:14" ht="12.75">
      <c r="B21" s="12">
        <v>13</v>
      </c>
      <c r="C21" s="191" t="s">
        <v>189</v>
      </c>
      <c r="D21" s="191"/>
      <c r="E21" s="117">
        <v>0</v>
      </c>
      <c r="F21" s="117">
        <v>0</v>
      </c>
      <c r="G21" s="117"/>
      <c r="H21" s="116">
        <v>0</v>
      </c>
      <c r="I21" s="192" t="s">
        <v>34</v>
      </c>
      <c r="J21" s="192"/>
      <c r="K21" s="117">
        <v>496</v>
      </c>
      <c r="L21" s="117">
        <v>496</v>
      </c>
      <c r="M21" s="118"/>
      <c r="N21" s="116">
        <v>0</v>
      </c>
    </row>
    <row r="22" spans="2:14" ht="12.75">
      <c r="B22" s="12">
        <v>14</v>
      </c>
      <c r="C22" s="191" t="s">
        <v>190</v>
      </c>
      <c r="D22" s="191"/>
      <c r="E22" s="117">
        <v>27369</v>
      </c>
      <c r="F22" s="117">
        <v>27369</v>
      </c>
      <c r="G22" s="117"/>
      <c r="H22" s="116">
        <v>0</v>
      </c>
      <c r="I22" s="192" t="s">
        <v>36</v>
      </c>
      <c r="J22" s="192"/>
      <c r="K22" s="117">
        <v>0</v>
      </c>
      <c r="L22" s="117">
        <v>0</v>
      </c>
      <c r="M22" s="118"/>
      <c r="N22" s="116">
        <v>0</v>
      </c>
    </row>
    <row r="23" spans="2:14" ht="12.75">
      <c r="B23" s="12">
        <v>15</v>
      </c>
      <c r="C23" s="191" t="s">
        <v>191</v>
      </c>
      <c r="D23" s="191"/>
      <c r="E23" s="117">
        <v>13594</v>
      </c>
      <c r="F23" s="117">
        <v>13594</v>
      </c>
      <c r="G23" s="117"/>
      <c r="H23" s="116">
        <v>0</v>
      </c>
      <c r="I23" s="192" t="s">
        <v>38</v>
      </c>
      <c r="J23" s="192"/>
      <c r="K23" s="117">
        <v>2900</v>
      </c>
      <c r="L23" s="117">
        <v>2900</v>
      </c>
      <c r="M23" s="118"/>
      <c r="N23" s="116">
        <v>0</v>
      </c>
    </row>
    <row r="24" spans="2:14" ht="12.75">
      <c r="B24" s="12">
        <v>16</v>
      </c>
      <c r="C24" s="191" t="s">
        <v>192</v>
      </c>
      <c r="D24" s="191"/>
      <c r="E24" s="117">
        <v>0</v>
      </c>
      <c r="F24" s="117">
        <v>0</v>
      </c>
      <c r="G24" s="117"/>
      <c r="H24" s="116">
        <v>0</v>
      </c>
      <c r="I24" s="162"/>
      <c r="J24" s="162"/>
      <c r="K24" s="130"/>
      <c r="L24" s="130"/>
      <c r="M24" s="118"/>
      <c r="N24" s="116">
        <v>0</v>
      </c>
    </row>
    <row r="25" spans="2:14" ht="21" customHeight="1">
      <c r="B25" s="125">
        <v>17</v>
      </c>
      <c r="C25" s="163" t="s">
        <v>40</v>
      </c>
      <c r="D25" s="163"/>
      <c r="E25" s="128">
        <f>SUM(E19:E24)</f>
        <v>48298</v>
      </c>
      <c r="F25" s="128">
        <f>SUM(F19:F24)</f>
        <v>48298</v>
      </c>
      <c r="G25" s="128">
        <f>SUM(G19:G24)</f>
        <v>0</v>
      </c>
      <c r="H25" s="128">
        <f>SUM(H19:H24)</f>
        <v>0</v>
      </c>
      <c r="I25" s="163" t="s">
        <v>41</v>
      </c>
      <c r="J25" s="163"/>
      <c r="K25" s="127">
        <f>SUM(K19:K23)</f>
        <v>48298</v>
      </c>
      <c r="L25" s="127">
        <f>SUM(L19:L23)</f>
        <v>48298</v>
      </c>
      <c r="M25" s="128">
        <f>SUM(M19:M24)</f>
        <v>0</v>
      </c>
      <c r="N25" s="127">
        <f>SUM(N19:N24)</f>
        <v>0</v>
      </c>
    </row>
    <row r="26" spans="2:14" ht="12.75" customHeight="1">
      <c r="B26" s="12">
        <v>18</v>
      </c>
      <c r="C26" s="164" t="s">
        <v>42</v>
      </c>
      <c r="D26" s="164"/>
      <c r="E26" s="131">
        <v>0</v>
      </c>
      <c r="F26" s="131">
        <v>0</v>
      </c>
      <c r="G26" s="131">
        <v>0</v>
      </c>
      <c r="H26" s="131">
        <v>0</v>
      </c>
      <c r="I26" s="164" t="s">
        <v>42</v>
      </c>
      <c r="J26" s="164"/>
      <c r="K26" s="131">
        <v>0</v>
      </c>
      <c r="L26" s="131">
        <v>0</v>
      </c>
      <c r="M26" s="129">
        <v>0</v>
      </c>
      <c r="N26" s="131">
        <v>0</v>
      </c>
    </row>
    <row r="27" spans="2:14" ht="12.75" customHeight="1">
      <c r="B27" s="12">
        <v>19</v>
      </c>
      <c r="C27" s="165"/>
      <c r="D27" s="165"/>
      <c r="E27" s="132"/>
      <c r="F27" s="132"/>
      <c r="G27" s="132"/>
      <c r="H27" s="116"/>
      <c r="I27" s="165"/>
      <c r="J27" s="165"/>
      <c r="K27" s="132"/>
      <c r="L27" s="132"/>
      <c r="M27" s="133"/>
      <c r="N27" s="116"/>
    </row>
    <row r="28" spans="2:14" ht="12.75">
      <c r="B28" s="12">
        <v>20</v>
      </c>
      <c r="C28" s="166" t="s">
        <v>43</v>
      </c>
      <c r="D28" s="166"/>
      <c r="E28" s="134"/>
      <c r="F28" s="134"/>
      <c r="G28" s="134"/>
      <c r="H28" s="134"/>
      <c r="I28" s="190" t="s">
        <v>44</v>
      </c>
      <c r="J28" s="190"/>
      <c r="K28" s="115"/>
      <c r="L28" s="115"/>
      <c r="M28" s="129"/>
      <c r="N28" s="116"/>
    </row>
    <row r="29" spans="2:14" ht="12.75">
      <c r="B29" s="12">
        <v>21</v>
      </c>
      <c r="C29" s="158" t="s">
        <v>45</v>
      </c>
      <c r="D29" s="158"/>
      <c r="E29" s="123">
        <v>0</v>
      </c>
      <c r="F29" s="123">
        <v>0</v>
      </c>
      <c r="G29" s="123">
        <v>0</v>
      </c>
      <c r="H29" s="121">
        <v>0</v>
      </c>
      <c r="I29" s="158" t="s">
        <v>46</v>
      </c>
      <c r="J29" s="158"/>
      <c r="K29" s="123"/>
      <c r="L29" s="123"/>
      <c r="M29" s="123">
        <v>0</v>
      </c>
      <c r="N29" s="116">
        <v>0</v>
      </c>
    </row>
    <row r="30" spans="2:14" ht="12.75">
      <c r="B30" s="12">
        <v>22</v>
      </c>
      <c r="C30" s="158" t="s">
        <v>47</v>
      </c>
      <c r="D30" s="158"/>
      <c r="E30" s="123">
        <v>0</v>
      </c>
      <c r="F30" s="123">
        <v>0</v>
      </c>
      <c r="G30" s="123">
        <v>0</v>
      </c>
      <c r="H30" s="121">
        <v>0</v>
      </c>
      <c r="I30" s="158" t="s">
        <v>48</v>
      </c>
      <c r="J30" s="158"/>
      <c r="K30" s="123"/>
      <c r="L30" s="123">
        <v>0</v>
      </c>
      <c r="M30" s="123">
        <v>0</v>
      </c>
      <c r="N30" s="116">
        <v>0</v>
      </c>
    </row>
    <row r="31" spans="2:14" s="15" customFormat="1" ht="21" customHeight="1">
      <c r="B31" s="135">
        <v>23</v>
      </c>
      <c r="C31" s="167" t="s">
        <v>49</v>
      </c>
      <c r="D31" s="167"/>
      <c r="E31" s="136">
        <f>E17+E25+E26+E29+E30</f>
        <v>127945</v>
      </c>
      <c r="F31" s="136">
        <f>F17+F25+F26+F29+F30</f>
        <v>127945</v>
      </c>
      <c r="G31" s="136">
        <f>G17+G25+G26+G29+G30</f>
        <v>0</v>
      </c>
      <c r="H31" s="136">
        <f>H17+H25+H26+H29+H30</f>
        <v>5320</v>
      </c>
      <c r="I31" s="167" t="s">
        <v>50</v>
      </c>
      <c r="J31" s="167"/>
      <c r="K31" s="136">
        <f>K17+K25+K26+K29+K30</f>
        <v>127945</v>
      </c>
      <c r="L31" s="136">
        <f>L17+L25+L26+L29+L30</f>
        <v>127945</v>
      </c>
      <c r="M31" s="137">
        <f>M17+M25+M26+M29+M30</f>
        <v>0</v>
      </c>
      <c r="N31" s="136">
        <f>N17+N25+N26+N29+N30</f>
        <v>5320</v>
      </c>
    </row>
    <row r="32" spans="2:14" ht="12.75"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1"/>
    </row>
    <row r="34" spans="8:13" ht="12.75">
      <c r="H34" s="32"/>
      <c r="J34" s="32"/>
      <c r="K34" s="32"/>
      <c r="L34" s="32"/>
      <c r="M34" s="32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&amp;C&amp;"Times New Roman,Normál"&amp;11 2013. ÉVI KÖLTSÉGVETÉS</oddHeader>
  </headerFooter>
  <legacyDrawing r:id="rId2"/>
  <oleObjects>
    <oleObject progId="opendocument.WriterDocument.1" shapeId="10701427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L29" sqref="L29:L30"/>
    </sheetView>
  </sheetViews>
  <sheetFormatPr defaultColWidth="11.75390625" defaultRowHeight="12.75"/>
  <cols>
    <col min="1" max="2" width="3.375" style="33" customWidth="1"/>
    <col min="3" max="3" width="44.00390625" style="33" customWidth="1"/>
    <col min="4" max="4" width="10.875" style="33" customWidth="1"/>
    <col min="5" max="5" width="9.25390625" style="33" customWidth="1"/>
    <col min="6" max="6" width="10.00390625" style="34" customWidth="1"/>
    <col min="7" max="16384" width="11.75390625" style="33" customWidth="1"/>
  </cols>
  <sheetData>
    <row r="1" spans="1:6" ht="11.25" customHeight="1">
      <c r="A1" s="169" t="s">
        <v>193</v>
      </c>
      <c r="B1" s="169"/>
      <c r="C1" s="169"/>
      <c r="D1" s="169"/>
      <c r="E1" s="169"/>
      <c r="F1" s="169"/>
    </row>
    <row r="2" spans="1:6" ht="12.75" customHeight="1">
      <c r="A2" s="188" t="s">
        <v>194</v>
      </c>
      <c r="B2" s="188"/>
      <c r="C2" s="188"/>
      <c r="D2" s="188"/>
      <c r="E2" s="188"/>
      <c r="F2" s="188"/>
    </row>
    <row r="3" spans="2:6" ht="9" customHeight="1">
      <c r="B3" s="36"/>
      <c r="D3" s="37"/>
      <c r="E3" s="37"/>
      <c r="F3" s="38" t="s">
        <v>53</v>
      </c>
    </row>
    <row r="4" spans="1:6" ht="34.5" customHeight="1">
      <c r="A4" s="39"/>
      <c r="B4" s="40"/>
      <c r="C4" s="35" t="s">
        <v>54</v>
      </c>
      <c r="D4" s="41" t="s">
        <v>55</v>
      </c>
      <c r="E4" s="41" t="s">
        <v>56</v>
      </c>
      <c r="F4" s="42" t="s">
        <v>57</v>
      </c>
    </row>
    <row r="5" spans="1:7" ht="12" customHeight="1">
      <c r="A5" s="43" t="s">
        <v>58</v>
      </c>
      <c r="B5" s="44"/>
      <c r="C5" s="43" t="s">
        <v>59</v>
      </c>
      <c r="D5" s="45"/>
      <c r="E5" s="46"/>
      <c r="G5" s="138"/>
    </row>
    <row r="6" spans="1:6" ht="12" customHeight="1">
      <c r="A6" s="47"/>
      <c r="B6" s="48" t="s">
        <v>60</v>
      </c>
      <c r="C6" s="43" t="s">
        <v>61</v>
      </c>
      <c r="D6" s="46">
        <v>14080</v>
      </c>
      <c r="E6" s="46">
        <v>16025</v>
      </c>
      <c r="F6" s="46">
        <v>3745</v>
      </c>
    </row>
    <row r="7" spans="1:6" ht="12" customHeight="1">
      <c r="A7" s="49"/>
      <c r="B7" s="50" t="s">
        <v>62</v>
      </c>
      <c r="C7" s="43" t="s">
        <v>63</v>
      </c>
      <c r="D7" s="45"/>
      <c r="E7" s="51"/>
      <c r="F7" s="51"/>
    </row>
    <row r="8" spans="1:6" ht="12" customHeight="1">
      <c r="A8" s="47"/>
      <c r="B8" s="48"/>
      <c r="C8" s="39" t="s">
        <v>64</v>
      </c>
      <c r="D8" s="45"/>
      <c r="E8" s="51"/>
      <c r="F8" s="51"/>
    </row>
    <row r="9" spans="1:6" ht="12" customHeight="1">
      <c r="A9" s="47"/>
      <c r="B9" s="48"/>
      <c r="C9" s="39" t="s">
        <v>65</v>
      </c>
      <c r="D9" s="51">
        <v>2994</v>
      </c>
      <c r="E9" s="51">
        <v>2475</v>
      </c>
      <c r="F9" s="51">
        <v>2500</v>
      </c>
    </row>
    <row r="10" spans="1:6" ht="12" customHeight="1">
      <c r="A10" s="49"/>
      <c r="B10" s="50"/>
      <c r="C10" s="39" t="s">
        <v>66</v>
      </c>
      <c r="D10" s="51">
        <v>118</v>
      </c>
      <c r="E10" s="51">
        <v>141</v>
      </c>
      <c r="F10" s="51">
        <v>150</v>
      </c>
    </row>
    <row r="11" spans="1:6" ht="12" customHeight="1">
      <c r="A11" s="49"/>
      <c r="B11" s="50"/>
      <c r="C11" s="39" t="s">
        <v>67</v>
      </c>
      <c r="D11" s="51">
        <v>2589</v>
      </c>
      <c r="E11" s="51">
        <v>2719</v>
      </c>
      <c r="F11" s="51">
        <v>2700</v>
      </c>
    </row>
    <row r="12" spans="1:6" ht="12" customHeight="1">
      <c r="A12" s="49"/>
      <c r="B12" s="50"/>
      <c r="C12" s="39" t="s">
        <v>68</v>
      </c>
      <c r="D12" s="51">
        <v>117</v>
      </c>
      <c r="E12" s="51">
        <v>109</v>
      </c>
      <c r="F12" s="51">
        <v>100</v>
      </c>
    </row>
    <row r="13" spans="1:6" ht="12" customHeight="1">
      <c r="A13" s="49"/>
      <c r="B13" s="50"/>
      <c r="C13" s="52" t="s">
        <v>69</v>
      </c>
      <c r="D13" s="53">
        <f>SUM(D9:D12)</f>
        <v>5818</v>
      </c>
      <c r="E13" s="54">
        <f>SUM(E9:E12)</f>
        <v>5444</v>
      </c>
      <c r="F13" s="54">
        <f>SUM(F9:F12)</f>
        <v>5450</v>
      </c>
    </row>
    <row r="14" spans="1:6" ht="12" customHeight="1">
      <c r="A14" s="49"/>
      <c r="B14" s="50"/>
      <c r="C14" s="39" t="s">
        <v>70</v>
      </c>
      <c r="D14" s="45"/>
      <c r="E14" s="51"/>
      <c r="F14" s="51"/>
    </row>
    <row r="15" spans="1:6" ht="12" customHeight="1">
      <c r="A15" s="49"/>
      <c r="B15" s="50"/>
      <c r="C15" s="39" t="s">
        <v>71</v>
      </c>
      <c r="D15" s="45"/>
      <c r="E15" s="51"/>
      <c r="F15" s="51"/>
    </row>
    <row r="16" spans="1:6" ht="12" customHeight="1">
      <c r="A16" s="49"/>
      <c r="B16" s="50"/>
      <c r="C16" s="39" t="s">
        <v>72</v>
      </c>
      <c r="D16" s="45">
        <v>5883</v>
      </c>
      <c r="E16" s="51">
        <v>5211</v>
      </c>
      <c r="F16" s="51">
        <v>0</v>
      </c>
    </row>
    <row r="17" spans="1:6" ht="12" customHeight="1">
      <c r="A17" s="49"/>
      <c r="B17" s="50"/>
      <c r="C17" s="39" t="s">
        <v>73</v>
      </c>
      <c r="D17" s="45">
        <v>22183</v>
      </c>
      <c r="E17" s="51">
        <v>21581</v>
      </c>
      <c r="F17" s="51">
        <v>0</v>
      </c>
    </row>
    <row r="18" spans="1:6" ht="12" customHeight="1">
      <c r="A18" s="49"/>
      <c r="B18" s="50"/>
      <c r="C18" s="52" t="s">
        <v>74</v>
      </c>
      <c r="D18" s="55">
        <f>SUM(D16:D17)</f>
        <v>28066</v>
      </c>
      <c r="E18" s="55">
        <f>SUM(E16:E17)</f>
        <v>26792</v>
      </c>
      <c r="F18" s="55">
        <v>0</v>
      </c>
    </row>
    <row r="19" spans="1:6" ht="12" customHeight="1">
      <c r="A19" s="49"/>
      <c r="B19" s="50"/>
      <c r="C19" s="39" t="s">
        <v>75</v>
      </c>
      <c r="D19" s="55">
        <v>5372</v>
      </c>
      <c r="E19" s="55">
        <v>4436</v>
      </c>
      <c r="F19" s="55">
        <v>1760</v>
      </c>
    </row>
    <row r="20" spans="1:6" ht="12" customHeight="1">
      <c r="A20" s="49"/>
      <c r="B20" s="50"/>
      <c r="C20" s="52" t="s">
        <v>76</v>
      </c>
      <c r="D20" s="54">
        <f>SUM(D18:D19)</f>
        <v>33438</v>
      </c>
      <c r="E20" s="54">
        <f>SUM(E18:E19)</f>
        <v>31228</v>
      </c>
      <c r="F20" s="54">
        <f>SUM(F18:F19)</f>
        <v>1760</v>
      </c>
    </row>
    <row r="21" spans="1:6" ht="12" customHeight="1">
      <c r="A21" s="49"/>
      <c r="B21" s="50"/>
      <c r="C21" s="39" t="s">
        <v>77</v>
      </c>
      <c r="D21" s="46">
        <f>SUM(D20,D13)</f>
        <v>39256</v>
      </c>
      <c r="E21" s="46">
        <f>SUM(E20,E13)</f>
        <v>36672</v>
      </c>
      <c r="F21" s="46">
        <f>SUM(F20,F13)</f>
        <v>7210</v>
      </c>
    </row>
    <row r="22" spans="1:6" ht="12" customHeight="1">
      <c r="A22" s="49"/>
      <c r="B22" s="50"/>
      <c r="C22" s="39" t="s">
        <v>78</v>
      </c>
      <c r="D22" s="46">
        <v>35</v>
      </c>
      <c r="E22" s="46">
        <v>57</v>
      </c>
      <c r="F22" s="46">
        <v>40</v>
      </c>
    </row>
    <row r="23" spans="1:6" ht="12" customHeight="1">
      <c r="A23" s="49"/>
      <c r="B23" s="50"/>
      <c r="C23" s="43" t="s">
        <v>79</v>
      </c>
      <c r="D23" s="46"/>
      <c r="E23" s="46"/>
      <c r="F23" s="46">
        <f>SUM(F21:F22)</f>
        <v>7250</v>
      </c>
    </row>
    <row r="24" spans="1:7" ht="12" customHeight="1">
      <c r="A24" s="56" t="s">
        <v>80</v>
      </c>
      <c r="B24" s="50" t="s">
        <v>81</v>
      </c>
      <c r="C24" s="43" t="s">
        <v>82</v>
      </c>
      <c r="D24" s="51"/>
      <c r="E24" s="51"/>
      <c r="F24" s="51"/>
      <c r="G24" s="51"/>
    </row>
    <row r="25" spans="1:7" ht="12" customHeight="1">
      <c r="A25" s="49"/>
      <c r="B25" s="50"/>
      <c r="C25" s="39" t="s">
        <v>83</v>
      </c>
      <c r="D25" s="51">
        <v>29598</v>
      </c>
      <c r="E25" s="51">
        <v>16303</v>
      </c>
      <c r="F25" s="51">
        <v>39989</v>
      </c>
      <c r="G25" s="51"/>
    </row>
    <row r="26" spans="1:7" ht="12" customHeight="1">
      <c r="A26" s="49"/>
      <c r="B26" s="50"/>
      <c r="C26" s="39" t="s">
        <v>84</v>
      </c>
      <c r="D26" s="51">
        <v>6127</v>
      </c>
      <c r="E26" s="51">
        <v>6814</v>
      </c>
      <c r="F26" s="51"/>
      <c r="G26" s="65"/>
    </row>
    <row r="27" spans="1:7" ht="12" customHeight="1">
      <c r="A27" s="49"/>
      <c r="B27" s="50"/>
      <c r="C27" s="39" t="s">
        <v>85</v>
      </c>
      <c r="D27" s="51">
        <v>4636</v>
      </c>
      <c r="E27" s="51">
        <v>2429</v>
      </c>
      <c r="F27" s="51">
        <v>260</v>
      </c>
      <c r="G27" s="51"/>
    </row>
    <row r="28" spans="1:7" ht="12" customHeight="1">
      <c r="A28" s="49"/>
      <c r="B28" s="50"/>
      <c r="C28" s="39" t="s">
        <v>86</v>
      </c>
      <c r="D28" s="51">
        <v>692</v>
      </c>
      <c r="E28" s="51">
        <v>1255</v>
      </c>
      <c r="F28" s="51">
        <v>0</v>
      </c>
      <c r="G28" s="51"/>
    </row>
    <row r="29" spans="1:7" ht="12" customHeight="1">
      <c r="A29" s="49"/>
      <c r="B29" s="50"/>
      <c r="C29" s="39" t="s">
        <v>195</v>
      </c>
      <c r="D29" s="51">
        <v>9772</v>
      </c>
      <c r="E29" s="51">
        <v>1781</v>
      </c>
      <c r="F29" s="51">
        <v>9536</v>
      </c>
      <c r="G29" s="51"/>
    </row>
    <row r="30" spans="1:7" ht="12" customHeight="1">
      <c r="A30" s="49"/>
      <c r="B30" s="50"/>
      <c r="C30" s="39" t="s">
        <v>88</v>
      </c>
      <c r="D30" s="51"/>
      <c r="E30" s="51">
        <v>5866</v>
      </c>
      <c r="F30" s="51"/>
      <c r="G30" s="51"/>
    </row>
    <row r="31" spans="1:7" ht="12" customHeight="1">
      <c r="A31" s="49"/>
      <c r="B31" s="50"/>
      <c r="C31" s="39" t="s">
        <v>89</v>
      </c>
      <c r="D31" s="51">
        <v>3150</v>
      </c>
      <c r="E31" s="51">
        <v>960</v>
      </c>
      <c r="F31" s="51"/>
      <c r="G31" s="46"/>
    </row>
    <row r="32" spans="1:7" ht="12" customHeight="1">
      <c r="A32" s="49"/>
      <c r="B32" s="50"/>
      <c r="C32" s="43" t="s">
        <v>90</v>
      </c>
      <c r="D32" s="57">
        <f>SUM(D25:D31)</f>
        <v>53975</v>
      </c>
      <c r="E32" s="57">
        <f>SUM(E25:E31)</f>
        <v>35408</v>
      </c>
      <c r="F32" s="57">
        <f>SUM(F25:F31)</f>
        <v>49785</v>
      </c>
      <c r="G32" s="65"/>
    </row>
    <row r="33" spans="1:7" ht="12" customHeight="1">
      <c r="A33" s="56" t="s">
        <v>91</v>
      </c>
      <c r="B33" s="58"/>
      <c r="C33" s="43" t="s">
        <v>92</v>
      </c>
      <c r="D33" s="45"/>
      <c r="E33" s="51"/>
      <c r="F33" s="51"/>
      <c r="G33" s="65"/>
    </row>
    <row r="34" spans="1:6" ht="12" customHeight="1">
      <c r="A34" s="56"/>
      <c r="B34" s="58"/>
      <c r="C34" s="39" t="s">
        <v>93</v>
      </c>
      <c r="D34" s="45">
        <v>1250</v>
      </c>
      <c r="E34" s="51"/>
      <c r="F34" s="51">
        <v>4635</v>
      </c>
    </row>
    <row r="35" spans="1:6" ht="12" customHeight="1">
      <c r="A35" s="56" t="s">
        <v>94</v>
      </c>
      <c r="B35" s="58"/>
      <c r="C35" s="43" t="s">
        <v>95</v>
      </c>
      <c r="D35" s="45"/>
      <c r="E35" s="51"/>
      <c r="F35" s="51"/>
    </row>
    <row r="36" spans="1:6" ht="12" customHeight="1">
      <c r="A36" s="49"/>
      <c r="B36" s="50" t="s">
        <v>60</v>
      </c>
      <c r="C36" s="39" t="s">
        <v>96</v>
      </c>
      <c r="D36" s="45"/>
      <c r="E36" s="51"/>
      <c r="F36" s="51"/>
    </row>
    <row r="37" spans="1:6" ht="12" customHeight="1">
      <c r="A37" s="49"/>
      <c r="B37" s="50"/>
      <c r="C37" s="39" t="s">
        <v>97</v>
      </c>
      <c r="D37" s="45"/>
      <c r="E37" s="51"/>
      <c r="F37" s="51"/>
    </row>
    <row r="38" spans="1:6" ht="12" customHeight="1">
      <c r="A38" s="49"/>
      <c r="B38" s="50"/>
      <c r="C38" s="59" t="s">
        <v>98</v>
      </c>
      <c r="D38" s="51">
        <v>2454</v>
      </c>
      <c r="E38" s="51">
        <v>2938</v>
      </c>
      <c r="F38" s="51">
        <v>3604</v>
      </c>
    </row>
    <row r="39" spans="1:6" ht="12" customHeight="1">
      <c r="A39" s="49"/>
      <c r="B39" s="50"/>
      <c r="C39" s="59" t="s">
        <v>99</v>
      </c>
      <c r="D39" s="51">
        <v>39</v>
      </c>
      <c r="E39" s="51">
        <v>21</v>
      </c>
      <c r="F39" s="51">
        <v>0</v>
      </c>
    </row>
    <row r="40" spans="1:6" ht="12" customHeight="1">
      <c r="A40" s="49"/>
      <c r="B40" s="50"/>
      <c r="C40" s="59" t="s">
        <v>100</v>
      </c>
      <c r="D40" s="51">
        <v>0</v>
      </c>
      <c r="E40" s="51">
        <v>0</v>
      </c>
      <c r="F40" s="51">
        <v>0</v>
      </c>
    </row>
    <row r="41" spans="1:6" ht="12" customHeight="1">
      <c r="A41" s="49"/>
      <c r="B41" s="50"/>
      <c r="C41" s="59" t="s">
        <v>101</v>
      </c>
      <c r="D41" s="51">
        <v>505</v>
      </c>
      <c r="E41" s="51">
        <v>214</v>
      </c>
      <c r="F41" s="51">
        <v>0</v>
      </c>
    </row>
    <row r="42" spans="1:6" ht="12" customHeight="1">
      <c r="A42" s="49"/>
      <c r="B42" s="50"/>
      <c r="C42" s="59" t="s">
        <v>102</v>
      </c>
      <c r="D42" s="45">
        <v>765</v>
      </c>
      <c r="E42" s="51">
        <v>215</v>
      </c>
      <c r="F42" s="51">
        <v>0</v>
      </c>
    </row>
    <row r="43" spans="1:6" ht="12" customHeight="1">
      <c r="A43" s="49"/>
      <c r="B43" s="50"/>
      <c r="C43" s="59" t="s">
        <v>103</v>
      </c>
      <c r="D43" s="45">
        <v>560</v>
      </c>
      <c r="E43" s="51">
        <v>0</v>
      </c>
      <c r="F43" s="51">
        <v>0</v>
      </c>
    </row>
    <row r="44" spans="1:6" ht="12" customHeight="1">
      <c r="A44" s="49"/>
      <c r="B44" s="50"/>
      <c r="C44" s="59" t="s">
        <v>104</v>
      </c>
      <c r="D44" s="51">
        <f>SUM(D38:D43)</f>
        <v>4323</v>
      </c>
      <c r="E44" s="51">
        <f>SUM(E38:E43)</f>
        <v>3388</v>
      </c>
      <c r="F44" s="51">
        <f>SUM(F38:F43)</f>
        <v>3604</v>
      </c>
    </row>
    <row r="45" spans="1:6" ht="12" customHeight="1">
      <c r="A45" s="49"/>
      <c r="B45" s="50"/>
      <c r="C45" s="39" t="s">
        <v>105</v>
      </c>
      <c r="D45" s="45">
        <v>0</v>
      </c>
      <c r="E45" s="51">
        <v>9138</v>
      </c>
      <c r="F45" s="51">
        <v>7135</v>
      </c>
    </row>
    <row r="46" spans="1:6" ht="12" customHeight="1">
      <c r="A46" s="49"/>
      <c r="B46" s="50"/>
      <c r="C46" s="39" t="s">
        <v>106</v>
      </c>
      <c r="D46" s="57"/>
      <c r="E46" s="51"/>
      <c r="F46" s="46"/>
    </row>
    <row r="47" spans="1:6" ht="12" customHeight="1">
      <c r="A47" s="49"/>
      <c r="B47" s="50"/>
      <c r="C47" s="47" t="s">
        <v>107</v>
      </c>
      <c r="D47" s="45">
        <v>6259</v>
      </c>
      <c r="E47" s="51">
        <v>7180</v>
      </c>
      <c r="F47" s="51">
        <v>2719</v>
      </c>
    </row>
    <row r="48" spans="1:6" ht="12" customHeight="1">
      <c r="A48" s="56"/>
      <c r="B48" s="58"/>
      <c r="C48" s="59" t="s">
        <v>108</v>
      </c>
      <c r="D48" s="45">
        <v>0</v>
      </c>
      <c r="E48" s="51">
        <v>0</v>
      </c>
      <c r="F48" s="51">
        <v>680</v>
      </c>
    </row>
    <row r="49" spans="1:6" ht="12" customHeight="1">
      <c r="A49" s="49"/>
      <c r="B49" s="50"/>
      <c r="C49" s="47" t="s">
        <v>109</v>
      </c>
      <c r="D49" s="45">
        <v>750</v>
      </c>
      <c r="E49" s="51">
        <v>2852</v>
      </c>
      <c r="F49" s="51">
        <v>0</v>
      </c>
    </row>
    <row r="50" spans="1:6" ht="12" customHeight="1">
      <c r="A50" s="49"/>
      <c r="B50" s="50"/>
      <c r="C50" s="47" t="s">
        <v>110</v>
      </c>
      <c r="D50" s="45">
        <v>1040</v>
      </c>
      <c r="E50" s="51"/>
      <c r="F50" s="51"/>
    </row>
    <row r="51" spans="1:6" ht="12" customHeight="1">
      <c r="A51" s="49"/>
      <c r="B51" s="50"/>
      <c r="C51" s="39" t="s">
        <v>111</v>
      </c>
      <c r="D51" s="46">
        <f>SUM(D44+D45+D47+D48+D49+D50)</f>
        <v>12372</v>
      </c>
      <c r="E51" s="46">
        <f>SUM(E44+E45+E47+E48+E49+E50)</f>
        <v>22558</v>
      </c>
      <c r="F51" s="46">
        <f>SUM(F44+F45+F47+F48+F49+F50)</f>
        <v>14138</v>
      </c>
    </row>
    <row r="52" spans="1:6" ht="12" customHeight="1">
      <c r="A52" s="49"/>
      <c r="B52" s="50" t="s">
        <v>62</v>
      </c>
      <c r="C52" s="39" t="s">
        <v>112</v>
      </c>
      <c r="D52" s="45">
        <v>73810</v>
      </c>
      <c r="E52" s="51">
        <v>160287</v>
      </c>
      <c r="F52" s="51">
        <v>27369</v>
      </c>
    </row>
    <row r="53" spans="1:6" ht="12" customHeight="1">
      <c r="A53" s="49"/>
      <c r="B53" s="50" t="s">
        <v>81</v>
      </c>
      <c r="C53" s="39" t="s">
        <v>113</v>
      </c>
      <c r="D53" s="51">
        <v>50</v>
      </c>
      <c r="E53" s="51">
        <v>1157</v>
      </c>
      <c r="F53" s="51">
        <v>3690</v>
      </c>
    </row>
    <row r="54" spans="1:6" ht="12" customHeight="1">
      <c r="A54" s="39"/>
      <c r="B54" s="40" t="s">
        <v>114</v>
      </c>
      <c r="C54" s="39" t="s">
        <v>115</v>
      </c>
      <c r="D54" s="45">
        <v>14628</v>
      </c>
      <c r="E54" s="51">
        <v>23024</v>
      </c>
      <c r="F54" s="51">
        <v>4830</v>
      </c>
    </row>
    <row r="55" spans="1:7" ht="12" customHeight="1">
      <c r="A55" s="39"/>
      <c r="B55" s="40" t="s">
        <v>116</v>
      </c>
      <c r="C55" s="39" t="s">
        <v>117</v>
      </c>
      <c r="D55" s="45">
        <v>22454</v>
      </c>
      <c r="E55" s="51">
        <v>49577</v>
      </c>
      <c r="F55" s="51">
        <v>8764</v>
      </c>
      <c r="G55" s="64"/>
    </row>
    <row r="56" spans="1:6" ht="12" customHeight="1">
      <c r="A56" s="39"/>
      <c r="B56" s="40"/>
      <c r="C56" s="39" t="s">
        <v>118</v>
      </c>
      <c r="D56" s="57">
        <f>SUM(D51:D55)</f>
        <v>123314</v>
      </c>
      <c r="E56" s="46">
        <f>SUM(E51:E55)</f>
        <v>256603</v>
      </c>
      <c r="F56" s="46">
        <f>SUM(F51:F55)</f>
        <v>58791</v>
      </c>
    </row>
    <row r="57" spans="1:6" ht="12" customHeight="1">
      <c r="A57" s="39"/>
      <c r="B57" s="40"/>
      <c r="C57" s="39" t="s">
        <v>119</v>
      </c>
      <c r="D57" s="45">
        <v>354</v>
      </c>
      <c r="E57" s="51">
        <v>223</v>
      </c>
      <c r="F57" s="51"/>
    </row>
    <row r="58" spans="1:6" ht="12" customHeight="1">
      <c r="A58" s="39"/>
      <c r="B58" s="40"/>
      <c r="C58" s="39" t="s">
        <v>120</v>
      </c>
      <c r="D58" s="45"/>
      <c r="E58" s="51">
        <v>580</v>
      </c>
      <c r="F58" s="51"/>
    </row>
    <row r="59" spans="1:6" ht="12" customHeight="1">
      <c r="A59" s="39"/>
      <c r="B59" s="40"/>
      <c r="C59" s="39" t="s">
        <v>121</v>
      </c>
      <c r="D59" s="57">
        <f>SUM(D6+D21+D32+D56+D57+D22+D34)</f>
        <v>232264</v>
      </c>
      <c r="E59" s="46">
        <f>SUM(E6+E21+E32+E56+E57+E22+E58)</f>
        <v>345568</v>
      </c>
      <c r="F59" s="46">
        <f>SUM(F6+F21+F32+F56+F57+F22+F58+F34)</f>
        <v>124206</v>
      </c>
    </row>
    <row r="60" spans="1:6" ht="12" customHeight="1">
      <c r="A60" s="43" t="s">
        <v>182</v>
      </c>
      <c r="B60" s="40"/>
      <c r="C60" s="43" t="s">
        <v>122</v>
      </c>
      <c r="D60" s="45"/>
      <c r="E60" s="51"/>
      <c r="F60" s="51"/>
    </row>
    <row r="61" spans="1:6" ht="12" customHeight="1">
      <c r="A61" s="39"/>
      <c r="B61" s="40"/>
      <c r="C61" s="39" t="s">
        <v>123</v>
      </c>
      <c r="D61" s="45">
        <v>2335</v>
      </c>
      <c r="E61" s="51">
        <v>3456</v>
      </c>
      <c r="F61" s="51">
        <v>3739</v>
      </c>
    </row>
    <row r="62" spans="1:6" ht="12" customHeight="1">
      <c r="A62" s="39"/>
      <c r="B62" s="40"/>
      <c r="C62" s="39" t="s">
        <v>124</v>
      </c>
      <c r="D62" s="45">
        <v>0</v>
      </c>
      <c r="E62" s="51">
        <v>0</v>
      </c>
      <c r="F62" s="51">
        <v>0</v>
      </c>
    </row>
    <row r="63" spans="1:6" ht="12" customHeight="1">
      <c r="A63" s="39"/>
      <c r="B63" s="40"/>
      <c r="C63" s="39" t="s">
        <v>125</v>
      </c>
      <c r="D63" s="45">
        <v>2973</v>
      </c>
      <c r="E63" s="51">
        <v>-2349</v>
      </c>
      <c r="F63" s="51"/>
    </row>
    <row r="64" spans="2:6" ht="12" customHeight="1">
      <c r="B64" s="36"/>
      <c r="C64" s="43" t="s">
        <v>126</v>
      </c>
      <c r="D64" s="57">
        <f>SUM(D59:D63)</f>
        <v>237572</v>
      </c>
      <c r="E64" s="46">
        <f>SUM(E59:E63)</f>
        <v>346675</v>
      </c>
      <c r="F64" s="46">
        <f>SUM(F59:F63)</f>
        <v>127945</v>
      </c>
    </row>
    <row r="65" spans="2:6" ht="12" customHeight="1">
      <c r="B65" s="36"/>
      <c r="E65" s="51"/>
      <c r="F65" s="60"/>
    </row>
    <row r="66" spans="4:5" ht="12.75">
      <c r="D66" s="64"/>
      <c r="E66" s="65"/>
    </row>
    <row r="67" ht="12.75">
      <c r="E67" s="65"/>
    </row>
    <row r="68" ht="12.75">
      <c r="E68" s="65"/>
    </row>
    <row r="69" ht="12.75">
      <c r="E69" s="65"/>
    </row>
    <row r="70" ht="12.75">
      <c r="E70" s="65"/>
    </row>
    <row r="71" ht="12.75">
      <c r="E71" s="65"/>
    </row>
    <row r="72" ht="12.75">
      <c r="E72" s="65"/>
    </row>
    <row r="73" ht="12.75">
      <c r="E73" s="65"/>
    </row>
    <row r="74" ht="12.75">
      <c r="E74" s="65"/>
    </row>
    <row r="75" ht="12.75">
      <c r="E75" s="65"/>
    </row>
    <row r="76" ht="12.75">
      <c r="E76" s="65"/>
    </row>
    <row r="77" ht="12.75">
      <c r="E77" s="65"/>
    </row>
    <row r="78" ht="12.75">
      <c r="E78" s="65"/>
    </row>
    <row r="79" ht="12.75">
      <c r="E79" s="65"/>
    </row>
    <row r="80" ht="12.75">
      <c r="E80" s="65"/>
    </row>
    <row r="81" ht="12.75">
      <c r="E81" s="65"/>
    </row>
    <row r="82" ht="12.75">
      <c r="E82" s="65"/>
    </row>
    <row r="83" ht="12.75">
      <c r="E83" s="65"/>
    </row>
    <row r="84" ht="12.75">
      <c r="E84" s="65"/>
    </row>
    <row r="85" ht="12.75">
      <c r="E85" s="65"/>
    </row>
    <row r="86" ht="12.75">
      <c r="E86" s="65"/>
    </row>
    <row r="87" ht="12.75">
      <c r="E87" s="65"/>
    </row>
    <row r="88" ht="12.75">
      <c r="E88" s="65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2013. ÉVI KÖLTSÉGVETÉS </oddHeader>
  </headerFooter>
  <legacyDrawing r:id="rId2"/>
  <oleObjects>
    <oleObject progId="opendocument.WriterDocument.1" shapeId="1070154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L29" sqref="L29:L30"/>
    </sheetView>
  </sheetViews>
  <sheetFormatPr defaultColWidth="11.75390625" defaultRowHeight="12.75"/>
  <cols>
    <col min="1" max="1" width="4.375" style="66" customWidth="1"/>
    <col min="2" max="2" width="3.125" style="66" customWidth="1"/>
    <col min="3" max="3" width="47.125" style="66" customWidth="1"/>
    <col min="4" max="4" width="9.625" style="67" customWidth="1"/>
    <col min="5" max="5" width="9.75390625" style="66" customWidth="1"/>
    <col min="6" max="6" width="10.00390625" style="68" customWidth="1"/>
    <col min="7" max="16384" width="11.75390625" style="66" customWidth="1"/>
  </cols>
  <sheetData>
    <row r="1" spans="1:6" ht="15.75" customHeight="1">
      <c r="A1" s="169" t="s">
        <v>196</v>
      </c>
      <c r="B1" s="169"/>
      <c r="C1" s="169"/>
      <c r="D1" s="169"/>
      <c r="E1" s="169"/>
      <c r="F1" s="169"/>
    </row>
    <row r="2" spans="1:6" ht="15.75" customHeight="1">
      <c r="A2" s="189" t="s">
        <v>197</v>
      </c>
      <c r="B2" s="189"/>
      <c r="C2" s="189"/>
      <c r="D2" s="189"/>
      <c r="E2" s="189"/>
      <c r="F2" s="189"/>
    </row>
    <row r="3" spans="1:6" ht="48" customHeight="1">
      <c r="A3" s="70" t="s">
        <v>9</v>
      </c>
      <c r="B3" s="71"/>
      <c r="C3" s="72" t="s">
        <v>129</v>
      </c>
      <c r="D3" s="41" t="s">
        <v>55</v>
      </c>
      <c r="E3" s="41" t="s">
        <v>56</v>
      </c>
      <c r="F3" s="42" t="s">
        <v>57</v>
      </c>
    </row>
    <row r="4" spans="1:6" ht="12" customHeight="1">
      <c r="A4" s="73" t="s">
        <v>58</v>
      </c>
      <c r="B4" s="73"/>
      <c r="C4" s="74" t="s">
        <v>130</v>
      </c>
      <c r="D4" s="75"/>
      <c r="E4" s="75"/>
      <c r="F4" s="76"/>
    </row>
    <row r="5" spans="1:6" ht="14.25" customHeight="1">
      <c r="A5" s="73"/>
      <c r="B5" s="77" t="s">
        <v>60</v>
      </c>
      <c r="C5" s="78" t="s">
        <v>131</v>
      </c>
      <c r="D5" s="79">
        <v>9110</v>
      </c>
      <c r="E5" s="79">
        <v>9681</v>
      </c>
      <c r="F5" s="80">
        <v>11562</v>
      </c>
    </row>
    <row r="6" spans="1:6" ht="15.75" customHeight="1">
      <c r="A6" s="73"/>
      <c r="B6" s="77" t="s">
        <v>62</v>
      </c>
      <c r="C6" s="78" t="s">
        <v>132</v>
      </c>
      <c r="D6" s="79">
        <v>2576</v>
      </c>
      <c r="E6" s="79">
        <v>2262</v>
      </c>
      <c r="F6" s="80">
        <v>2652</v>
      </c>
    </row>
    <row r="7" spans="1:6" ht="14.25" customHeight="1">
      <c r="A7" s="73"/>
      <c r="B7" s="77" t="s">
        <v>81</v>
      </c>
      <c r="C7" s="78" t="s">
        <v>133</v>
      </c>
      <c r="D7" s="79">
        <v>9535</v>
      </c>
      <c r="E7" s="79">
        <v>14297</v>
      </c>
      <c r="F7" s="80">
        <v>14328</v>
      </c>
    </row>
    <row r="8" spans="1:6" ht="14.25" customHeight="1">
      <c r="A8" s="73"/>
      <c r="B8" s="77"/>
      <c r="C8" s="78" t="s">
        <v>134</v>
      </c>
      <c r="D8" s="79">
        <f>SUM(D5:D7)</f>
        <v>21221</v>
      </c>
      <c r="E8" s="79">
        <f>SUM(E5:E7)</f>
        <v>26240</v>
      </c>
      <c r="F8" s="79">
        <f>SUM(F5:F7)</f>
        <v>28542</v>
      </c>
    </row>
    <row r="9" spans="2:6" s="81" customFormat="1" ht="12" customHeight="1">
      <c r="B9" s="82" t="s">
        <v>114</v>
      </c>
      <c r="C9" s="83" t="s">
        <v>135</v>
      </c>
      <c r="D9" s="84">
        <v>9423</v>
      </c>
      <c r="E9" s="84">
        <v>11024</v>
      </c>
      <c r="F9" s="85">
        <v>9118</v>
      </c>
    </row>
    <row r="10" spans="2:6" s="81" customFormat="1" ht="12" customHeight="1">
      <c r="B10" s="86" t="s">
        <v>116</v>
      </c>
      <c r="C10" s="83" t="s">
        <v>136</v>
      </c>
      <c r="D10" s="87"/>
      <c r="E10" s="87"/>
      <c r="F10" s="85"/>
    </row>
    <row r="11" spans="1:6" s="81" customFormat="1" ht="12" customHeight="1">
      <c r="A11" s="88"/>
      <c r="B11" s="89"/>
      <c r="C11" s="83" t="s">
        <v>198</v>
      </c>
      <c r="D11" s="84">
        <v>11649</v>
      </c>
      <c r="E11" s="84">
        <v>9601</v>
      </c>
      <c r="F11" s="85">
        <v>1796</v>
      </c>
    </row>
    <row r="12" spans="1:6" s="81" customFormat="1" ht="12" customHeight="1">
      <c r="A12" s="88"/>
      <c r="B12" s="89"/>
      <c r="C12" s="83" t="s">
        <v>138</v>
      </c>
      <c r="D12" s="84"/>
      <c r="E12" s="84"/>
      <c r="F12" s="85">
        <v>10553</v>
      </c>
    </row>
    <row r="13" spans="1:6" s="81" customFormat="1" ht="12" customHeight="1">
      <c r="A13" s="88"/>
      <c r="B13" s="89"/>
      <c r="C13" s="83" t="s">
        <v>139</v>
      </c>
      <c r="D13" s="84">
        <v>54946</v>
      </c>
      <c r="E13" s="84">
        <v>33770</v>
      </c>
      <c r="F13" s="85">
        <v>26011</v>
      </c>
    </row>
    <row r="14" spans="2:6" s="81" customFormat="1" ht="12" customHeight="1">
      <c r="B14" s="89"/>
      <c r="C14" s="83" t="s">
        <v>140</v>
      </c>
      <c r="D14" s="84">
        <v>845</v>
      </c>
      <c r="E14" s="84">
        <v>573</v>
      </c>
      <c r="F14" s="85">
        <v>0</v>
      </c>
    </row>
    <row r="15" spans="2:6" s="81" customFormat="1" ht="12" customHeight="1">
      <c r="B15" s="89"/>
      <c r="C15" s="83" t="s">
        <v>141</v>
      </c>
      <c r="D15" s="84">
        <v>120</v>
      </c>
      <c r="E15" s="84">
        <v>146</v>
      </c>
      <c r="F15" s="85">
        <v>220</v>
      </c>
    </row>
    <row r="16" spans="2:6" s="81" customFormat="1" ht="12" customHeight="1">
      <c r="B16" s="89"/>
      <c r="C16" s="83" t="s">
        <v>142</v>
      </c>
      <c r="D16" s="84">
        <v>150</v>
      </c>
      <c r="E16" s="84">
        <v>150</v>
      </c>
      <c r="F16" s="85">
        <v>0</v>
      </c>
    </row>
    <row r="17" spans="2:6" s="81" customFormat="1" ht="12" customHeight="1">
      <c r="B17" s="89"/>
      <c r="C17" s="83" t="s">
        <v>143</v>
      </c>
      <c r="D17" s="84">
        <v>0</v>
      </c>
      <c r="E17" s="84">
        <v>252</v>
      </c>
      <c r="F17" s="85">
        <v>0</v>
      </c>
    </row>
    <row r="18" spans="2:6" s="81" customFormat="1" ht="12" customHeight="1">
      <c r="B18" s="89"/>
      <c r="C18" s="83" t="s">
        <v>144</v>
      </c>
      <c r="D18" s="84">
        <v>440</v>
      </c>
      <c r="E18" s="84">
        <v>772</v>
      </c>
      <c r="F18" s="85">
        <v>0</v>
      </c>
    </row>
    <row r="19" spans="2:6" s="81" customFormat="1" ht="12" customHeight="1">
      <c r="B19" s="89"/>
      <c r="C19" s="91" t="s">
        <v>145</v>
      </c>
      <c r="D19" s="92">
        <f>SUM(D11:D18)</f>
        <v>68150</v>
      </c>
      <c r="E19" s="92">
        <f>SUM(E11:E18)</f>
        <v>45264</v>
      </c>
      <c r="F19" s="93">
        <f>SUM(F11:F18)</f>
        <v>38580</v>
      </c>
    </row>
    <row r="20" spans="2:6" s="81" customFormat="1" ht="12" customHeight="1">
      <c r="B20" s="89"/>
      <c r="C20" s="91"/>
      <c r="D20" s="92"/>
      <c r="E20" s="92"/>
      <c r="F20" s="93"/>
    </row>
    <row r="21" spans="2:6" s="81" customFormat="1" ht="12" customHeight="1">
      <c r="B21" s="89">
        <v>4</v>
      </c>
      <c r="C21" s="83" t="s">
        <v>146</v>
      </c>
      <c r="D21" s="84"/>
      <c r="E21" s="84"/>
      <c r="F21" s="85"/>
    </row>
    <row r="22" spans="2:6" s="81" customFormat="1" ht="12" customHeight="1">
      <c r="B22" s="89"/>
      <c r="C22" s="83" t="s">
        <v>147</v>
      </c>
      <c r="D22" s="85">
        <v>5</v>
      </c>
      <c r="E22" s="85">
        <v>10</v>
      </c>
      <c r="F22" s="85">
        <v>10</v>
      </c>
    </row>
    <row r="23" spans="2:6" s="81" customFormat="1" ht="12" customHeight="1">
      <c r="B23" s="89"/>
      <c r="C23" s="83" t="s">
        <v>148</v>
      </c>
      <c r="D23" s="85">
        <v>10</v>
      </c>
      <c r="E23" s="85">
        <v>17</v>
      </c>
      <c r="F23" s="85">
        <v>15</v>
      </c>
    </row>
    <row r="24" spans="2:6" s="81" customFormat="1" ht="12" customHeight="1">
      <c r="B24" s="89"/>
      <c r="C24" s="83" t="s">
        <v>149</v>
      </c>
      <c r="D24" s="85">
        <v>0</v>
      </c>
      <c r="E24" s="85">
        <v>0</v>
      </c>
      <c r="F24" s="85">
        <v>10</v>
      </c>
    </row>
    <row r="25" spans="2:6" s="81" customFormat="1" ht="12" customHeight="1">
      <c r="B25" s="89"/>
      <c r="C25" s="83" t="s">
        <v>150</v>
      </c>
      <c r="D25" s="85">
        <v>50</v>
      </c>
      <c r="E25" s="85">
        <v>7145</v>
      </c>
      <c r="F25" s="85">
        <v>3350</v>
      </c>
    </row>
    <row r="26" spans="2:6" s="81" customFormat="1" ht="12" customHeight="1">
      <c r="B26" s="89"/>
      <c r="C26" s="83" t="s">
        <v>151</v>
      </c>
      <c r="D26" s="81">
        <v>1</v>
      </c>
      <c r="E26" s="85">
        <v>23</v>
      </c>
      <c r="F26" s="85">
        <v>22</v>
      </c>
    </row>
    <row r="27" spans="2:6" s="81" customFormat="1" ht="12" customHeight="1">
      <c r="B27" s="89"/>
      <c r="C27" s="83" t="s">
        <v>152</v>
      </c>
      <c r="D27" s="81">
        <v>8475</v>
      </c>
      <c r="E27" s="85"/>
      <c r="F27" s="85"/>
    </row>
    <row r="28" spans="1:6" s="81" customFormat="1" ht="12" customHeight="1">
      <c r="A28" s="88"/>
      <c r="B28" s="86"/>
      <c r="C28" s="91" t="s">
        <v>153</v>
      </c>
      <c r="D28" s="87">
        <f>SUM(D22:D27)</f>
        <v>8541</v>
      </c>
      <c r="E28" s="94">
        <f>SUM(E22:E26)</f>
        <v>7195</v>
      </c>
      <c r="F28" s="94">
        <f>SUM(F22:F26)</f>
        <v>3407</v>
      </c>
    </row>
    <row r="29" spans="2:6" s="81" customFormat="1" ht="12" customHeight="1">
      <c r="B29" s="89"/>
      <c r="C29" s="83"/>
      <c r="D29" s="92"/>
      <c r="E29" s="92"/>
      <c r="F29" s="93"/>
    </row>
    <row r="30" spans="1:6" ht="12" customHeight="1">
      <c r="A30" s="95"/>
      <c r="B30" s="96"/>
      <c r="C30" s="97" t="s">
        <v>154</v>
      </c>
      <c r="D30" s="98">
        <f>D8+D9+D19+D28</f>
        <v>107335</v>
      </c>
      <c r="E30" s="98">
        <f>E8+E9+E19+E28</f>
        <v>89723</v>
      </c>
      <c r="F30" s="98">
        <f>F8+F9+F19+F28</f>
        <v>79647</v>
      </c>
    </row>
    <row r="31" spans="2:6" ht="12" customHeight="1">
      <c r="B31" s="99"/>
      <c r="C31" s="100"/>
      <c r="D31" s="101"/>
      <c r="E31" s="101"/>
      <c r="F31" s="76"/>
    </row>
    <row r="32" spans="1:6" ht="12" customHeight="1">
      <c r="A32" s="66" t="s">
        <v>80</v>
      </c>
      <c r="B32" s="99"/>
      <c r="C32" s="97" t="s">
        <v>155</v>
      </c>
      <c r="D32" s="102"/>
      <c r="E32" s="102"/>
      <c r="F32" s="103"/>
    </row>
    <row r="33" spans="2:6" ht="12" customHeight="1">
      <c r="B33" s="99">
        <v>1</v>
      </c>
      <c r="C33" s="104" t="s">
        <v>156</v>
      </c>
      <c r="D33" s="105"/>
      <c r="E33" s="105"/>
      <c r="F33" s="106"/>
    </row>
    <row r="34" spans="3:6" ht="12" customHeight="1">
      <c r="C34" s="104" t="s">
        <v>157</v>
      </c>
      <c r="D34" s="101"/>
      <c r="E34" s="101">
        <v>1374</v>
      </c>
      <c r="F34" s="76">
        <v>0</v>
      </c>
    </row>
    <row r="35" spans="2:6" ht="12" customHeight="1">
      <c r="B35" s="99"/>
      <c r="C35" s="104" t="s">
        <v>158</v>
      </c>
      <c r="D35" s="106">
        <v>0</v>
      </c>
      <c r="E35" s="106">
        <v>349</v>
      </c>
      <c r="F35" s="106">
        <v>0</v>
      </c>
    </row>
    <row r="36" spans="2:6" ht="12" customHeight="1">
      <c r="B36" s="99"/>
      <c r="C36" s="104" t="s">
        <v>159</v>
      </c>
      <c r="D36" s="106">
        <v>0</v>
      </c>
      <c r="E36" s="106">
        <v>213</v>
      </c>
      <c r="F36" s="106">
        <v>0</v>
      </c>
    </row>
    <row r="37" spans="2:6" ht="12" customHeight="1">
      <c r="B37" s="99"/>
      <c r="C37" s="104" t="s">
        <v>160</v>
      </c>
      <c r="D37" s="106">
        <v>0</v>
      </c>
      <c r="E37" s="106">
        <v>1067</v>
      </c>
      <c r="F37" s="106">
        <v>5733</v>
      </c>
    </row>
    <row r="38" spans="2:6" ht="12" customHeight="1">
      <c r="B38" s="99"/>
      <c r="C38" s="107" t="s">
        <v>161</v>
      </c>
      <c r="D38" s="108">
        <v>4642</v>
      </c>
      <c r="E38" s="108">
        <f>SUM(E34:E37)</f>
        <v>3003</v>
      </c>
      <c r="F38" s="108">
        <v>5773</v>
      </c>
    </row>
    <row r="39" spans="2:6" ht="12" customHeight="1">
      <c r="B39" s="99">
        <v>2</v>
      </c>
      <c r="C39" s="104" t="s">
        <v>162</v>
      </c>
      <c r="D39" s="76"/>
      <c r="E39" s="76"/>
      <c r="F39" s="76"/>
    </row>
    <row r="40" spans="2:6" ht="12" customHeight="1">
      <c r="B40" s="99"/>
      <c r="C40" s="104" t="s">
        <v>163</v>
      </c>
      <c r="D40" s="101">
        <v>110512</v>
      </c>
      <c r="E40" s="101">
        <v>234771</v>
      </c>
      <c r="F40" s="76">
        <v>39129</v>
      </c>
    </row>
    <row r="41" spans="3:6" ht="12" customHeight="1">
      <c r="C41" s="104" t="s">
        <v>164</v>
      </c>
      <c r="D41" s="101">
        <v>0</v>
      </c>
      <c r="E41" s="101">
        <v>1138</v>
      </c>
      <c r="F41" s="76">
        <v>0</v>
      </c>
    </row>
    <row r="42" spans="3:6" ht="12" customHeight="1">
      <c r="C42" s="104" t="s">
        <v>165</v>
      </c>
      <c r="D42" s="101">
        <v>0</v>
      </c>
      <c r="E42" s="101">
        <v>1502</v>
      </c>
      <c r="F42" s="76">
        <v>0</v>
      </c>
    </row>
    <row r="43" spans="3:6" ht="12" customHeight="1">
      <c r="C43" s="104" t="s">
        <v>166</v>
      </c>
      <c r="D43" s="101"/>
      <c r="E43" s="101">
        <v>981</v>
      </c>
      <c r="F43" s="76">
        <v>0</v>
      </c>
    </row>
    <row r="44" spans="3:6" ht="12" customHeight="1">
      <c r="C44" s="104" t="s">
        <v>167</v>
      </c>
      <c r="D44" s="101">
        <v>135</v>
      </c>
      <c r="E44" s="101">
        <v>150</v>
      </c>
      <c r="F44" s="76">
        <v>0</v>
      </c>
    </row>
    <row r="45" spans="3:6" ht="12" customHeight="1">
      <c r="C45" s="104" t="s">
        <v>168</v>
      </c>
      <c r="D45" s="101">
        <v>0</v>
      </c>
      <c r="E45" s="101">
        <v>102</v>
      </c>
      <c r="F45" s="76">
        <v>0</v>
      </c>
    </row>
    <row r="46" spans="3:6" ht="12" customHeight="1">
      <c r="C46" s="104" t="s">
        <v>169</v>
      </c>
      <c r="D46" s="101">
        <v>0</v>
      </c>
      <c r="E46" s="101">
        <v>10</v>
      </c>
      <c r="F46" s="76">
        <v>0</v>
      </c>
    </row>
    <row r="47" spans="3:6" ht="12" customHeight="1">
      <c r="C47" s="104" t="s">
        <v>170</v>
      </c>
      <c r="D47" s="109">
        <v>0</v>
      </c>
      <c r="E47" s="109">
        <v>0</v>
      </c>
      <c r="F47" s="110">
        <v>0</v>
      </c>
    </row>
    <row r="48" spans="3:6" ht="12" customHeight="1">
      <c r="C48" s="107" t="s">
        <v>171</v>
      </c>
      <c r="D48" s="111">
        <f>SUM(D40:D47)</f>
        <v>110647</v>
      </c>
      <c r="E48" s="111">
        <f>SUM(E40:E47)</f>
        <v>238654</v>
      </c>
      <c r="F48" s="111">
        <f>SUM(F40:F47)</f>
        <v>39129</v>
      </c>
    </row>
    <row r="49" spans="2:6" ht="12" customHeight="1">
      <c r="B49" s="66" t="s">
        <v>81</v>
      </c>
      <c r="C49" s="112" t="s">
        <v>172</v>
      </c>
      <c r="D49" s="101"/>
      <c r="E49" s="101"/>
      <c r="F49" s="76"/>
    </row>
    <row r="50" spans="3:6" ht="12" customHeight="1">
      <c r="C50" s="104" t="s">
        <v>173</v>
      </c>
      <c r="D50" s="101">
        <v>512</v>
      </c>
      <c r="E50" s="101">
        <v>335</v>
      </c>
      <c r="F50" s="76"/>
    </row>
    <row r="51" spans="3:6" ht="12" customHeight="1">
      <c r="C51" s="104" t="s">
        <v>174</v>
      </c>
      <c r="D51" s="109">
        <v>180</v>
      </c>
      <c r="E51" s="109">
        <v>1290</v>
      </c>
      <c r="F51" s="110">
        <v>496</v>
      </c>
    </row>
    <row r="52" spans="3:6" ht="12" customHeight="1">
      <c r="C52" s="104" t="s">
        <v>175</v>
      </c>
      <c r="D52" s="113">
        <f>SUM(D50:D51)</f>
        <v>692</v>
      </c>
      <c r="E52" s="113">
        <f>SUM(E50:E51)</f>
        <v>1625</v>
      </c>
      <c r="F52" s="111">
        <f>SUM(F50:F51)</f>
        <v>496</v>
      </c>
    </row>
    <row r="53" spans="2:6" ht="12" customHeight="1">
      <c r="B53" s="66" t="s">
        <v>114</v>
      </c>
      <c r="C53" s="104" t="s">
        <v>176</v>
      </c>
      <c r="D53" s="113"/>
      <c r="E53" s="113"/>
      <c r="F53" s="111">
        <v>2900</v>
      </c>
    </row>
    <row r="54" spans="3:6" ht="12" customHeight="1">
      <c r="C54" s="100" t="s">
        <v>177</v>
      </c>
      <c r="D54" s="98">
        <f>SUM(D38,D48,D52)</f>
        <v>115981</v>
      </c>
      <c r="E54" s="98">
        <f>SUM(E38,E48,E52)</f>
        <v>243282</v>
      </c>
      <c r="F54" s="114">
        <f>SUM(F38,F48,F52,F53)</f>
        <v>48298</v>
      </c>
    </row>
    <row r="55" spans="3:6" ht="12" customHeight="1">
      <c r="C55" s="97" t="s">
        <v>178</v>
      </c>
      <c r="D55" s="98">
        <f>D54+D30</f>
        <v>223316</v>
      </c>
      <c r="E55" s="98">
        <f>E54+E30</f>
        <v>333005</v>
      </c>
      <c r="F55" s="114">
        <f>F54+F30</f>
        <v>127945</v>
      </c>
    </row>
    <row r="56" spans="1:6" ht="12" customHeight="1">
      <c r="A56" s="66" t="s">
        <v>91</v>
      </c>
      <c r="C56" s="104" t="s">
        <v>179</v>
      </c>
      <c r="D56" s="101"/>
      <c r="E56" s="101"/>
      <c r="F56" s="76"/>
    </row>
    <row r="57" spans="3:6" ht="12" customHeight="1">
      <c r="C57" s="104" t="s">
        <v>180</v>
      </c>
      <c r="D57" s="101">
        <v>1006</v>
      </c>
      <c r="E57" s="101">
        <v>-3854</v>
      </c>
      <c r="F57" s="76"/>
    </row>
    <row r="58" spans="3:6" ht="12" customHeight="1">
      <c r="C58" s="104" t="s">
        <v>181</v>
      </c>
      <c r="D58" s="101">
        <v>1549</v>
      </c>
      <c r="E58" s="101"/>
      <c r="F58" s="76"/>
    </row>
    <row r="59" spans="3:6" ht="12" customHeight="1">
      <c r="C59" s="97" t="s">
        <v>183</v>
      </c>
      <c r="D59" s="114">
        <f>SUM(D55,D57:D58)</f>
        <v>225871</v>
      </c>
      <c r="E59" s="114">
        <f>SUM(E55,E57:E58)</f>
        <v>329151</v>
      </c>
      <c r="F59" s="114">
        <f>SUM(F55,F57:F58)</f>
        <v>127945</v>
      </c>
    </row>
    <row r="60" ht="12" customHeight="1">
      <c r="F60" s="101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 selectLockedCells="1" selectUnlockedCells="1"/>
  <mergeCells count="2">
    <mergeCell ref="A1:F1"/>
    <mergeCell ref="A2:F2"/>
  </mergeCells>
  <printOptions gridLines="1"/>
  <pageMargins left="0.5902777777777778" right="0.5902777777777778" top="0.5298611111111111" bottom="0.6701388888888888" header="0.11805555555555555" footer="0.5118055555555555"/>
  <pageSetup firstPageNumber="1" useFirstPageNumber="1" horizontalDpi="300" verticalDpi="300" orientation="portrait" paperSize="9"/>
  <headerFooter alignWithMargins="0">
    <oddHeader>&amp;C&amp;"Times New Roman,Normál"&amp;12 2013.ÉVI KÖLTSÉGVETÉS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L27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8.75390625" style="140" customWidth="1"/>
    <col min="2" max="2" width="27.875" style="140" customWidth="1"/>
    <col min="3" max="3" width="7.375" style="140" customWidth="1"/>
    <col min="4" max="4" width="9.125" style="140" customWidth="1"/>
    <col min="5" max="5" width="8.75390625" style="140" customWidth="1"/>
    <col min="6" max="6" width="9.00390625" style="140" customWidth="1"/>
    <col min="7" max="7" width="9.125" style="140" customWidth="1"/>
    <col min="8" max="8" width="8.625" style="140" customWidth="1"/>
    <col min="9" max="9" width="9.75390625" style="140" customWidth="1"/>
    <col min="10" max="10" width="8.875" style="140" customWidth="1"/>
    <col min="11" max="12" width="9.125" style="140" customWidth="1"/>
  </cols>
  <sheetData>
    <row r="4" spans="1:12" ht="12.75">
      <c r="A4" s="168" t="s">
        <v>227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6" spans="1:12" ht="15.75">
      <c r="A6" s="197" t="s">
        <v>226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 ht="12.75">
      <c r="B7" s="152"/>
      <c r="C7" s="152"/>
      <c r="D7" s="152"/>
      <c r="E7" s="152"/>
      <c r="F7" s="153"/>
      <c r="G7" s="152"/>
      <c r="H7" s="152"/>
      <c r="I7" s="139"/>
      <c r="J7" s="139"/>
      <c r="K7" s="139"/>
      <c r="L7" s="154" t="s">
        <v>223</v>
      </c>
    </row>
    <row r="8" spans="2:12" ht="12.75">
      <c r="B8" s="195"/>
      <c r="C8" s="155">
        <v>91212</v>
      </c>
      <c r="D8" s="155">
        <v>91311</v>
      </c>
      <c r="E8" s="155">
        <v>91312</v>
      </c>
      <c r="F8" s="155">
        <v>91313</v>
      </c>
      <c r="G8" s="155">
        <v>919</v>
      </c>
      <c r="H8" s="155">
        <v>916</v>
      </c>
      <c r="I8" s="155">
        <v>914</v>
      </c>
      <c r="J8" s="145"/>
      <c r="K8" s="196" t="s">
        <v>224</v>
      </c>
      <c r="L8" s="157">
        <v>911</v>
      </c>
    </row>
    <row r="9" spans="2:12" ht="31.5">
      <c r="B9" s="195"/>
      <c r="C9" s="141" t="s">
        <v>199</v>
      </c>
      <c r="D9" s="141" t="s">
        <v>200</v>
      </c>
      <c r="E9" s="141" t="s">
        <v>201</v>
      </c>
      <c r="F9" s="141" t="s">
        <v>202</v>
      </c>
      <c r="G9" s="141" t="s">
        <v>203</v>
      </c>
      <c r="H9" s="141" t="s">
        <v>204</v>
      </c>
      <c r="I9" s="141" t="s">
        <v>205</v>
      </c>
      <c r="J9" s="141" t="s">
        <v>206</v>
      </c>
      <c r="K9" s="196"/>
      <c r="L9" s="156" t="s">
        <v>225</v>
      </c>
    </row>
    <row r="10" spans="2:12" ht="12.75">
      <c r="B10" s="142" t="s">
        <v>207</v>
      </c>
      <c r="C10" s="143"/>
      <c r="D10" s="143"/>
      <c r="E10" s="143"/>
      <c r="F10" s="143"/>
      <c r="G10" s="143"/>
      <c r="H10" s="143"/>
      <c r="I10" s="143"/>
      <c r="J10" s="143"/>
      <c r="K10" s="144"/>
      <c r="L10" s="145"/>
    </row>
    <row r="11" spans="2:12" ht="12.75">
      <c r="B11" s="145" t="s">
        <v>208</v>
      </c>
      <c r="C11" s="143">
        <v>40</v>
      </c>
      <c r="D11" s="143">
        <v>27</v>
      </c>
      <c r="E11" s="143"/>
      <c r="F11" s="143"/>
      <c r="G11" s="143"/>
      <c r="H11" s="143"/>
      <c r="I11" s="143">
        <v>18</v>
      </c>
      <c r="J11" s="143"/>
      <c r="K11" s="144">
        <f aca="true" t="shared" si="0" ref="K11:K17">SUM(C11:J11)</f>
        <v>85</v>
      </c>
      <c r="L11" s="145"/>
    </row>
    <row r="12" spans="2:12" ht="12.75">
      <c r="B12" s="145" t="s">
        <v>209</v>
      </c>
      <c r="C12" s="143"/>
      <c r="D12" s="143"/>
      <c r="E12" s="143"/>
      <c r="F12" s="143"/>
      <c r="G12" s="143"/>
      <c r="H12" s="143"/>
      <c r="I12" s="143"/>
      <c r="J12" s="143"/>
      <c r="K12" s="144">
        <f t="shared" si="0"/>
        <v>0</v>
      </c>
      <c r="L12" s="145"/>
    </row>
    <row r="13" spans="2:12" ht="12.75">
      <c r="B13" s="145" t="s">
        <v>210</v>
      </c>
      <c r="C13" s="143">
        <v>20</v>
      </c>
      <c r="D13" s="143">
        <v>258</v>
      </c>
      <c r="E13" s="143"/>
      <c r="F13" s="143"/>
      <c r="G13" s="143">
        <v>379</v>
      </c>
      <c r="H13" s="143">
        <v>99</v>
      </c>
      <c r="I13" s="143"/>
      <c r="J13" s="143"/>
      <c r="K13" s="144">
        <f t="shared" si="0"/>
        <v>756</v>
      </c>
      <c r="L13" s="145">
        <v>20</v>
      </c>
    </row>
    <row r="14" spans="2:12" ht="12.75">
      <c r="B14" s="145" t="s">
        <v>211</v>
      </c>
      <c r="C14" s="143">
        <v>48</v>
      </c>
      <c r="D14" s="143">
        <v>15</v>
      </c>
      <c r="E14" s="143"/>
      <c r="F14" s="143"/>
      <c r="G14" s="143">
        <v>193</v>
      </c>
      <c r="H14" s="143"/>
      <c r="I14" s="143">
        <v>137</v>
      </c>
      <c r="J14" s="143"/>
      <c r="K14" s="144">
        <f t="shared" si="0"/>
        <v>393</v>
      </c>
      <c r="L14" s="145"/>
    </row>
    <row r="15" spans="2:12" ht="12.75">
      <c r="B15" s="145" t="s">
        <v>212</v>
      </c>
      <c r="C15" s="143"/>
      <c r="D15" s="143"/>
      <c r="E15" s="143"/>
      <c r="F15" s="143"/>
      <c r="G15" s="143"/>
      <c r="H15" s="143"/>
      <c r="I15" s="143">
        <v>31</v>
      </c>
      <c r="J15" s="143"/>
      <c r="K15" s="144">
        <f t="shared" si="0"/>
        <v>31</v>
      </c>
      <c r="L15" s="145"/>
    </row>
    <row r="16" spans="2:12" ht="12.75">
      <c r="B16" s="145" t="s">
        <v>213</v>
      </c>
      <c r="C16" s="143"/>
      <c r="D16" s="143"/>
      <c r="E16" s="143">
        <v>2516</v>
      </c>
      <c r="F16" s="143"/>
      <c r="G16" s="143">
        <v>679</v>
      </c>
      <c r="H16" s="143"/>
      <c r="I16" s="143"/>
      <c r="J16" s="143"/>
      <c r="K16" s="144">
        <f t="shared" si="0"/>
        <v>3195</v>
      </c>
      <c r="L16" s="145"/>
    </row>
    <row r="17" spans="2:12" ht="12.75">
      <c r="B17" s="145" t="s">
        <v>214</v>
      </c>
      <c r="C17" s="143">
        <v>40</v>
      </c>
      <c r="D17" s="143">
        <v>31</v>
      </c>
      <c r="E17" s="143"/>
      <c r="F17" s="143"/>
      <c r="G17" s="143">
        <v>0</v>
      </c>
      <c r="H17" s="143"/>
      <c r="I17" s="143"/>
      <c r="J17" s="144">
        <f>SUM(J11:J16)</f>
        <v>0</v>
      </c>
      <c r="K17" s="144">
        <f t="shared" si="0"/>
        <v>71</v>
      </c>
      <c r="L17" s="145"/>
    </row>
    <row r="18" spans="2:12" ht="12.75">
      <c r="B18" s="142" t="s">
        <v>215</v>
      </c>
      <c r="C18" s="146">
        <f aca="true" t="shared" si="1" ref="C18:L18">SUM(C11:C17)</f>
        <v>148</v>
      </c>
      <c r="D18" s="146">
        <f t="shared" si="1"/>
        <v>331</v>
      </c>
      <c r="E18" s="146">
        <f t="shared" si="1"/>
        <v>2516</v>
      </c>
      <c r="F18" s="146">
        <f t="shared" si="1"/>
        <v>0</v>
      </c>
      <c r="G18" s="146">
        <f t="shared" si="1"/>
        <v>1251</v>
      </c>
      <c r="H18" s="146">
        <f t="shared" si="1"/>
        <v>99</v>
      </c>
      <c r="I18" s="146">
        <f t="shared" si="1"/>
        <v>186</v>
      </c>
      <c r="J18" s="146">
        <f t="shared" si="1"/>
        <v>0</v>
      </c>
      <c r="K18" s="146">
        <f t="shared" si="1"/>
        <v>4531</v>
      </c>
      <c r="L18" s="146">
        <f t="shared" si="1"/>
        <v>20</v>
      </c>
    </row>
    <row r="19" spans="2:12" ht="12.75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2:12" ht="12.75">
      <c r="B20" s="147" t="s">
        <v>216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2:12" ht="12.75">
      <c r="B21" s="145" t="s">
        <v>217</v>
      </c>
      <c r="C21" s="145"/>
      <c r="D21" s="145"/>
      <c r="E21" s="145">
        <v>297</v>
      </c>
      <c r="F21" s="145"/>
      <c r="G21" s="145">
        <v>78</v>
      </c>
      <c r="H21" s="145"/>
      <c r="I21" s="145"/>
      <c r="J21" s="145"/>
      <c r="K21" s="144">
        <f>SUM(C21:J21)</f>
        <v>375</v>
      </c>
      <c r="L21" s="145"/>
    </row>
    <row r="22" spans="2:12" ht="12.75">
      <c r="B22" s="145" t="s">
        <v>218</v>
      </c>
      <c r="C22" s="145">
        <v>6622</v>
      </c>
      <c r="D22" s="145"/>
      <c r="E22" s="145">
        <v>68</v>
      </c>
      <c r="F22" s="145">
        <v>1</v>
      </c>
      <c r="G22" s="145">
        <v>1806</v>
      </c>
      <c r="H22" s="145"/>
      <c r="I22" s="145"/>
      <c r="J22" s="145"/>
      <c r="K22" s="144">
        <f>SUM(C22:J22)</f>
        <v>8497</v>
      </c>
      <c r="L22" s="145"/>
    </row>
    <row r="23" spans="2:12" ht="12.75">
      <c r="B23" s="145" t="s">
        <v>219</v>
      </c>
      <c r="C23" s="145"/>
      <c r="D23" s="145"/>
      <c r="E23" s="145">
        <v>1420</v>
      </c>
      <c r="F23" s="145">
        <v>22</v>
      </c>
      <c r="G23" s="145">
        <v>385</v>
      </c>
      <c r="H23" s="145"/>
      <c r="I23" s="145"/>
      <c r="J23" s="145"/>
      <c r="K23" s="144">
        <f>SUM(C23:J23)</f>
        <v>1827</v>
      </c>
      <c r="L23" s="145"/>
    </row>
    <row r="24" spans="2:12" ht="12.75">
      <c r="B24" s="145" t="s">
        <v>220</v>
      </c>
      <c r="C24" s="145"/>
      <c r="D24" s="145"/>
      <c r="E24" s="145"/>
      <c r="F24" s="145"/>
      <c r="G24" s="145"/>
      <c r="H24" s="145">
        <v>14</v>
      </c>
      <c r="I24" s="145"/>
      <c r="J24" s="145"/>
      <c r="K24" s="144">
        <f>SUM(C24:J24)</f>
        <v>14</v>
      </c>
      <c r="L24" s="145"/>
    </row>
    <row r="25" spans="2:12" ht="12.75">
      <c r="B25" s="148" t="s">
        <v>221</v>
      </c>
      <c r="C25" s="149">
        <f aca="true" t="shared" si="2" ref="C25:K25">SUM(C21:C24)</f>
        <v>6622</v>
      </c>
      <c r="D25" s="149">
        <f t="shared" si="2"/>
        <v>0</v>
      </c>
      <c r="E25" s="149">
        <f t="shared" si="2"/>
        <v>1785</v>
      </c>
      <c r="F25" s="149">
        <f t="shared" si="2"/>
        <v>23</v>
      </c>
      <c r="G25" s="149">
        <f t="shared" si="2"/>
        <v>2269</v>
      </c>
      <c r="H25" s="149">
        <f t="shared" si="2"/>
        <v>14</v>
      </c>
      <c r="I25" s="149">
        <f t="shared" si="2"/>
        <v>0</v>
      </c>
      <c r="J25" s="149">
        <f t="shared" si="2"/>
        <v>0</v>
      </c>
      <c r="K25" s="149">
        <f t="shared" si="2"/>
        <v>10713</v>
      </c>
      <c r="L25" s="149"/>
    </row>
    <row r="26" spans="2:12" ht="12.75">
      <c r="B26" s="145"/>
      <c r="C26" s="145"/>
      <c r="D26" s="145"/>
      <c r="E26" s="145"/>
      <c r="F26" s="145"/>
      <c r="G26" s="145"/>
      <c r="H26" s="145"/>
      <c r="I26" s="145"/>
      <c r="J26" s="145"/>
      <c r="K26" s="144">
        <f>SUM(C26:J26)</f>
        <v>0</v>
      </c>
      <c r="L26" s="145"/>
    </row>
    <row r="27" spans="2:12" ht="12.75">
      <c r="B27" s="150" t="s">
        <v>222</v>
      </c>
      <c r="C27" s="151">
        <f>C25+C18</f>
        <v>6770</v>
      </c>
      <c r="D27" s="151">
        <f aca="true" t="shared" si="3" ref="D27:L27">D25+D18</f>
        <v>331</v>
      </c>
      <c r="E27" s="151">
        <f t="shared" si="3"/>
        <v>4301</v>
      </c>
      <c r="F27" s="151">
        <f t="shared" si="3"/>
        <v>23</v>
      </c>
      <c r="G27" s="151">
        <f t="shared" si="3"/>
        <v>3520</v>
      </c>
      <c r="H27" s="151">
        <f t="shared" si="3"/>
        <v>113</v>
      </c>
      <c r="I27" s="151">
        <f t="shared" si="3"/>
        <v>186</v>
      </c>
      <c r="J27" s="151">
        <f t="shared" si="3"/>
        <v>0</v>
      </c>
      <c r="K27" s="151">
        <f t="shared" si="3"/>
        <v>15244</v>
      </c>
      <c r="L27" s="151">
        <f t="shared" si="3"/>
        <v>20</v>
      </c>
    </row>
  </sheetData>
  <sheetProtection/>
  <mergeCells count="4">
    <mergeCell ref="A4:L4"/>
    <mergeCell ref="B8:B9"/>
    <mergeCell ref="K8:K9"/>
    <mergeCell ref="A6:L6"/>
  </mergeCells>
  <printOptions/>
  <pageMargins left="0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vezér</cp:lastModifiedBy>
  <cp:lastPrinted>2014-05-06T14:05:54Z</cp:lastPrinted>
  <dcterms:created xsi:type="dcterms:W3CDTF">2014-04-28T04:05:29Z</dcterms:created>
  <dcterms:modified xsi:type="dcterms:W3CDTF">2014-05-06T14:06:08Z</dcterms:modified>
  <cp:category/>
  <cp:version/>
  <cp:contentType/>
  <cp:contentStatus/>
</cp:coreProperties>
</file>