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/>
  </bookViews>
  <sheets>
    <sheet name="Címrend" sheetId="1" r:id="rId1"/>
    <sheet name="Bevétel 2014" sheetId="2" r:id="rId2"/>
    <sheet name="Kiadás 2014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</sheets>
  <definedNames>
    <definedName name="Print_Area_1">Címrend!$A$1:$I$26</definedName>
    <definedName name="Print_Area_2">'Bevétel 2014'!$A$1:$F$63</definedName>
    <definedName name="Print_Area_3">'Kiadás 2014'!$A$1:$E$80</definedName>
    <definedName name="Print_Area_4">felújítás!$A$1:$H$22</definedName>
    <definedName name="Print_Area_5">felhalmozás!$A$1:$H$37</definedName>
    <definedName name="Print_Area_7">'előir.- falhaszn. ütemterv'!$A$1:$O$24</definedName>
  </definedNames>
  <calcPr calcId="125725" iterateDelta="1E-4"/>
</workbook>
</file>

<file path=xl/calcChain.xml><?xml version="1.0" encoding="utf-8"?>
<calcChain xmlns="http://schemas.openxmlformats.org/spreadsheetml/2006/main">
  <c r="C53" i="3"/>
  <c r="C28" i="8"/>
  <c r="C34"/>
  <c r="C20"/>
  <c r="G44" i="1"/>
  <c r="G46" s="1"/>
  <c r="G47" s="1"/>
  <c r="G25"/>
  <c r="G16"/>
  <c r="G15"/>
  <c r="G11"/>
  <c r="F35" i="4"/>
  <c r="F16" i="5"/>
  <c r="C43" i="3"/>
  <c r="C37"/>
  <c r="F47" i="1"/>
  <c r="F46"/>
  <c r="E46"/>
  <c r="E26"/>
  <c r="C37" i="8"/>
  <c r="C33"/>
  <c r="E31"/>
  <c r="E29"/>
  <c r="E26"/>
  <c r="E18"/>
  <c r="E42" s="1"/>
  <c r="C10"/>
  <c r="E9"/>
  <c r="C9"/>
  <c r="C41" s="1"/>
  <c r="E8"/>
  <c r="E35" s="1"/>
  <c r="O24" i="7"/>
  <c r="O21"/>
  <c r="O20"/>
  <c r="O19"/>
  <c r="N18"/>
  <c r="M18"/>
  <c r="L18"/>
  <c r="K18"/>
  <c r="J18"/>
  <c r="I18"/>
  <c r="H18"/>
  <c r="G18"/>
  <c r="F18"/>
  <c r="E18"/>
  <c r="D18"/>
  <c r="C18"/>
  <c r="O16"/>
  <c r="O15"/>
  <c r="O14"/>
  <c r="O12"/>
  <c r="O10"/>
  <c r="O9"/>
  <c r="O8"/>
  <c r="N7"/>
  <c r="M7"/>
  <c r="L7"/>
  <c r="K7"/>
  <c r="J7"/>
  <c r="I7"/>
  <c r="H7"/>
  <c r="G7"/>
  <c r="F7"/>
  <c r="E7"/>
  <c r="D7"/>
  <c r="C7"/>
  <c r="F15" i="6"/>
  <c r="E15"/>
  <c r="D15"/>
  <c r="C15"/>
  <c r="F45" i="4"/>
  <c r="F25"/>
  <c r="F13"/>
  <c r="C71" i="3"/>
  <c r="C59"/>
  <c r="C56"/>
  <c r="C49"/>
  <c r="C44"/>
  <c r="C21"/>
  <c r="C18"/>
  <c r="D55" i="2"/>
  <c r="D22"/>
  <c r="D17"/>
  <c r="D9"/>
  <c r="E47" i="1"/>
  <c r="D46"/>
  <c r="D47" s="1"/>
  <c r="F26"/>
  <c r="D25"/>
  <c r="D26" s="1"/>
  <c r="G26" l="1"/>
  <c r="O18" i="7"/>
  <c r="O7"/>
  <c r="E41" i="8"/>
  <c r="E40" s="1"/>
  <c r="C42"/>
  <c r="C40" s="1"/>
  <c r="C8"/>
  <c r="C7" s="1"/>
  <c r="C26" s="1"/>
  <c r="C22" i="3"/>
  <c r="C61" s="1"/>
  <c r="C80" s="1"/>
  <c r="D35" i="2"/>
  <c r="D40" s="1"/>
  <c r="D47" s="1"/>
  <c r="D63" s="1"/>
</calcChain>
</file>

<file path=xl/sharedStrings.xml><?xml version="1.0" encoding="utf-8"?>
<sst xmlns="http://schemas.openxmlformats.org/spreadsheetml/2006/main" count="609" uniqueCount="352">
  <si>
    <t>1. melléklet a …….../2017. (……...)  önkormányzati rendelethez</t>
  </si>
  <si>
    <t>1. melléklet a ../2017. (..)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</si>
  <si>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</si>
  <si>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</si>
  <si>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</si>
  <si>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</si>
  <si>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</si>
  <si>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</si>
  <si>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</si>
  <si>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</si>
  <si>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</si>
  <si>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</si>
  <si>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</si>
  <si>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</si>
  <si>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</si>
  <si>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</si>
  <si>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</si>
  <si>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</si>
  <si>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</si>
  <si>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</si>
  <si>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</si>
  <si>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</si>
  <si>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</si>
  <si>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</si>
  <si>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</si>
  <si>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</si>
  <si>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</si>
  <si>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</si>
  <si>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</si>
  <si>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</si>
  <si>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</si>
  <si>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</si>
  <si>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</si>
  <si>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</si>
  <si>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</si>
  <si>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</si>
  <si>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</si>
  <si>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</si>
  <si>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</si>
  <si>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</si>
  <si>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</si>
  <si>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</si>
  <si>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</si>
  <si>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</si>
  <si>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</si>
  <si>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</si>
  <si>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</si>
  <si>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</si>
  <si>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</si>
  <si>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</si>
  <si>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</si>
  <si>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</si>
  <si>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</si>
  <si>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</si>
  <si>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2. melléklet a …….../2017. (……...) önkormányzati rendelethez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</si>
  <si>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</si>
  <si>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</si>
  <si>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</si>
  <si>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</si>
  <si>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</si>
  <si>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</si>
  <si>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</si>
  <si>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</si>
  <si>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</si>
  <si>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</si>
  <si>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</si>
  <si>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ebből: lakott külterülettel kapcsolatos feladatok támogatása</t>
  </si>
  <si>
    <t>B 112 Települési önk. egyes köznevelési fel.tám.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</si>
  <si>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</si>
  <si>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</si>
  <si>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</si>
  <si>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</si>
  <si>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</si>
  <si>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ebből. Családsegítés támogatása</t>
  </si>
  <si>
    <t>17.</t>
  </si>
  <si>
    <t>ebből: gyermekjóléti szolgálat támogatása</t>
  </si>
  <si>
    <t>18.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</si>
  <si>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</si>
  <si>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</si>
  <si>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</si>
  <si>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</si>
  <si>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</si>
  <si>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</si>
  <si>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</si>
  <si>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finanszírozás szempontjából elismert dolgozók bértámogatása (5 Fő)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</si>
  <si>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</si>
  <si>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</si>
  <si>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</si>
  <si>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</si>
  <si>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</si>
  <si>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önkormányzatoktól</t>
  </si>
  <si>
    <t>B 16 Egyéb műk. célú tám. áht-n belülről (OEP)</t>
  </si>
  <si>
    <t>B16 Működési célú támogatás ( elk. Állami pa.)</t>
  </si>
  <si>
    <t>B16 Egyéb működési célú támogatás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</si>
  <si>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</si>
  <si>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</si>
  <si>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</si>
  <si>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</si>
  <si>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</si>
  <si>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B 7 Felhalmozási célú átvett pénzeszköz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</si>
  <si>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</si>
  <si>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</si>
  <si>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</si>
  <si>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</si>
  <si>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</si>
  <si>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</si>
  <si>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</si>
  <si>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</si>
  <si>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</si>
  <si>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</si>
  <si>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</si>
  <si>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3. melléklet a …….../2017. (……...)  önkormányzati rendelethez</t>
  </si>
  <si>
    <t>I. Költségvetési kiadások</t>
  </si>
  <si>
    <t>Költségvetési Kiadások K1-K8</t>
  </si>
  <si>
    <t>K1101 Törvény szerinti illetmények (Közfoglalkoztatotti illetmények )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</si>
  <si>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</si>
  <si>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</si>
  <si>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</si>
  <si>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</si>
  <si>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</si>
  <si>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</si>
  <si>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</si>
  <si>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</si>
  <si>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</si>
  <si>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</si>
  <si>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</si>
  <si>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</si>
  <si>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</si>
  <si>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</si>
  <si>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</si>
  <si>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</si>
  <si>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</si>
  <si>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</si>
  <si>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</si>
  <si>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</si>
  <si>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</si>
  <si>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</si>
  <si>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</si>
  <si>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</si>
  <si>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</si>
  <si>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</si>
  <si>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</si>
  <si>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30.</t>
  </si>
  <si>
    <t>K 48 Rendkívüli települési támogatások</t>
  </si>
  <si>
    <t>31.</t>
  </si>
  <si>
    <t>K 47 Egyéb az önk.rendeletében maghat.jutt.</t>
  </si>
  <si>
    <t>32.</t>
  </si>
  <si>
    <t>33.</t>
  </si>
  <si>
    <t>K4 Ellátottak pénzbeli juttatásai</t>
  </si>
  <si>
    <t>34.</t>
  </si>
  <si>
    <t>35.</t>
  </si>
  <si>
    <t>K 511 Egyéb működési célú támogatás áht-n kívülre (Civil)</t>
  </si>
  <si>
    <t>36.</t>
  </si>
  <si>
    <t>K5 Egyéb működési célú kiadások</t>
  </si>
  <si>
    <t>37.</t>
  </si>
  <si>
    <t>K 62 Beszerzés, beruházás, létesítés</t>
  </si>
  <si>
    <t>38.</t>
  </si>
  <si>
    <t>K 67 Ber.célú előzetesen felszámított ált.forg. Adó</t>
  </si>
  <si>
    <t>39.</t>
  </si>
  <si>
    <t>40.</t>
  </si>
  <si>
    <t>K 71 Ingatlanok felújítása</t>
  </si>
  <si>
    <t>41.</t>
  </si>
  <si>
    <t>K 74 Felújítási célú előzetesen felsz.ált.forg.adó</t>
  </si>
  <si>
    <t>42.</t>
  </si>
  <si>
    <t>43.</t>
  </si>
  <si>
    <t>K8 Felhalmozási célú kiadások (ÁH belül visszafizetés)</t>
  </si>
  <si>
    <t>44.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</si>
  <si>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</si>
  <si>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</si>
  <si>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</si>
  <si>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</si>
  <si>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</si>
  <si>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</si>
  <si>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</si>
  <si>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</si>
  <si>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4. melléklet a …….../2017. (……...)  önkormányzati rendelethez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</si>
  <si>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</si>
  <si>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</si>
  <si>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</si>
  <si>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</si>
  <si>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</si>
  <si>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</si>
  <si>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Belterületi utak felújítása</t>
  </si>
  <si>
    <t>Külterületi utak felújítása</t>
  </si>
  <si>
    <t>Felújítás összesen</t>
  </si>
  <si>
    <t>Önkormányzat és intézményei összesen</t>
  </si>
  <si>
    <t>5. melléklet a …….../2017. (……...)  önkormányzati rendelethez</t>
  </si>
  <si>
    <t>Az önkormányzat és költségvetési szervei felhalmozási  előirányzatai célonként</t>
  </si>
  <si>
    <t>Fejlesztési cél megnevezése</t>
  </si>
  <si>
    <t>Gépek, berendezések felszerelések</t>
  </si>
  <si>
    <t>Fejlesztési kiadások összesen:</t>
  </si>
  <si>
    <t>Fejlesztési kiadások mindösszesen</t>
  </si>
  <si>
    <t>6. melléklet a …….../2017. (……...)  önkormányzati rendelethez</t>
  </si>
  <si>
    <t>A többéves kihatással járó feladatok előirányzatai</t>
  </si>
  <si>
    <t>ezer forint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</si>
  <si>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</si>
  <si>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</si>
  <si>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</si>
  <si>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</si>
  <si>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</si>
  <si>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</si>
  <si>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</si>
  <si>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</si>
  <si>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</si>
  <si>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t>7. melléklet a …….../2017. (……...) önkormányzati rendelethez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</si>
  <si>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</si>
  <si>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</si>
  <si>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</si>
  <si>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</si>
  <si>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</si>
  <si>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</si>
  <si>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</si>
  <si>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</si>
  <si>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</si>
  <si>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</si>
  <si>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</si>
  <si>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</si>
  <si>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</si>
  <si>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</si>
  <si>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</si>
  <si>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</si>
  <si>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</si>
  <si>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</si>
  <si>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</si>
  <si>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</si>
  <si>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</si>
  <si>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</si>
  <si>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</si>
  <si>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</si>
  <si>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</si>
  <si>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</si>
  <si>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</si>
  <si>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</si>
  <si>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</si>
  <si>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</si>
  <si>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</si>
  <si>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</si>
  <si>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</si>
  <si>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</si>
  <si>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</si>
  <si>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</si>
  <si>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</si>
  <si>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</si>
  <si>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</si>
  <si>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</si>
  <si>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ADÓSSÁGKOSZOLIDÁCIÓ visszafiz.</t>
  </si>
  <si>
    <t>8. melléklet a …….../2017. (……...)  önkormányzati rendelethez</t>
  </si>
  <si>
    <t>Az önkormányzat és intézményei összevont költségvetési mérlege</t>
  </si>
  <si>
    <t>BEVÉTELEK                                                               ezer forint</t>
  </si>
  <si>
    <t>KIADÁSOK                                                            ezer forint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</si>
  <si>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</si>
  <si>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</si>
  <si>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</si>
  <si>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</si>
  <si>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</si>
  <si>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</si>
  <si>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</si>
  <si>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</si>
  <si>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</si>
  <si>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</si>
  <si>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</si>
  <si>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</si>
  <si>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</si>
  <si>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</si>
  <si>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</si>
  <si>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</si>
  <si>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</si>
  <si>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</si>
  <si>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</si>
  <si>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</si>
  <si>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</si>
  <si>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</si>
  <si>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</si>
  <si>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</si>
  <si>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</si>
  <si>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</si>
  <si>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</si>
  <si>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</si>
  <si>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</si>
  <si>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</si>
  <si>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</si>
  <si>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</si>
  <si>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</si>
  <si>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</si>
  <si>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</si>
  <si>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</si>
  <si>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</si>
  <si>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</si>
  <si>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</si>
  <si>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</si>
  <si>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</si>
  <si>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</si>
  <si>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</si>
  <si>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</si>
  <si>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</si>
  <si>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</si>
  <si>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</si>
  <si>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</si>
  <si>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</si>
  <si>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</si>
  <si>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</si>
  <si>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</si>
  <si>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</si>
  <si>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</si>
  <si>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</si>
  <si>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</si>
  <si>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9. melléklet a …….../2017. (……...)  önkormányzati rendelethez</t>
  </si>
  <si>
    <t>A költségvetési szervek engedélyezett létszáma</t>
  </si>
  <si>
    <t>Állandó állományi létszám</t>
  </si>
  <si>
    <t>3 fő</t>
  </si>
  <si>
    <t>Közfoglalkoztatottak</t>
  </si>
  <si>
    <t>Választott tisztségviselők</t>
  </si>
  <si>
    <t>5 fő</t>
  </si>
  <si>
    <t>Közalkalmazotti állomány</t>
  </si>
  <si>
    <t>Kapoly Község Önkormányzata</t>
  </si>
  <si>
    <t>Kapolyi Közös Önkormányzati Hivatal</t>
  </si>
  <si>
    <t>Kapolyi Napköziotthonos Óvoda</t>
  </si>
  <si>
    <t>Kapoly község Önkormányzatának önállóan működő és gazdálkodó költségvetési szervei:</t>
  </si>
  <si>
    <t xml:space="preserve">B8 Finanszírozási bevételek </t>
  </si>
  <si>
    <t>Kapoly Község Önormányzata</t>
  </si>
  <si>
    <t>ebőől: óvodapedagógusok elismert létszám bértámogatás (2 fő)</t>
  </si>
  <si>
    <t>ebből : óvodapedagógusok nevelő munkáját közvetlenül segítők bértámogatása (2 fő)</t>
  </si>
  <si>
    <t>ebből: szociális étkezés támogatása</t>
  </si>
  <si>
    <t>bevételek</t>
  </si>
  <si>
    <t>Szkmai anyagok beszerzés</t>
  </si>
  <si>
    <t>Szakmai tevékenységet segítő szolgáltatások</t>
  </si>
  <si>
    <t>Kamatkiadás</t>
  </si>
  <si>
    <t>K 42 Családi támogatások</t>
  </si>
  <si>
    <t xml:space="preserve">K 46 Ellátottak egyéb juttatásai </t>
  </si>
  <si>
    <t xml:space="preserve">K 506 Egyéb működési célú támogatás áht-n belülre </t>
  </si>
  <si>
    <t>I. Kapoly Község Önkormányzata</t>
  </si>
  <si>
    <t>Vis maior</t>
  </si>
  <si>
    <t>Óvodafelújítási pályázat</t>
  </si>
  <si>
    <t>Adósságkonszolidációból Hivatali épület fűtése</t>
  </si>
  <si>
    <t>Adósságkonszolidációból Ravatalozó</t>
  </si>
  <si>
    <t>II. Kapolyi Közös Önkormányzati Hivatal</t>
  </si>
  <si>
    <t>IV. Kapoly Község Önkormányzata összevont</t>
  </si>
  <si>
    <t>K1101 Törvény szerinti illetmények (Állandó állományi létszám 2 fő)</t>
  </si>
  <si>
    <t>K1107 Béren kívüli juttatások</t>
  </si>
  <si>
    <t>Külterületi utak felújítása(pályázat)</t>
  </si>
  <si>
    <t>Kapoly  Község Önkormányzata</t>
  </si>
  <si>
    <t>Köztisztviselői állományi létszám</t>
  </si>
  <si>
    <t>Áht-n belüli megelőlegezés</t>
  </si>
  <si>
    <t>K 56 Általános tartalék</t>
  </si>
  <si>
    <t>ASP:gépek, bernedezések, felszerelések</t>
  </si>
  <si>
    <t>Gépek, berendezések felszerelések (kazán+közfogl.)</t>
  </si>
  <si>
    <t>Külterületi útpályázat gépbeszerzésre</t>
  </si>
  <si>
    <t>10 fő</t>
  </si>
  <si>
    <t>11 fő</t>
  </si>
  <si>
    <t>Kapolyi Óvoda</t>
  </si>
  <si>
    <t>32 fő</t>
  </si>
  <si>
    <t>III. Kapolyi Óvoda</t>
  </si>
</sst>
</file>

<file path=xl/styles.xml><?xml version="1.0" encoding="utf-8"?>
<styleSheet xmlns="http://schemas.openxmlformats.org/spreadsheetml/2006/main">
  <numFmts count="1">
    <numFmt numFmtId="164" formatCode="yyyy\-mm\-dd"/>
  </numFmts>
  <fonts count="22"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10"/>
      <name val="Verdana"/>
      <family val="2"/>
      <charset val="238"/>
    </font>
    <font>
      <b/>
      <sz val="10"/>
      <name val="Arial"/>
      <family val="2"/>
      <charset val="238"/>
    </font>
    <font>
      <b/>
      <sz val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3" fontId="3" fillId="0" borderId="6" xfId="0" applyNumberFormat="1" applyFont="1" applyBorder="1"/>
    <xf numFmtId="3" fontId="6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4" xfId="0" applyFont="1" applyBorder="1"/>
    <xf numFmtId="0" fontId="2" fillId="0" borderId="4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4" fillId="0" borderId="4" xfId="0" applyFont="1" applyBorder="1"/>
    <xf numFmtId="0" fontId="4" fillId="0" borderId="9" xfId="0" applyFont="1" applyBorder="1"/>
    <xf numFmtId="3" fontId="2" fillId="0" borderId="4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 applyAlignment="1">
      <alignment horizontal="right" vertical="center"/>
    </xf>
    <xf numFmtId="3" fontId="3" fillId="0" borderId="4" xfId="0" applyNumberFormat="1" applyFont="1" applyBorder="1"/>
    <xf numFmtId="3" fontId="4" fillId="0" borderId="4" xfId="0" applyNumberFormat="1" applyFont="1" applyBorder="1"/>
    <xf numFmtId="3" fontId="4" fillId="0" borderId="9" xfId="0" applyNumberFormat="1" applyFont="1" applyBorder="1"/>
    <xf numFmtId="0" fontId="10" fillId="0" borderId="4" xfId="0" applyFont="1" applyBorder="1"/>
    <xf numFmtId="0" fontId="11" fillId="0" borderId="4" xfId="0" applyFont="1" applyBorder="1"/>
    <xf numFmtId="0" fontId="12" fillId="0" borderId="4" xfId="0" applyFont="1" applyBorder="1"/>
    <xf numFmtId="3" fontId="4" fillId="0" borderId="10" xfId="0" applyNumberFormat="1" applyFont="1" applyBorder="1" applyAlignment="1">
      <alignment horizontal="right" vertical="center"/>
    </xf>
    <xf numFmtId="3" fontId="11" fillId="0" borderId="4" xfId="0" applyNumberFormat="1" applyFont="1" applyBorder="1"/>
    <xf numFmtId="3" fontId="8" fillId="0" borderId="9" xfId="0" applyNumberFormat="1" applyFont="1" applyBorder="1"/>
    <xf numFmtId="49" fontId="9" fillId="0" borderId="4" xfId="0" applyNumberFormat="1" applyFont="1" applyBorder="1"/>
    <xf numFmtId="3" fontId="9" fillId="0" borderId="4" xfId="0" applyNumberFormat="1" applyFont="1" applyBorder="1"/>
    <xf numFmtId="3" fontId="7" fillId="0" borderId="9" xfId="0" applyNumberFormat="1" applyFont="1" applyBorder="1"/>
    <xf numFmtId="0" fontId="2" fillId="0" borderId="5" xfId="0" applyFont="1" applyBorder="1" applyAlignment="1">
      <alignment horizontal="center" vertical="center"/>
    </xf>
    <xf numFmtId="49" fontId="9" fillId="0" borderId="6" xfId="0" applyNumberFormat="1" applyFont="1" applyBorder="1"/>
    <xf numFmtId="0" fontId="9" fillId="0" borderId="6" xfId="0" applyFont="1" applyBorder="1"/>
    <xf numFmtId="3" fontId="4" fillId="0" borderId="6" xfId="0" applyNumberFormat="1" applyFont="1" applyBorder="1"/>
    <xf numFmtId="3" fontId="4" fillId="0" borderId="11" xfId="0" applyNumberFormat="1" applyFont="1" applyBorder="1"/>
    <xf numFmtId="0" fontId="2" fillId="0" borderId="12" xfId="0" applyFont="1" applyBorder="1"/>
    <xf numFmtId="49" fontId="9" fillId="0" borderId="12" xfId="0" applyNumberFormat="1" applyFont="1" applyBorder="1"/>
    <xf numFmtId="0" fontId="9" fillId="0" borderId="12" xfId="0" applyFont="1" applyBorder="1" applyAlignment="1">
      <alignment horizontal="right"/>
    </xf>
    <xf numFmtId="0" fontId="1" fillId="0" borderId="12" xfId="0" applyFont="1" applyBorder="1"/>
    <xf numFmtId="0" fontId="2" fillId="0" borderId="0" xfId="0" applyFont="1" applyBorder="1"/>
    <xf numFmtId="49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7" xfId="0" applyFont="1" applyBorder="1"/>
    <xf numFmtId="0" fontId="3" fillId="0" borderId="5" xfId="0" applyFont="1" applyBorder="1" applyAlignment="1">
      <alignment horizontal="center" vertical="center"/>
    </xf>
    <xf numFmtId="3" fontId="9" fillId="0" borderId="6" xfId="0" applyNumberFormat="1" applyFont="1" applyBorder="1"/>
    <xf numFmtId="3" fontId="7" fillId="0" borderId="6" xfId="0" applyNumberFormat="1" applyFont="1" applyBorder="1"/>
    <xf numFmtId="3" fontId="7" fillId="0" borderId="11" xfId="0" applyNumberFormat="1" applyFont="1" applyBorder="1"/>
    <xf numFmtId="0" fontId="9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49" fontId="9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3" fillId="0" borderId="3" xfId="0" applyFont="1" applyBorder="1"/>
    <xf numFmtId="3" fontId="2" fillId="0" borderId="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9" xfId="0" applyNumberFormat="1" applyFont="1" applyBorder="1"/>
    <xf numFmtId="3" fontId="2" fillId="0" borderId="10" xfId="0" applyNumberFormat="1" applyFont="1" applyBorder="1" applyAlignment="1">
      <alignment horizontal="right" vertical="center"/>
    </xf>
    <xf numFmtId="3" fontId="9" fillId="0" borderId="9" xfId="0" applyNumberFormat="1" applyFont="1" applyBorder="1"/>
    <xf numFmtId="164" fontId="1" fillId="0" borderId="3" xfId="0" applyNumberFormat="1" applyFont="1" applyBorder="1" applyAlignment="1">
      <alignment horizontal="center" vertical="center"/>
    </xf>
    <xf numFmtId="3" fontId="3" fillId="0" borderId="9" xfId="0" applyNumberFormat="1" applyFont="1" applyBorder="1"/>
    <xf numFmtId="3" fontId="3" fillId="0" borderId="10" xfId="0" applyNumberFormat="1" applyFont="1" applyBorder="1" applyAlignment="1">
      <alignment horizontal="right" vertical="center"/>
    </xf>
    <xf numFmtId="0" fontId="13" fillId="0" borderId="4" xfId="0" applyFont="1" applyBorder="1"/>
    <xf numFmtId="3" fontId="13" fillId="0" borderId="4" xfId="0" applyNumberFormat="1" applyFont="1" applyBorder="1"/>
    <xf numFmtId="3" fontId="13" fillId="0" borderId="9" xfId="0" applyNumberFormat="1" applyFont="1" applyBorder="1"/>
    <xf numFmtId="49" fontId="2" fillId="0" borderId="4" xfId="0" applyNumberFormat="1" applyFont="1" applyBorder="1"/>
    <xf numFmtId="49" fontId="14" fillId="0" borderId="4" xfId="0" applyNumberFormat="1" applyFont="1" applyBorder="1"/>
    <xf numFmtId="3" fontId="14" fillId="0" borderId="4" xfId="0" applyNumberFormat="1" applyFont="1" applyBorder="1"/>
    <xf numFmtId="3" fontId="14" fillId="0" borderId="9" xfId="0" applyNumberFormat="1" applyFont="1" applyBorder="1"/>
    <xf numFmtId="0" fontId="14" fillId="0" borderId="4" xfId="0" applyFont="1" applyBorder="1"/>
    <xf numFmtId="0" fontId="9" fillId="0" borderId="13" xfId="0" applyFont="1" applyBorder="1"/>
    <xf numFmtId="3" fontId="9" fillId="0" borderId="13" xfId="0" applyNumberFormat="1" applyFont="1" applyBorder="1"/>
    <xf numFmtId="3" fontId="9" fillId="0" borderId="14" xfId="0" applyNumberFormat="1" applyFont="1" applyBorder="1"/>
    <xf numFmtId="3" fontId="9" fillId="0" borderId="11" xfId="0" applyNumberFormat="1" applyFont="1" applyBorder="1"/>
    <xf numFmtId="0" fontId="1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9" xfId="0" applyFont="1" applyBorder="1"/>
    <xf numFmtId="2" fontId="3" fillId="0" borderId="1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" fontId="2" fillId="0" borderId="4" xfId="0" applyNumberFormat="1" applyFont="1" applyBorder="1"/>
    <xf numFmtId="0" fontId="2" fillId="0" borderId="9" xfId="0" applyFont="1" applyBorder="1"/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3" fontId="4" fillId="0" borderId="6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23" xfId="0" applyFont="1" applyBorder="1" applyAlignment="1"/>
    <xf numFmtId="0" fontId="4" fillId="0" borderId="24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3" fontId="4" fillId="0" borderId="29" xfId="0" applyNumberFormat="1" applyFont="1" applyBorder="1" applyAlignment="1">
      <alignment horizontal="right"/>
    </xf>
    <xf numFmtId="3" fontId="4" fillId="0" borderId="27" xfId="0" applyNumberFormat="1" applyFont="1" applyBorder="1" applyAlignment="1">
      <alignment horizontal="right"/>
    </xf>
    <xf numFmtId="3" fontId="1" fillId="0" borderId="0" xfId="0" applyNumberFormat="1" applyFont="1" applyBorder="1"/>
    <xf numFmtId="0" fontId="4" fillId="0" borderId="25" xfId="0" applyFont="1" applyBorder="1"/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/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4" fillId="0" borderId="11" xfId="0" applyFont="1" applyBorder="1"/>
    <xf numFmtId="3" fontId="4" fillId="0" borderId="22" xfId="0" applyNumberFormat="1" applyFont="1" applyBorder="1"/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/>
    <xf numFmtId="3" fontId="4" fillId="0" borderId="10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3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4" xfId="0" applyFont="1" applyBorder="1"/>
    <xf numFmtId="3" fontId="5" fillId="0" borderId="4" xfId="0" applyNumberFormat="1" applyFont="1" applyBorder="1"/>
    <xf numFmtId="3" fontId="5" fillId="0" borderId="10" xfId="0" applyNumberFormat="1" applyFont="1" applyBorder="1"/>
    <xf numFmtId="0" fontId="5" fillId="0" borderId="4" xfId="0" applyFont="1" applyBorder="1" applyAlignment="1">
      <alignment wrapText="1"/>
    </xf>
    <xf numFmtId="0" fontId="6" fillId="0" borderId="6" xfId="0" applyFont="1" applyBorder="1"/>
    <xf numFmtId="3" fontId="6" fillId="0" borderId="6" xfId="0" applyNumberFormat="1" applyFont="1" applyBorder="1"/>
    <xf numFmtId="3" fontId="6" fillId="0" borderId="22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shrinkToFit="1"/>
    </xf>
    <xf numFmtId="0" fontId="17" fillId="0" borderId="1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3" fontId="17" fillId="0" borderId="4" xfId="0" applyNumberFormat="1" applyFont="1" applyBorder="1" applyAlignment="1">
      <alignment horizontal="right"/>
    </xf>
    <xf numFmtId="3" fontId="17" fillId="0" borderId="10" xfId="0" applyNumberFormat="1" applyFont="1" applyBorder="1" applyAlignment="1">
      <alignment horizontal="right"/>
    </xf>
    <xf numFmtId="0" fontId="16" fillId="0" borderId="4" xfId="0" applyFont="1" applyBorder="1" applyAlignment="1">
      <alignment horizontal="left" vertical="center" wrapText="1"/>
    </xf>
    <xf numFmtId="3" fontId="16" fillId="0" borderId="4" xfId="0" applyNumberFormat="1" applyFont="1" applyBorder="1"/>
    <xf numFmtId="3" fontId="16" fillId="0" borderId="10" xfId="0" applyNumberFormat="1" applyFont="1" applyBorder="1"/>
    <xf numFmtId="0" fontId="16" fillId="0" borderId="4" xfId="0" applyFont="1" applyBorder="1" applyAlignment="1">
      <alignment horizontal="left" vertical="center"/>
    </xf>
    <xf numFmtId="0" fontId="16" fillId="0" borderId="4" xfId="0" applyFont="1" applyBorder="1"/>
    <xf numFmtId="0" fontId="16" fillId="0" borderId="10" xfId="0" applyFont="1" applyBorder="1"/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26" xfId="0" applyFont="1" applyBorder="1" applyAlignment="1">
      <alignment horizontal="center"/>
    </xf>
    <xf numFmtId="0" fontId="16" fillId="0" borderId="13" xfId="0" applyFont="1" applyBorder="1" applyAlignment="1">
      <alignment horizontal="left" wrapText="1"/>
    </xf>
    <xf numFmtId="3" fontId="16" fillId="0" borderId="13" xfId="0" applyNumberFormat="1" applyFont="1" applyBorder="1"/>
    <xf numFmtId="3" fontId="16" fillId="0" borderId="34" xfId="0" applyNumberFormat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left" wrapText="1"/>
    </xf>
    <xf numFmtId="3" fontId="16" fillId="0" borderId="6" xfId="0" applyNumberFormat="1" applyFont="1" applyBorder="1"/>
    <xf numFmtId="3" fontId="16" fillId="0" borderId="22" xfId="0" applyNumberFormat="1" applyFont="1" applyBorder="1"/>
    <xf numFmtId="0" fontId="4" fillId="0" borderId="10" xfId="0" applyFont="1" applyBorder="1"/>
    <xf numFmtId="0" fontId="7" fillId="0" borderId="4" xfId="0" applyFont="1" applyBorder="1"/>
    <xf numFmtId="3" fontId="7" fillId="0" borderId="10" xfId="0" applyNumberFormat="1" applyFont="1" applyBorder="1"/>
    <xf numFmtId="0" fontId="1" fillId="0" borderId="4" xfId="0" applyFont="1" applyBorder="1"/>
    <xf numFmtId="3" fontId="8" fillId="0" borderId="10" xfId="0" applyNumberFormat="1" applyFont="1" applyBorder="1"/>
    <xf numFmtId="0" fontId="19" fillId="0" borderId="4" xfId="0" applyFont="1" applyBorder="1"/>
    <xf numFmtId="3" fontId="19" fillId="0" borderId="4" xfId="0" applyNumberFormat="1" applyFont="1" applyBorder="1"/>
    <xf numFmtId="0" fontId="8" fillId="0" borderId="10" xfId="0" applyFont="1" applyBorder="1"/>
    <xf numFmtId="0" fontId="1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/>
    <xf numFmtId="3" fontId="7" fillId="0" borderId="10" xfId="0" applyNumberFormat="1" applyFont="1" applyBorder="1" applyAlignment="1">
      <alignment vertical="center"/>
    </xf>
    <xf numFmtId="0" fontId="1" fillId="0" borderId="4" xfId="0" applyFont="1" applyBorder="1" applyAlignment="1"/>
    <xf numFmtId="3" fontId="8" fillId="0" borderId="4" xfId="0" applyNumberFormat="1" applyFont="1" applyBorder="1"/>
    <xf numFmtId="0" fontId="7" fillId="0" borderId="10" xfId="0" applyFont="1" applyBorder="1"/>
    <xf numFmtId="3" fontId="1" fillId="0" borderId="10" xfId="0" applyNumberFormat="1" applyFont="1" applyBorder="1"/>
    <xf numFmtId="0" fontId="8" fillId="0" borderId="4" xfId="0" applyFont="1" applyBorder="1"/>
    <xf numFmtId="0" fontId="4" fillId="0" borderId="4" xfId="0" applyFont="1" applyBorder="1" applyAlignment="1">
      <alignment vertical="top"/>
    </xf>
    <xf numFmtId="0" fontId="1" fillId="0" borderId="10" xfId="0" applyFont="1" applyBorder="1"/>
    <xf numFmtId="0" fontId="8" fillId="0" borderId="6" xfId="0" applyFont="1" applyBorder="1"/>
    <xf numFmtId="3" fontId="8" fillId="0" borderId="6" xfId="0" applyNumberFormat="1" applyFont="1" applyBorder="1"/>
    <xf numFmtId="0" fontId="1" fillId="0" borderId="6" xfId="0" applyFont="1" applyBorder="1"/>
    <xf numFmtId="3" fontId="8" fillId="0" borderId="22" xfId="0" applyNumberFormat="1" applyFont="1" applyBorder="1"/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21" fillId="0" borderId="6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3" fontId="2" fillId="0" borderId="9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3" fontId="21" fillId="0" borderId="29" xfId="0" applyNumberFormat="1" applyFont="1" applyBorder="1"/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/>
    <xf numFmtId="0" fontId="15" fillId="0" borderId="9" xfId="0" applyNumberFormat="1" applyFont="1" applyBorder="1"/>
    <xf numFmtId="0" fontId="3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right" vertical="center"/>
    </xf>
    <xf numFmtId="3" fontId="15" fillId="0" borderId="35" xfId="0" applyNumberFormat="1" applyFont="1" applyBorder="1" applyAlignment="1">
      <alignment horizontal="right" vertical="center" wrapText="1"/>
    </xf>
    <xf numFmtId="3" fontId="15" fillId="0" borderId="35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 vertical="center" wrapText="1"/>
    </xf>
    <xf numFmtId="0" fontId="21" fillId="0" borderId="11" xfId="0" applyFont="1" applyBorder="1" applyAlignment="1">
      <alignment vertical="center"/>
    </xf>
    <xf numFmtId="3" fontId="2" fillId="0" borderId="36" xfId="0" applyNumberFormat="1" applyFont="1" applyBorder="1" applyAlignment="1">
      <alignment horizontal="right" vertical="center" wrapText="1"/>
    </xf>
    <xf numFmtId="3" fontId="2" fillId="0" borderId="36" xfId="0" applyNumberFormat="1" applyFont="1" applyBorder="1" applyAlignment="1">
      <alignment horizontal="right" vertical="center"/>
    </xf>
    <xf numFmtId="0" fontId="1" fillId="0" borderId="36" xfId="0" applyFont="1" applyBorder="1"/>
    <xf numFmtId="3" fontId="2" fillId="0" borderId="36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21" fillId="0" borderId="36" xfId="0" applyNumberFormat="1" applyFont="1" applyBorder="1"/>
    <xf numFmtId="1" fontId="1" fillId="0" borderId="0" xfId="0" applyNumberFormat="1" applyFont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9" xfId="0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3" fontId="15" fillId="0" borderId="3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3" fontId="2" fillId="0" borderId="36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3" fontId="2" fillId="0" borderId="36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49"/>
  <sheetViews>
    <sheetView tabSelected="1" zoomScaleNormal="100" zoomScalePageLayoutView="60" workbookViewId="0">
      <selection activeCell="I19" sqref="I19"/>
    </sheetView>
  </sheetViews>
  <sheetFormatPr defaultRowHeight="12.75"/>
  <cols>
    <col min="1" max="1" width="4.140625" style="1" customWidth="1"/>
    <col min="2" max="2" width="15.140625" style="1" customWidth="1"/>
    <col min="3" max="3" width="41.140625" style="1" customWidth="1"/>
    <col min="4" max="4" width="14.140625" style="1" customWidth="1"/>
    <col min="5" max="5" width="12.140625" style="1" customWidth="1"/>
    <col min="6" max="6" width="12.5703125" style="1" customWidth="1"/>
    <col min="7" max="7" width="15" style="1" customWidth="1"/>
    <col min="8" max="8" width="15.28515625" style="1"/>
    <col min="9" max="9" width="11.7109375" style="1"/>
    <col min="10" max="1025" width="9.42578125" style="1"/>
  </cols>
  <sheetData>
    <row r="1" spans="1:10" ht="15" customHeight="1">
      <c r="A1" s="285"/>
      <c r="B1" s="285" t="s">
        <v>0</v>
      </c>
      <c r="C1" s="285"/>
      <c r="D1" s="285"/>
      <c r="E1" s="285"/>
      <c r="F1" s="285"/>
      <c r="G1" s="285"/>
      <c r="H1" s="285"/>
      <c r="I1" s="2"/>
    </row>
    <row r="2" spans="1:10">
      <c r="C2" s="286" t="s">
        <v>1</v>
      </c>
      <c r="D2" s="286"/>
      <c r="E2" s="286"/>
      <c r="F2" s="286"/>
      <c r="G2" s="286"/>
      <c r="H2" s="286"/>
      <c r="I2" s="286"/>
      <c r="J2" s="286"/>
    </row>
    <row r="3" spans="1:10" ht="27" customHeight="1">
      <c r="A3" s="4"/>
      <c r="B3" s="287" t="s">
        <v>2</v>
      </c>
      <c r="C3" s="287"/>
      <c r="D3" s="287"/>
      <c r="E3" s="287"/>
      <c r="F3" s="287"/>
      <c r="G3" s="287"/>
      <c r="H3" s="287"/>
    </row>
    <row r="4" spans="1:10" ht="15.75" customHeight="1">
      <c r="A4" s="4"/>
      <c r="B4" s="4" t="s">
        <v>317</v>
      </c>
      <c r="C4" s="4"/>
      <c r="D4" s="4"/>
      <c r="E4" s="4"/>
      <c r="F4" s="4"/>
      <c r="G4" s="4"/>
    </row>
    <row r="5" spans="1:10">
      <c r="A5" s="4"/>
      <c r="B5" s="85" t="s">
        <v>315</v>
      </c>
      <c r="C5" s="85"/>
      <c r="D5" s="4"/>
      <c r="E5" s="4"/>
      <c r="F5" s="4"/>
      <c r="G5" s="4"/>
    </row>
    <row r="6" spans="1:10" ht="11.25" customHeight="1">
      <c r="A6" s="4"/>
      <c r="B6" s="85" t="s">
        <v>349</v>
      </c>
      <c r="C6" s="85"/>
      <c r="D6" s="4"/>
      <c r="E6" s="4"/>
      <c r="F6" s="4"/>
      <c r="G6" s="4"/>
    </row>
    <row r="7" spans="1:10" ht="13.5" thickBot="1">
      <c r="A7" s="4"/>
      <c r="B7" s="4"/>
      <c r="C7" s="4"/>
      <c r="D7" s="4"/>
      <c r="E7" s="4"/>
      <c r="F7" s="4"/>
      <c r="G7" s="83" t="s">
        <v>3</v>
      </c>
      <c r="H7" s="5"/>
      <c r="I7" s="5"/>
    </row>
    <row r="8" spans="1:10" ht="14.25" thickTop="1" thickBot="1">
      <c r="A8" s="6"/>
      <c r="B8" s="288"/>
      <c r="C8" s="289"/>
      <c r="D8" s="264"/>
      <c r="E8" s="264"/>
      <c r="F8" s="264"/>
      <c r="G8" s="265"/>
      <c r="H8" s="7"/>
      <c r="I8" s="8"/>
    </row>
    <row r="9" spans="1:10" ht="15.75" customHeight="1" thickTop="1" thickBot="1">
      <c r="A9" s="290" t="s">
        <v>8</v>
      </c>
      <c r="B9" s="291" t="s">
        <v>9</v>
      </c>
      <c r="C9" s="292" t="s">
        <v>10</v>
      </c>
      <c r="D9" s="293" t="s">
        <v>314</v>
      </c>
      <c r="E9" s="293" t="s">
        <v>315</v>
      </c>
      <c r="F9" s="293" t="s">
        <v>316</v>
      </c>
      <c r="G9" s="294" t="s">
        <v>185</v>
      </c>
      <c r="H9" s="295"/>
      <c r="I9" s="296"/>
    </row>
    <row r="10" spans="1:10" ht="30" customHeight="1" thickTop="1" thickBot="1">
      <c r="A10" s="290"/>
      <c r="B10" s="291"/>
      <c r="C10" s="292"/>
      <c r="D10" s="293"/>
      <c r="E10" s="293"/>
      <c r="F10" s="293"/>
      <c r="G10" s="294"/>
      <c r="H10" s="295"/>
      <c r="I10" s="296"/>
    </row>
    <row r="11" spans="1:10" ht="15.75" customHeight="1" thickTop="1" thickBot="1">
      <c r="A11" s="252" t="s">
        <v>11</v>
      </c>
      <c r="B11" s="300" t="s">
        <v>12</v>
      </c>
      <c r="C11" s="305" t="s">
        <v>13</v>
      </c>
      <c r="D11" s="306">
        <v>23531800</v>
      </c>
      <c r="E11" s="306">
        <v>30221449</v>
      </c>
      <c r="F11" s="297">
        <v>11140400</v>
      </c>
      <c r="G11" s="297">
        <f>SUM(D11:F14)</f>
        <v>64893649</v>
      </c>
      <c r="H11" s="298"/>
      <c r="I11" s="299"/>
    </row>
    <row r="12" spans="1:10" ht="11.25" customHeight="1" thickTop="1" thickBot="1">
      <c r="A12" s="252" t="s">
        <v>14</v>
      </c>
      <c r="B12" s="300"/>
      <c r="C12" s="305"/>
      <c r="D12" s="306"/>
      <c r="E12" s="306"/>
      <c r="F12" s="297"/>
      <c r="G12" s="297"/>
      <c r="H12" s="298"/>
      <c r="I12" s="299"/>
    </row>
    <row r="13" spans="1:10" ht="12.75" hidden="1" customHeight="1">
      <c r="A13" s="252" t="s">
        <v>15</v>
      </c>
      <c r="B13" s="300"/>
      <c r="C13" s="305"/>
      <c r="D13" s="306"/>
      <c r="E13" s="306"/>
      <c r="F13" s="297"/>
      <c r="G13" s="266"/>
      <c r="H13" s="12"/>
      <c r="I13" s="13"/>
    </row>
    <row r="14" spans="1:10" ht="12.75" hidden="1" customHeight="1">
      <c r="A14" s="252" t="s">
        <v>16</v>
      </c>
      <c r="B14" s="300"/>
      <c r="C14" s="305"/>
      <c r="D14" s="306"/>
      <c r="E14" s="306"/>
      <c r="F14" s="297"/>
      <c r="G14" s="266"/>
      <c r="H14" s="12"/>
      <c r="I14" s="13"/>
    </row>
    <row r="15" spans="1:10" ht="30.75" customHeight="1" thickTop="1" thickBot="1">
      <c r="A15" s="252" t="s">
        <v>17</v>
      </c>
      <c r="B15" s="300"/>
      <c r="C15" s="261" t="s">
        <v>18</v>
      </c>
      <c r="D15" s="267">
        <v>4826400</v>
      </c>
      <c r="E15" s="267">
        <v>5647361</v>
      </c>
      <c r="F15" s="266">
        <v>2314488</v>
      </c>
      <c r="G15" s="266">
        <f>SUM(D15:F15)</f>
        <v>12788249</v>
      </c>
      <c r="H15" s="12"/>
      <c r="I15" s="13"/>
    </row>
    <row r="16" spans="1:10" ht="17.25" customHeight="1" thickTop="1" thickBot="1">
      <c r="A16" s="252" t="s">
        <v>19</v>
      </c>
      <c r="B16" s="300"/>
      <c r="C16" s="261" t="s">
        <v>20</v>
      </c>
      <c r="D16" s="267">
        <v>23140401</v>
      </c>
      <c r="E16" s="267">
        <v>9702561</v>
      </c>
      <c r="F16" s="268">
        <v>3453524</v>
      </c>
      <c r="G16" s="268">
        <f>SUM(D16:F16)</f>
        <v>36296486</v>
      </c>
      <c r="H16" s="14"/>
      <c r="I16" s="13"/>
    </row>
    <row r="17" spans="1:9" ht="30.75" customHeight="1" thickTop="1" thickBot="1">
      <c r="A17" s="252" t="s">
        <v>21</v>
      </c>
      <c r="B17" s="300"/>
      <c r="C17" s="261" t="s">
        <v>22</v>
      </c>
      <c r="D17" s="267">
        <v>1300000</v>
      </c>
      <c r="E17" s="267">
        <v>0</v>
      </c>
      <c r="F17" s="268">
        <v>0</v>
      </c>
      <c r="G17" s="268">
        <v>1300000</v>
      </c>
      <c r="H17" s="14"/>
      <c r="I17" s="13"/>
    </row>
    <row r="18" spans="1:9" ht="21.75" customHeight="1" thickTop="1" thickBot="1">
      <c r="A18" s="252" t="s">
        <v>23</v>
      </c>
      <c r="B18" s="300"/>
      <c r="C18" s="261" t="s">
        <v>24</v>
      </c>
      <c r="D18" s="267">
        <v>6400000</v>
      </c>
      <c r="E18" s="267">
        <v>0</v>
      </c>
      <c r="F18" s="268">
        <v>0</v>
      </c>
      <c r="G18" s="268">
        <v>6400000</v>
      </c>
      <c r="H18" s="14"/>
      <c r="I18" s="13"/>
    </row>
    <row r="19" spans="1:9" ht="16.5" thickTop="1" thickBot="1">
      <c r="A19" s="252" t="s">
        <v>25</v>
      </c>
      <c r="B19" s="300" t="s">
        <v>26</v>
      </c>
      <c r="C19" s="262" t="s">
        <v>27</v>
      </c>
      <c r="D19" s="268">
        <v>32300000</v>
      </c>
      <c r="E19" s="268">
        <v>0</v>
      </c>
      <c r="F19" s="268">
        <v>0</v>
      </c>
      <c r="G19" s="268">
        <v>32300000</v>
      </c>
      <c r="H19" s="14"/>
      <c r="I19" s="13"/>
    </row>
    <row r="20" spans="1:9" ht="19.5" customHeight="1" thickTop="1" thickBot="1">
      <c r="A20" s="252"/>
      <c r="B20" s="300"/>
      <c r="C20" s="263" t="s">
        <v>28</v>
      </c>
      <c r="D20" s="268">
        <v>0</v>
      </c>
      <c r="E20" s="268">
        <v>0</v>
      </c>
      <c r="F20" s="268">
        <v>0</v>
      </c>
      <c r="G20" s="268">
        <v>0</v>
      </c>
      <c r="H20" s="14"/>
      <c r="I20" s="13"/>
    </row>
    <row r="21" spans="1:9" ht="16.5" thickTop="1" thickBot="1">
      <c r="A21" s="252" t="s">
        <v>29</v>
      </c>
      <c r="B21" s="300"/>
      <c r="C21" s="262" t="s">
        <v>30</v>
      </c>
      <c r="D21" s="268">
        <v>4400000</v>
      </c>
      <c r="E21" s="268">
        <v>0</v>
      </c>
      <c r="F21" s="268">
        <v>0</v>
      </c>
      <c r="G21" s="268">
        <v>4400000</v>
      </c>
      <c r="H21" s="14"/>
      <c r="I21" s="13"/>
    </row>
    <row r="22" spans="1:9" ht="18.75" customHeight="1" thickTop="1" thickBot="1">
      <c r="A22" s="252" t="s">
        <v>31</v>
      </c>
      <c r="B22" s="253" t="s">
        <v>32</v>
      </c>
      <c r="C22" s="262" t="s">
        <v>33</v>
      </c>
      <c r="D22" s="268">
        <v>0</v>
      </c>
      <c r="E22" s="268">
        <v>0</v>
      </c>
      <c r="F22" s="268">
        <v>0</v>
      </c>
      <c r="G22" s="268">
        <v>0</v>
      </c>
      <c r="H22" s="14"/>
      <c r="I22" s="13"/>
    </row>
    <row r="23" spans="1:9" ht="16.5" thickTop="1" thickBot="1">
      <c r="A23" s="252" t="s">
        <v>34</v>
      </c>
      <c r="B23" s="253" t="s">
        <v>35</v>
      </c>
      <c r="C23" s="262" t="s">
        <v>36</v>
      </c>
      <c r="D23" s="268">
        <v>2978838</v>
      </c>
      <c r="E23" s="268">
        <v>0</v>
      </c>
      <c r="F23" s="268">
        <v>0</v>
      </c>
      <c r="G23" s="268">
        <v>2978838</v>
      </c>
      <c r="H23" s="14"/>
      <c r="I23" s="13"/>
    </row>
    <row r="24" spans="1:9" ht="21" customHeight="1" thickTop="1" thickBot="1">
      <c r="A24" s="252" t="s">
        <v>37</v>
      </c>
      <c r="B24" s="253"/>
      <c r="C24" s="262" t="s">
        <v>38</v>
      </c>
      <c r="D24" s="268">
        <v>58252061</v>
      </c>
      <c r="E24" s="268">
        <v>0</v>
      </c>
      <c r="F24" s="268">
        <v>0</v>
      </c>
      <c r="G24" s="268">
        <v>0</v>
      </c>
      <c r="H24" s="14"/>
      <c r="I24" s="13"/>
    </row>
    <row r="25" spans="1:9" ht="18.75" customHeight="1" thickTop="1" thickBot="1">
      <c r="A25" s="252" t="s">
        <v>39</v>
      </c>
      <c r="B25" s="253"/>
      <c r="C25" s="262" t="s">
        <v>40</v>
      </c>
      <c r="D25" s="268">
        <f>SUM(D22:D24)</f>
        <v>61230899</v>
      </c>
      <c r="E25" s="268">
        <v>0</v>
      </c>
      <c r="F25" s="268">
        <v>0</v>
      </c>
      <c r="G25" s="268">
        <f>SUM(G22:G24)</f>
        <v>2978838</v>
      </c>
      <c r="H25" s="14"/>
      <c r="I25" s="13"/>
    </row>
    <row r="26" spans="1:9" ht="16.5" thickTop="1" thickBot="1">
      <c r="A26" s="254" t="s">
        <v>41</v>
      </c>
      <c r="B26" s="255" t="s">
        <v>42</v>
      </c>
      <c r="C26" s="255"/>
      <c r="D26" s="260">
        <f>SUM(D11:D21)+D25</f>
        <v>157129500</v>
      </c>
      <c r="E26" s="260">
        <f>SUM(E11:E21)+E25</f>
        <v>45571371</v>
      </c>
      <c r="F26" s="260">
        <f>SUM(F11:F21)+F25</f>
        <v>16908412</v>
      </c>
      <c r="G26" s="260">
        <f>SUM(G11:G21)+G25</f>
        <v>161357222</v>
      </c>
      <c r="H26" s="18"/>
      <c r="I26" s="18"/>
    </row>
    <row r="27" spans="1:9">
      <c r="A27" s="4"/>
      <c r="B27" s="4"/>
      <c r="C27" s="4"/>
      <c r="D27" s="4"/>
      <c r="E27" s="4"/>
      <c r="F27" s="4"/>
    </row>
    <row r="28" spans="1:9" ht="27" customHeight="1">
      <c r="A28" s="4"/>
      <c r="B28" s="4"/>
      <c r="C28" s="4"/>
      <c r="D28" s="4"/>
      <c r="E28" s="4"/>
      <c r="F28" s="4"/>
    </row>
    <row r="29" spans="1:9" ht="28.5" customHeight="1" thickBot="1">
      <c r="A29" s="4"/>
      <c r="B29" s="4"/>
      <c r="C29" s="4"/>
      <c r="D29" s="4"/>
      <c r="E29" s="4"/>
      <c r="F29" s="4"/>
      <c r="G29" s="7"/>
    </row>
    <row r="30" spans="1:9" ht="13.5" customHeight="1" thickBot="1">
      <c r="A30" s="301" t="s">
        <v>8</v>
      </c>
      <c r="B30" s="302" t="s">
        <v>9</v>
      </c>
      <c r="C30" s="303" t="s">
        <v>10</v>
      </c>
      <c r="D30" s="304" t="s">
        <v>314</v>
      </c>
      <c r="E30" s="304" t="s">
        <v>315</v>
      </c>
      <c r="F30" s="304" t="s">
        <v>316</v>
      </c>
      <c r="G30" s="308" t="s">
        <v>185</v>
      </c>
    </row>
    <row r="31" spans="1:9" ht="33" customHeight="1" thickBot="1">
      <c r="A31" s="301"/>
      <c r="B31" s="302"/>
      <c r="C31" s="303"/>
      <c r="D31" s="304"/>
      <c r="E31" s="304"/>
      <c r="F31" s="304"/>
      <c r="G31" s="308"/>
    </row>
    <row r="32" spans="1:9" ht="13.5" customHeight="1" thickBot="1">
      <c r="A32" s="11" t="s">
        <v>11</v>
      </c>
      <c r="B32" s="307" t="s">
        <v>12</v>
      </c>
      <c r="C32" s="310" t="s">
        <v>43</v>
      </c>
      <c r="D32" s="309">
        <v>72568304</v>
      </c>
      <c r="E32" s="309">
        <v>0</v>
      </c>
      <c r="F32" s="311">
        <v>0</v>
      </c>
      <c r="G32" s="309">
        <v>72568304</v>
      </c>
    </row>
    <row r="33" spans="1:7" ht="13.5" thickBot="1">
      <c r="A33" s="11" t="s">
        <v>14</v>
      </c>
      <c r="B33" s="307"/>
      <c r="C33" s="310"/>
      <c r="D33" s="309"/>
      <c r="E33" s="309"/>
      <c r="F33" s="311"/>
      <c r="G33" s="309"/>
    </row>
    <row r="34" spans="1:7" ht="13.5" thickBot="1">
      <c r="A34" s="11" t="s">
        <v>15</v>
      </c>
      <c r="B34" s="307"/>
      <c r="C34" s="310"/>
      <c r="D34" s="309"/>
      <c r="E34" s="309"/>
      <c r="F34" s="311"/>
      <c r="G34" s="309"/>
    </row>
    <row r="35" spans="1:7" ht="13.5" thickBot="1">
      <c r="A35" s="11" t="s">
        <v>16</v>
      </c>
      <c r="B35" s="307"/>
      <c r="C35" s="310"/>
      <c r="D35" s="309"/>
      <c r="E35" s="309"/>
      <c r="F35" s="311"/>
      <c r="G35" s="309"/>
    </row>
    <row r="36" spans="1:7" ht="13.5" thickBot="1">
      <c r="A36" s="11" t="s">
        <v>17</v>
      </c>
      <c r="B36" s="307"/>
      <c r="C36" s="269" t="s">
        <v>44</v>
      </c>
      <c r="D36" s="271">
        <v>24990000</v>
      </c>
      <c r="E36" s="271">
        <v>0</v>
      </c>
      <c r="F36" s="272">
        <v>0</v>
      </c>
      <c r="G36" s="273">
        <v>24990000</v>
      </c>
    </row>
    <row r="37" spans="1:7" ht="13.5" thickBot="1">
      <c r="A37" s="11" t="s">
        <v>19</v>
      </c>
      <c r="B37" s="307"/>
      <c r="C37" s="269" t="s">
        <v>45</v>
      </c>
      <c r="D37" s="271">
        <v>3001447</v>
      </c>
      <c r="E37" s="271">
        <v>0</v>
      </c>
      <c r="F37" s="274">
        <v>0</v>
      </c>
      <c r="G37" s="273">
        <v>3001447</v>
      </c>
    </row>
    <row r="38" spans="1:7" ht="23.25" thickBot="1">
      <c r="A38" s="11" t="s">
        <v>21</v>
      </c>
      <c r="B38" s="307"/>
      <c r="C38" s="269" t="s">
        <v>46</v>
      </c>
      <c r="D38" s="271">
        <v>9659127</v>
      </c>
      <c r="E38" s="271">
        <v>0</v>
      </c>
      <c r="F38" s="274">
        <v>0</v>
      </c>
      <c r="G38" s="273">
        <v>9659127</v>
      </c>
    </row>
    <row r="39" spans="1:7" ht="23.25" thickBot="1">
      <c r="A39" s="11" t="s">
        <v>23</v>
      </c>
      <c r="B39" s="307"/>
      <c r="C39" s="269" t="s">
        <v>47</v>
      </c>
      <c r="D39" s="271">
        <v>0</v>
      </c>
      <c r="E39" s="271">
        <v>0</v>
      </c>
      <c r="F39" s="274">
        <v>0</v>
      </c>
      <c r="G39" s="273">
        <v>0</v>
      </c>
    </row>
    <row r="40" spans="1:7" ht="13.5" thickBot="1">
      <c r="A40" s="11" t="s">
        <v>25</v>
      </c>
      <c r="B40" s="307" t="s">
        <v>26</v>
      </c>
      <c r="C40" s="127" t="s">
        <v>48</v>
      </c>
      <c r="D40" s="274">
        <v>15000000</v>
      </c>
      <c r="E40" s="274">
        <v>0</v>
      </c>
      <c r="F40" s="274">
        <v>0</v>
      </c>
      <c r="G40" s="273">
        <v>15000000</v>
      </c>
    </row>
    <row r="41" spans="1:7" ht="13.5" thickBot="1">
      <c r="A41" s="11"/>
      <c r="B41" s="307"/>
      <c r="C41" s="127" t="s">
        <v>49</v>
      </c>
      <c r="D41" s="274">
        <v>0</v>
      </c>
      <c r="E41" s="274">
        <v>0</v>
      </c>
      <c r="F41" s="274">
        <v>0</v>
      </c>
      <c r="G41" s="273">
        <v>0</v>
      </c>
    </row>
    <row r="42" spans="1:7" ht="13.5" thickBot="1">
      <c r="A42" s="11" t="s">
        <v>29</v>
      </c>
      <c r="B42" s="307"/>
      <c r="C42" s="127" t="s">
        <v>50</v>
      </c>
      <c r="D42" s="274">
        <v>6000000</v>
      </c>
      <c r="E42" s="274">
        <v>0</v>
      </c>
      <c r="F42" s="274">
        <v>0</v>
      </c>
      <c r="G42" s="273">
        <v>6000000</v>
      </c>
    </row>
    <row r="43" spans="1:7" ht="13.5" thickBot="1">
      <c r="A43" s="11" t="s">
        <v>31</v>
      </c>
      <c r="B43" s="10" t="s">
        <v>32</v>
      </c>
      <c r="C43" s="127" t="s">
        <v>51</v>
      </c>
      <c r="D43" s="274">
        <v>0</v>
      </c>
      <c r="E43" s="274">
        <v>42071371</v>
      </c>
      <c r="F43" s="274">
        <v>16180690</v>
      </c>
      <c r="G43" s="273">
        <v>0</v>
      </c>
    </row>
    <row r="44" spans="1:7" ht="13.5" thickBot="1">
      <c r="A44" s="11" t="s">
        <v>34</v>
      </c>
      <c r="B44" s="10" t="s">
        <v>323</v>
      </c>
      <c r="C44" s="127" t="s">
        <v>52</v>
      </c>
      <c r="D44" s="274">
        <v>22931784</v>
      </c>
      <c r="E44" s="274">
        <v>3500000</v>
      </c>
      <c r="F44" s="274">
        <v>727722</v>
      </c>
      <c r="G44" s="275">
        <f>SUM(D44:F44)</f>
        <v>27159506</v>
      </c>
    </row>
    <row r="45" spans="1:7" ht="13.5" thickBot="1">
      <c r="A45" s="11" t="s">
        <v>37</v>
      </c>
      <c r="B45" s="10"/>
      <c r="C45" s="127" t="s">
        <v>53</v>
      </c>
      <c r="D45" s="274">
        <v>2978838</v>
      </c>
      <c r="E45" s="274">
        <v>0</v>
      </c>
      <c r="F45" s="274">
        <v>0</v>
      </c>
      <c r="G45" s="273">
        <v>2978838</v>
      </c>
    </row>
    <row r="46" spans="1:7" ht="13.5" thickBot="1">
      <c r="A46" s="11" t="s">
        <v>39</v>
      </c>
      <c r="B46" s="10"/>
      <c r="C46" s="127" t="s">
        <v>318</v>
      </c>
      <c r="D46" s="274">
        <f>SUM(D43:D45)</f>
        <v>25910622</v>
      </c>
      <c r="E46" s="274">
        <f>SUM(E43:E45)</f>
        <v>45571371</v>
      </c>
      <c r="F46" s="274">
        <f>SUM(F43:F45)</f>
        <v>16908412</v>
      </c>
      <c r="G46" s="274">
        <f>SUM(G43:G45)</f>
        <v>30138344</v>
      </c>
    </row>
    <row r="47" spans="1:7" ht="13.5" thickBot="1">
      <c r="A47" s="16" t="s">
        <v>41</v>
      </c>
      <c r="B47" s="255" t="s">
        <v>42</v>
      </c>
      <c r="C47" s="270"/>
      <c r="D47" s="276">
        <f>SUM(D32:D42)+D46</f>
        <v>157129500</v>
      </c>
      <c r="E47" s="276">
        <f>SUM(E32:E42)+E46</f>
        <v>45571371</v>
      </c>
      <c r="F47" s="276">
        <f>SUM(F32:F42)+F46</f>
        <v>16908412</v>
      </c>
      <c r="G47" s="276">
        <f>SUM(G32:G42)+G46</f>
        <v>161357222</v>
      </c>
    </row>
    <row r="48" spans="1:7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</sheetData>
  <mergeCells count="36">
    <mergeCell ref="B40:B42"/>
    <mergeCell ref="G30:G31"/>
    <mergeCell ref="G32:G35"/>
    <mergeCell ref="B32:B39"/>
    <mergeCell ref="C32:C35"/>
    <mergeCell ref="D32:D35"/>
    <mergeCell ref="E32:E35"/>
    <mergeCell ref="F32:F35"/>
    <mergeCell ref="G11:G12"/>
    <mergeCell ref="H11:H12"/>
    <mergeCell ref="I11:I12"/>
    <mergeCell ref="B19:B21"/>
    <mergeCell ref="A30:A31"/>
    <mergeCell ref="B30:B31"/>
    <mergeCell ref="C30:C31"/>
    <mergeCell ref="D30:D31"/>
    <mergeCell ref="E30:E31"/>
    <mergeCell ref="F30:F31"/>
    <mergeCell ref="B11:B18"/>
    <mergeCell ref="C11:C14"/>
    <mergeCell ref="D11:D14"/>
    <mergeCell ref="E11:E14"/>
    <mergeCell ref="F11:F14"/>
    <mergeCell ref="A1:H1"/>
    <mergeCell ref="C2:J2"/>
    <mergeCell ref="B3:H3"/>
    <mergeCell ref="B8:C8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rintOptions horizontalCentered="1"/>
  <pageMargins left="0.31496062992125984" right="0.19685039370078741" top="0.43307086614173229" bottom="0.98425196850393704" header="0.51181102362204722" footer="0.51181102362204722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63"/>
  <sheetViews>
    <sheetView zoomScaleNormal="100" zoomScalePageLayoutView="60" workbookViewId="0">
      <selection activeCell="H40" sqref="H40"/>
    </sheetView>
  </sheetViews>
  <sheetFormatPr defaultRowHeight="12.75"/>
  <cols>
    <col min="1" max="1" width="4.7109375" style="1"/>
    <col min="2" max="2" width="64.140625" style="1"/>
    <col min="3" max="3" width="0" style="1" hidden="1"/>
    <col min="4" max="4" width="16.5703125" style="1"/>
    <col min="5" max="6" width="0" style="1" hidden="1"/>
    <col min="7" max="1025" width="9.42578125" style="1"/>
  </cols>
  <sheetData>
    <row r="1" spans="1:6">
      <c r="B1" s="285" t="s">
        <v>54</v>
      </c>
      <c r="C1" s="285"/>
      <c r="D1" s="285"/>
      <c r="E1" s="285"/>
      <c r="F1" s="285"/>
    </row>
    <row r="2" spans="1:6" ht="9.75" customHeight="1">
      <c r="B2" s="19"/>
      <c r="C2" s="19"/>
      <c r="D2" s="19"/>
      <c r="E2" s="19"/>
    </row>
    <row r="3" spans="1:6" ht="12.75" customHeight="1">
      <c r="A3" s="314" t="s">
        <v>319</v>
      </c>
      <c r="B3" s="314"/>
      <c r="C3" s="314"/>
      <c r="D3" s="314"/>
      <c r="E3" s="314"/>
      <c r="F3" s="314"/>
    </row>
    <row r="4" spans="1:6" ht="7.5" customHeight="1">
      <c r="B4" s="20"/>
      <c r="C4" s="20"/>
      <c r="D4" s="19"/>
    </row>
    <row r="5" spans="1:6">
      <c r="A5" s="315" t="s">
        <v>55</v>
      </c>
      <c r="B5" s="315"/>
      <c r="C5" s="315"/>
      <c r="D5" s="315"/>
      <c r="E5" s="315"/>
      <c r="F5" s="315"/>
    </row>
    <row r="6" spans="1:6" ht="7.5" customHeight="1">
      <c r="B6" s="20"/>
      <c r="C6" s="20"/>
      <c r="D6" s="19"/>
      <c r="E6" s="21"/>
      <c r="F6" s="21" t="s">
        <v>56</v>
      </c>
    </row>
    <row r="7" spans="1:6">
      <c r="A7" s="22"/>
      <c r="B7" s="316" t="s">
        <v>4</v>
      </c>
      <c r="C7" s="316"/>
      <c r="D7" s="23" t="s">
        <v>5</v>
      </c>
      <c r="E7" s="24"/>
      <c r="F7" s="25"/>
    </row>
    <row r="8" spans="1:6">
      <c r="A8" s="9" t="s">
        <v>8</v>
      </c>
      <c r="B8" s="26" t="s">
        <v>57</v>
      </c>
      <c r="C8" s="15"/>
      <c r="D8" s="27" t="s">
        <v>58</v>
      </c>
      <c r="E8" s="28"/>
      <c r="F8" s="29"/>
    </row>
    <row r="9" spans="1:6">
      <c r="A9" s="30" t="s">
        <v>11</v>
      </c>
      <c r="B9" s="31" t="s">
        <v>59</v>
      </c>
      <c r="C9" s="31"/>
      <c r="D9" s="31">
        <f>SUM(D10:D16)</f>
        <v>46751860</v>
      </c>
      <c r="E9" s="32"/>
      <c r="F9" s="33"/>
    </row>
    <row r="10" spans="1:6">
      <c r="A10" s="30" t="s">
        <v>14</v>
      </c>
      <c r="B10" s="15" t="s">
        <v>60</v>
      </c>
      <c r="C10" s="15"/>
      <c r="D10" s="34">
        <v>38884200</v>
      </c>
      <c r="E10" s="35"/>
      <c r="F10" s="36"/>
    </row>
    <row r="11" spans="1:6">
      <c r="A11" s="30" t="s">
        <v>15</v>
      </c>
      <c r="B11" s="15" t="s">
        <v>61</v>
      </c>
      <c r="C11" s="15"/>
      <c r="D11" s="34">
        <v>2872240</v>
      </c>
      <c r="E11" s="35"/>
      <c r="F11" s="36"/>
    </row>
    <row r="12" spans="1:6">
      <c r="A12" s="30" t="s">
        <v>16</v>
      </c>
      <c r="B12" s="15" t="s">
        <v>62</v>
      </c>
      <c r="C12" s="15"/>
      <c r="D12" s="34">
        <v>3232000</v>
      </c>
      <c r="E12" s="35"/>
      <c r="F12" s="36"/>
    </row>
    <row r="13" spans="1:6">
      <c r="A13" s="30" t="s">
        <v>17</v>
      </c>
      <c r="B13" s="15" t="s">
        <v>63</v>
      </c>
      <c r="C13" s="15"/>
      <c r="D13" s="34">
        <v>100000</v>
      </c>
      <c r="E13" s="35"/>
      <c r="F13" s="36"/>
    </row>
    <row r="14" spans="1:6">
      <c r="A14" s="30" t="s">
        <v>19</v>
      </c>
      <c r="B14" s="15" t="s">
        <v>64</v>
      </c>
      <c r="C14" s="15"/>
      <c r="D14" s="34">
        <v>1234880</v>
      </c>
      <c r="E14" s="35"/>
      <c r="F14" s="36"/>
    </row>
    <row r="15" spans="1:6">
      <c r="A15" s="30" t="s">
        <v>21</v>
      </c>
      <c r="B15" s="15" t="s">
        <v>65</v>
      </c>
      <c r="C15" s="15"/>
      <c r="D15" s="34">
        <v>242390</v>
      </c>
      <c r="E15" s="35"/>
      <c r="F15" s="36"/>
    </row>
    <row r="16" spans="1:6">
      <c r="A16" s="30" t="s">
        <v>23</v>
      </c>
      <c r="B16" s="15" t="s">
        <v>66</v>
      </c>
      <c r="C16" s="15"/>
      <c r="D16" s="34">
        <v>186150</v>
      </c>
      <c r="E16" s="35"/>
      <c r="F16" s="36"/>
    </row>
    <row r="17" spans="1:6">
      <c r="A17" s="30" t="s">
        <v>25</v>
      </c>
      <c r="B17" s="31" t="s">
        <v>67</v>
      </c>
      <c r="C17" s="31"/>
      <c r="D17" s="37">
        <f>SUM(D18:D21)</f>
        <v>16180690</v>
      </c>
      <c r="E17" s="38"/>
      <c r="F17" s="39"/>
    </row>
    <row r="18" spans="1:6">
      <c r="A18" s="30" t="s">
        <v>29</v>
      </c>
      <c r="B18" s="15" t="s">
        <v>320</v>
      </c>
      <c r="C18" s="15"/>
      <c r="D18" s="34">
        <v>8492810</v>
      </c>
      <c r="E18" s="35"/>
      <c r="F18" s="36"/>
    </row>
    <row r="19" spans="1:6">
      <c r="A19" s="30" t="s">
        <v>31</v>
      </c>
      <c r="B19" s="15" t="s">
        <v>321</v>
      </c>
      <c r="C19" s="15"/>
      <c r="D19" s="34">
        <v>6269900</v>
      </c>
      <c r="E19" s="35"/>
      <c r="F19" s="36"/>
    </row>
    <row r="20" spans="1:6">
      <c r="A20" s="30" t="s">
        <v>34</v>
      </c>
      <c r="B20" s="15" t="s">
        <v>68</v>
      </c>
      <c r="C20" s="15"/>
      <c r="D20" s="34">
        <v>1307200</v>
      </c>
      <c r="E20" s="35"/>
      <c r="F20" s="36"/>
    </row>
    <row r="21" spans="1:6">
      <c r="A21" s="30" t="s">
        <v>37</v>
      </c>
      <c r="B21" s="15" t="s">
        <v>69</v>
      </c>
      <c r="C21" s="15"/>
      <c r="D21" s="34">
        <v>110780</v>
      </c>
      <c r="E21" s="35"/>
      <c r="F21" s="36"/>
    </row>
    <row r="22" spans="1:6">
      <c r="A22" s="30" t="s">
        <v>39</v>
      </c>
      <c r="B22" s="31" t="s">
        <v>70</v>
      </c>
      <c r="C22" s="31"/>
      <c r="D22" s="37">
        <f>SUM(D23:D31)</f>
        <v>8435754</v>
      </c>
      <c r="E22" s="38"/>
      <c r="F22" s="39"/>
    </row>
    <row r="23" spans="1:6">
      <c r="A23" s="30" t="s">
        <v>41</v>
      </c>
      <c r="B23" s="15" t="s">
        <v>71</v>
      </c>
      <c r="C23" s="15"/>
      <c r="D23" s="34">
        <v>1298000</v>
      </c>
      <c r="E23" s="35"/>
      <c r="F23" s="36"/>
    </row>
    <row r="24" spans="1:6">
      <c r="A24" s="30" t="s">
        <v>72</v>
      </c>
      <c r="B24" s="15" t="s">
        <v>73</v>
      </c>
      <c r="C24" s="15"/>
      <c r="D24" s="34">
        <v>2250000</v>
      </c>
      <c r="E24" s="35"/>
      <c r="F24" s="36"/>
    </row>
    <row r="25" spans="1:6">
      <c r="A25" s="30" t="s">
        <v>74</v>
      </c>
      <c r="B25" s="15" t="s">
        <v>75</v>
      </c>
      <c r="C25" s="40"/>
      <c r="D25" s="34">
        <v>2250000</v>
      </c>
      <c r="E25" s="35"/>
      <c r="F25" s="36"/>
    </row>
    <row r="26" spans="1:6">
      <c r="A26" s="30" t="s">
        <v>76</v>
      </c>
      <c r="B26" s="15" t="s">
        <v>322</v>
      </c>
      <c r="C26" s="40"/>
      <c r="D26" s="34">
        <v>0</v>
      </c>
      <c r="E26" s="35"/>
      <c r="F26" s="36"/>
    </row>
    <row r="27" spans="1:6">
      <c r="A27" s="30" t="s">
        <v>77</v>
      </c>
      <c r="B27" s="15" t="s">
        <v>78</v>
      </c>
      <c r="C27" s="40"/>
      <c r="D27" s="34">
        <v>0</v>
      </c>
      <c r="E27" s="35"/>
      <c r="F27" s="36"/>
    </row>
    <row r="28" spans="1:6">
      <c r="A28" s="30" t="s">
        <v>79</v>
      </c>
      <c r="B28" s="15" t="s">
        <v>80</v>
      </c>
      <c r="C28" s="40"/>
      <c r="D28" s="34">
        <v>0</v>
      </c>
      <c r="E28" s="35"/>
      <c r="F28" s="36"/>
    </row>
    <row r="29" spans="1:6">
      <c r="A29" s="30" t="s">
        <v>81</v>
      </c>
      <c r="B29" s="41" t="s">
        <v>82</v>
      </c>
      <c r="C29" s="40"/>
      <c r="D29" s="34">
        <v>1065594</v>
      </c>
      <c r="E29" s="35"/>
      <c r="F29" s="36"/>
    </row>
    <row r="30" spans="1:6">
      <c r="A30" s="30" t="s">
        <v>83</v>
      </c>
      <c r="B30" s="41" t="s">
        <v>84</v>
      </c>
      <c r="C30" s="40"/>
      <c r="D30" s="34">
        <v>1044480</v>
      </c>
      <c r="E30" s="35"/>
      <c r="F30" s="36"/>
    </row>
    <row r="31" spans="1:6">
      <c r="A31" s="30">
        <v>23</v>
      </c>
      <c r="B31" s="41" t="s">
        <v>85</v>
      </c>
      <c r="C31" s="40"/>
      <c r="D31" s="34">
        <v>527680</v>
      </c>
      <c r="E31" s="35"/>
      <c r="F31" s="36"/>
    </row>
    <row r="32" spans="1:6">
      <c r="A32" s="30">
        <v>24</v>
      </c>
      <c r="B32" s="26" t="s">
        <v>86</v>
      </c>
      <c r="C32" s="42"/>
      <c r="D32" s="37">
        <v>1200000</v>
      </c>
      <c r="E32" s="39"/>
      <c r="F32" s="43"/>
    </row>
    <row r="33" spans="1:6">
      <c r="A33" s="30">
        <v>25</v>
      </c>
      <c r="B33" s="26" t="s">
        <v>87</v>
      </c>
      <c r="C33" s="42"/>
      <c r="D33" s="37">
        <v>0</v>
      </c>
      <c r="E33" s="39"/>
      <c r="F33" s="43"/>
    </row>
    <row r="34" spans="1:6">
      <c r="A34" s="30">
        <v>26</v>
      </c>
      <c r="B34" s="26" t="s">
        <v>88</v>
      </c>
      <c r="C34" s="42"/>
      <c r="D34" s="37">
        <v>0</v>
      </c>
      <c r="E34" s="39"/>
      <c r="F34" s="43"/>
    </row>
    <row r="35" spans="1:6">
      <c r="A35" s="30">
        <v>27</v>
      </c>
      <c r="B35" s="26" t="s">
        <v>89</v>
      </c>
      <c r="C35" s="26"/>
      <c r="D35" s="37">
        <f>D33+D32+D22+D17+D9</f>
        <v>72568304</v>
      </c>
      <c r="E35" s="38"/>
      <c r="F35" s="39"/>
    </row>
    <row r="36" spans="1:6">
      <c r="A36" s="30">
        <v>28</v>
      </c>
      <c r="B36" s="41" t="s">
        <v>90</v>
      </c>
      <c r="C36" s="40"/>
      <c r="D36" s="34">
        <v>2419500</v>
      </c>
      <c r="E36" s="35"/>
      <c r="F36" s="36"/>
    </row>
    <row r="37" spans="1:6">
      <c r="A37" s="30">
        <v>29</v>
      </c>
      <c r="B37" s="41" t="s">
        <v>91</v>
      </c>
      <c r="C37" s="26"/>
      <c r="D37" s="44">
        <v>0</v>
      </c>
      <c r="E37" s="45"/>
      <c r="F37" s="36"/>
    </row>
    <row r="38" spans="1:6">
      <c r="A38" s="30">
        <v>30</v>
      </c>
      <c r="B38" s="41" t="s">
        <v>92</v>
      </c>
      <c r="C38" s="26"/>
      <c r="D38" s="44">
        <v>7239627</v>
      </c>
      <c r="E38" s="45"/>
      <c r="F38" s="36"/>
    </row>
    <row r="39" spans="1:6">
      <c r="A39" s="30">
        <v>31</v>
      </c>
      <c r="B39" s="41" t="s">
        <v>93</v>
      </c>
      <c r="C39" s="26"/>
      <c r="D39" s="44">
        <v>0</v>
      </c>
      <c r="E39" s="45"/>
      <c r="F39" s="36"/>
    </row>
    <row r="40" spans="1:6">
      <c r="A40" s="30">
        <v>32</v>
      </c>
      <c r="B40" s="26" t="s">
        <v>94</v>
      </c>
      <c r="C40" s="26"/>
      <c r="D40" s="37">
        <f>SUM(D35:D39)</f>
        <v>82227431</v>
      </c>
      <c r="E40" s="38"/>
      <c r="F40" s="39"/>
    </row>
    <row r="41" spans="1:6">
      <c r="A41" s="30">
        <v>33</v>
      </c>
      <c r="B41" s="26" t="s">
        <v>95</v>
      </c>
      <c r="C41" s="26"/>
      <c r="D41" s="37">
        <v>15000000</v>
      </c>
      <c r="E41" s="39"/>
      <c r="F41" s="43"/>
    </row>
    <row r="42" spans="1:6">
      <c r="A42" s="30">
        <v>34</v>
      </c>
      <c r="B42" s="26" t="s">
        <v>96</v>
      </c>
      <c r="C42" s="26"/>
      <c r="D42" s="37">
        <v>24990000</v>
      </c>
      <c r="E42" s="39"/>
      <c r="F42" s="43"/>
    </row>
    <row r="43" spans="1:6">
      <c r="A43" s="30">
        <v>35</v>
      </c>
      <c r="B43" s="26" t="s">
        <v>97</v>
      </c>
      <c r="C43" s="26"/>
      <c r="D43" s="37">
        <v>3001447</v>
      </c>
      <c r="E43" s="39"/>
      <c r="F43" s="43"/>
    </row>
    <row r="44" spans="1:6">
      <c r="A44" s="30">
        <v>36</v>
      </c>
      <c r="B44" s="46" t="s">
        <v>98</v>
      </c>
      <c r="C44" s="26"/>
      <c r="D44" s="37">
        <v>0</v>
      </c>
      <c r="E44" s="39"/>
      <c r="F44" s="43"/>
    </row>
    <row r="45" spans="1:6">
      <c r="A45" s="30">
        <v>37</v>
      </c>
      <c r="B45" s="46" t="s">
        <v>99</v>
      </c>
      <c r="C45" s="26"/>
      <c r="D45" s="47">
        <v>6000000</v>
      </c>
      <c r="E45" s="48"/>
      <c r="F45" s="43"/>
    </row>
    <row r="46" spans="1:6">
      <c r="A46" s="30">
        <v>38</v>
      </c>
      <c r="B46" s="46" t="s">
        <v>100</v>
      </c>
      <c r="C46" s="26"/>
      <c r="D46" s="47">
        <v>0</v>
      </c>
      <c r="E46" s="48"/>
      <c r="F46" s="43"/>
    </row>
    <row r="47" spans="1:6">
      <c r="A47" s="49">
        <v>39</v>
      </c>
      <c r="B47" s="50" t="s">
        <v>101</v>
      </c>
      <c r="C47" s="51"/>
      <c r="D47" s="17">
        <f>SUM(D40:D46)</f>
        <v>131218878</v>
      </c>
      <c r="E47" s="52"/>
      <c r="F47" s="53"/>
    </row>
    <row r="48" spans="1:6" ht="7.5" customHeight="1">
      <c r="A48" s="54"/>
      <c r="B48" s="55"/>
      <c r="C48" s="56"/>
      <c r="D48" s="54"/>
      <c r="E48" s="57"/>
    </row>
    <row r="49" spans="1:6" ht="13.35" customHeight="1">
      <c r="A49" s="312" t="s">
        <v>102</v>
      </c>
      <c r="B49" s="312"/>
      <c r="C49" s="312"/>
      <c r="D49" s="312"/>
      <c r="E49" s="312"/>
      <c r="F49" s="312"/>
    </row>
    <row r="50" spans="1:6" ht="7.5" customHeight="1">
      <c r="A50" s="58"/>
      <c r="B50" s="59"/>
      <c r="C50" s="60"/>
      <c r="D50" s="58"/>
      <c r="E50" s="61"/>
      <c r="F50" s="61"/>
    </row>
    <row r="51" spans="1:6" ht="7.5" customHeight="1">
      <c r="A51" s="4"/>
      <c r="B51" s="312" t="s">
        <v>4</v>
      </c>
      <c r="C51" s="312"/>
      <c r="D51" s="62" t="s">
        <v>5</v>
      </c>
      <c r="E51" s="63"/>
      <c r="F51" s="63"/>
    </row>
    <row r="52" spans="1:6">
      <c r="A52" s="64" t="s">
        <v>8</v>
      </c>
      <c r="B52" s="65" t="s">
        <v>103</v>
      </c>
      <c r="C52" s="66"/>
      <c r="D52" s="67" t="s">
        <v>58</v>
      </c>
      <c r="E52" s="68"/>
      <c r="F52" s="25"/>
    </row>
    <row r="53" spans="1:6">
      <c r="A53" s="9" t="s">
        <v>11</v>
      </c>
      <c r="B53" s="46" t="s">
        <v>104</v>
      </c>
      <c r="C53" s="26"/>
      <c r="D53" s="34">
        <v>22931784</v>
      </c>
      <c r="E53" s="35"/>
      <c r="F53" s="36"/>
    </row>
    <row r="54" spans="1:6">
      <c r="A54" s="9" t="s">
        <v>14</v>
      </c>
      <c r="B54" s="46" t="s">
        <v>105</v>
      </c>
      <c r="C54" s="26"/>
      <c r="D54" s="34">
        <v>2978838</v>
      </c>
      <c r="E54" s="35"/>
      <c r="F54" s="36"/>
    </row>
    <row r="55" spans="1:6">
      <c r="A55" s="69" t="s">
        <v>15</v>
      </c>
      <c r="B55" s="50" t="s">
        <v>106</v>
      </c>
      <c r="C55" s="51"/>
      <c r="D55" s="70">
        <f>D53+D54</f>
        <v>25910622</v>
      </c>
      <c r="E55" s="71"/>
      <c r="F55" s="72"/>
    </row>
    <row r="56" spans="1:6" ht="7.5" customHeight="1">
      <c r="A56" s="4"/>
      <c r="B56" s="59"/>
      <c r="C56" s="73"/>
      <c r="D56" s="74"/>
      <c r="E56" s="75"/>
      <c r="F56" s="61"/>
    </row>
    <row r="57" spans="1:6">
      <c r="A57" s="312" t="s">
        <v>107</v>
      </c>
      <c r="B57" s="312"/>
      <c r="C57" s="312"/>
      <c r="D57" s="312"/>
      <c r="E57" s="312"/>
      <c r="F57" s="312"/>
    </row>
    <row r="58" spans="1:6" ht="7.5" customHeight="1">
      <c r="A58" s="4"/>
      <c r="B58" s="59"/>
      <c r="C58" s="73"/>
      <c r="D58" s="74"/>
      <c r="E58" s="75"/>
      <c r="F58" s="61"/>
    </row>
    <row r="59" spans="1:6" ht="7.5" customHeight="1">
      <c r="A59" s="6"/>
      <c r="B59" s="313" t="s">
        <v>4</v>
      </c>
      <c r="C59" s="313"/>
      <c r="D59" s="77" t="s">
        <v>5</v>
      </c>
      <c r="E59" s="78"/>
      <c r="F59" s="25"/>
    </row>
    <row r="60" spans="1:6">
      <c r="A60" s="79" t="s">
        <v>8</v>
      </c>
      <c r="B60" s="46" t="s">
        <v>108</v>
      </c>
      <c r="C60" s="26"/>
      <c r="D60" s="80" t="s">
        <v>58</v>
      </c>
      <c r="E60" s="39"/>
      <c r="F60" s="81"/>
    </row>
    <row r="61" spans="1:6">
      <c r="A61" s="11" t="s">
        <v>11</v>
      </c>
      <c r="B61" s="46" t="s">
        <v>109</v>
      </c>
      <c r="C61" s="26"/>
      <c r="D61" s="34">
        <v>128797931</v>
      </c>
      <c r="E61" s="35"/>
      <c r="F61" s="36"/>
    </row>
    <row r="62" spans="1:6">
      <c r="A62" s="11" t="s">
        <v>14</v>
      </c>
      <c r="B62" s="46" t="s">
        <v>106</v>
      </c>
      <c r="C62" s="26"/>
      <c r="D62" s="34">
        <v>25910622</v>
      </c>
      <c r="E62" s="35"/>
      <c r="F62" s="36"/>
    </row>
    <row r="63" spans="1:6">
      <c r="A63" s="16" t="s">
        <v>15</v>
      </c>
      <c r="B63" s="50" t="s">
        <v>110</v>
      </c>
      <c r="C63" s="51"/>
      <c r="D63" s="70">
        <f>D47+D55</f>
        <v>157129500</v>
      </c>
      <c r="E63" s="71"/>
      <c r="F63" s="72"/>
    </row>
  </sheetData>
  <mergeCells count="8">
    <mergeCell ref="B51:C51"/>
    <mergeCell ref="A57:F57"/>
    <mergeCell ref="B59:C59"/>
    <mergeCell ref="B1:F1"/>
    <mergeCell ref="A3:F3"/>
    <mergeCell ref="A5:F5"/>
    <mergeCell ref="B7:C7"/>
    <mergeCell ref="A49:F49"/>
  </mergeCells>
  <pageMargins left="0.7" right="0.7" top="0.25763888888888897" bottom="0.242361111111111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K80"/>
  <sheetViews>
    <sheetView topLeftCell="A5" zoomScaleNormal="100" zoomScalePageLayoutView="60" workbookViewId="0">
      <selection activeCell="C37" sqref="C37"/>
    </sheetView>
  </sheetViews>
  <sheetFormatPr defaultRowHeight="12.75"/>
  <cols>
    <col min="1" max="1" width="6.7109375" style="1"/>
    <col min="2" max="2" width="64.28515625" style="1" customWidth="1"/>
    <col min="3" max="3" width="16.42578125" style="1" customWidth="1"/>
    <col min="4" max="5" width="0" style="1" hidden="1"/>
    <col min="6" max="6" width="9.42578125" style="1"/>
    <col min="7" max="7" width="11.28515625" style="1" bestFit="1" customWidth="1"/>
    <col min="8" max="1025" width="9.42578125" style="1"/>
  </cols>
  <sheetData>
    <row r="1" spans="1:5" ht="14.25" customHeight="1">
      <c r="B1" s="317" t="s">
        <v>111</v>
      </c>
      <c r="C1" s="317"/>
      <c r="D1" s="317"/>
      <c r="E1" s="317"/>
    </row>
    <row r="2" spans="1:5" ht="7.5" customHeight="1">
      <c r="B2" s="83"/>
      <c r="C2" s="83"/>
      <c r="D2" s="83"/>
      <c r="E2" s="4"/>
    </row>
    <row r="3" spans="1:5" ht="12.75" customHeight="1">
      <c r="A3" s="314" t="s">
        <v>314</v>
      </c>
      <c r="B3" s="314"/>
      <c r="C3" s="314"/>
      <c r="D3" s="314"/>
      <c r="E3" s="314"/>
    </row>
    <row r="4" spans="1:5" ht="2.25" customHeight="1">
      <c r="B4" s="84"/>
      <c r="C4" s="4"/>
      <c r="D4" s="4"/>
      <c r="E4" s="4"/>
    </row>
    <row r="5" spans="1:5" ht="11.85" customHeight="1">
      <c r="A5" s="315" t="s">
        <v>112</v>
      </c>
      <c r="B5" s="315"/>
      <c r="C5" s="315"/>
      <c r="D5" s="315"/>
      <c r="E5" s="315"/>
    </row>
    <row r="6" spans="1:5" ht="2.25" customHeight="1">
      <c r="B6" s="84"/>
      <c r="C6" s="4"/>
      <c r="D6" s="4"/>
      <c r="E6" s="4"/>
    </row>
    <row r="7" spans="1:5" ht="10.5" customHeight="1">
      <c r="B7" s="84"/>
      <c r="C7" s="83" t="s">
        <v>56</v>
      </c>
      <c r="D7" s="85"/>
      <c r="E7" s="85"/>
    </row>
    <row r="8" spans="1:5" ht="13.5" customHeight="1">
      <c r="A8" s="22"/>
      <c r="B8" s="76" t="s">
        <v>4</v>
      </c>
      <c r="C8" s="86" t="s">
        <v>5</v>
      </c>
      <c r="D8" s="87"/>
      <c r="E8" s="88"/>
    </row>
    <row r="9" spans="1:5" ht="12" customHeight="1">
      <c r="A9" s="89" t="s">
        <v>8</v>
      </c>
      <c r="B9" s="46" t="s">
        <v>113</v>
      </c>
      <c r="C9" s="27" t="s">
        <v>58</v>
      </c>
      <c r="D9" s="90"/>
      <c r="E9" s="91"/>
    </row>
    <row r="10" spans="1:5">
      <c r="A10" s="92" t="s">
        <v>11</v>
      </c>
      <c r="B10" s="41" t="s">
        <v>337</v>
      </c>
      <c r="C10" s="44">
        <v>7123800</v>
      </c>
      <c r="D10" s="93"/>
      <c r="E10" s="94"/>
    </row>
    <row r="11" spans="1:5">
      <c r="A11" s="92" t="s">
        <v>14</v>
      </c>
      <c r="B11" s="41" t="s">
        <v>114</v>
      </c>
      <c r="C11" s="44">
        <v>7560000</v>
      </c>
      <c r="D11" s="93"/>
      <c r="E11" s="94"/>
    </row>
    <row r="12" spans="1:5" hidden="1">
      <c r="A12" s="92"/>
      <c r="B12" s="41"/>
      <c r="C12" s="44"/>
      <c r="D12" s="93"/>
      <c r="E12" s="94"/>
    </row>
    <row r="13" spans="1:5" hidden="1">
      <c r="A13" s="92"/>
      <c r="B13" s="15"/>
      <c r="C13" s="34"/>
      <c r="D13" s="93"/>
      <c r="E13" s="94"/>
    </row>
    <row r="14" spans="1:5" hidden="1">
      <c r="A14" s="92"/>
      <c r="B14" s="15"/>
      <c r="C14" s="34"/>
      <c r="D14" s="93"/>
      <c r="E14" s="94"/>
    </row>
    <row r="15" spans="1:5" hidden="1">
      <c r="A15" s="92"/>
      <c r="B15" s="15"/>
      <c r="C15" s="34"/>
      <c r="D15" s="93"/>
      <c r="E15" s="94"/>
    </row>
    <row r="16" spans="1:5" ht="12.75" hidden="1" customHeight="1">
      <c r="A16" s="92"/>
      <c r="B16" s="15"/>
      <c r="C16" s="34"/>
      <c r="D16" s="93"/>
      <c r="E16" s="94"/>
    </row>
    <row r="17" spans="1:5" ht="12.75" customHeight="1">
      <c r="A17" s="92" t="s">
        <v>15</v>
      </c>
      <c r="B17" s="15" t="s">
        <v>338</v>
      </c>
      <c r="C17" s="34">
        <v>260000</v>
      </c>
      <c r="D17" s="93"/>
      <c r="E17" s="258"/>
    </row>
    <row r="18" spans="1:5">
      <c r="A18" s="92" t="s">
        <v>15</v>
      </c>
      <c r="B18" s="26" t="s">
        <v>115</v>
      </c>
      <c r="C18" s="47">
        <f>SUM(C10:C16)</f>
        <v>14683800</v>
      </c>
      <c r="D18" s="47"/>
      <c r="E18" s="95"/>
    </row>
    <row r="19" spans="1:5">
      <c r="A19" s="92" t="s">
        <v>16</v>
      </c>
      <c r="B19" s="41" t="s">
        <v>116</v>
      </c>
      <c r="C19" s="44">
        <v>7915000</v>
      </c>
      <c r="D19" s="47"/>
      <c r="E19" s="95"/>
    </row>
    <row r="20" spans="1:5">
      <c r="A20" s="96" t="s">
        <v>17</v>
      </c>
      <c r="B20" s="41" t="s">
        <v>117</v>
      </c>
      <c r="C20" s="44">
        <v>933000</v>
      </c>
      <c r="D20" s="47"/>
      <c r="E20" s="95"/>
    </row>
    <row r="21" spans="1:5">
      <c r="A21" s="92" t="s">
        <v>19</v>
      </c>
      <c r="B21" s="26" t="s">
        <v>118</v>
      </c>
      <c r="C21" s="47">
        <f>C19+C20</f>
        <v>8848000</v>
      </c>
      <c r="D21" s="97"/>
      <c r="E21" s="98"/>
    </row>
    <row r="22" spans="1:5">
      <c r="A22" s="92" t="s">
        <v>21</v>
      </c>
      <c r="B22" s="26" t="s">
        <v>119</v>
      </c>
      <c r="C22" s="47">
        <f>C18+C21</f>
        <v>23531800</v>
      </c>
      <c r="D22" s="47"/>
      <c r="E22" s="95"/>
    </row>
    <row r="23" spans="1:5">
      <c r="A23" s="92" t="s">
        <v>23</v>
      </c>
      <c r="B23" s="26" t="s">
        <v>120</v>
      </c>
      <c r="C23" s="47">
        <v>4826400</v>
      </c>
      <c r="D23" s="97"/>
      <c r="E23" s="98"/>
    </row>
    <row r="24" spans="1:5" ht="12.75" hidden="1" customHeight="1">
      <c r="A24" s="92"/>
      <c r="B24" s="99"/>
      <c r="C24" s="100"/>
      <c r="D24" s="101"/>
      <c r="E24" s="94"/>
    </row>
    <row r="25" spans="1:5" ht="12.75" customHeight="1">
      <c r="A25" s="92" t="s">
        <v>25</v>
      </c>
      <c r="B25" s="99" t="s">
        <v>324</v>
      </c>
      <c r="C25" s="100">
        <v>3700000</v>
      </c>
      <c r="D25" s="101"/>
      <c r="E25" s="94"/>
    </row>
    <row r="26" spans="1:5" ht="11.25" customHeight="1">
      <c r="A26" s="92" t="s">
        <v>29</v>
      </c>
      <c r="B26" s="99" t="s">
        <v>121</v>
      </c>
      <c r="C26" s="100">
        <v>3800000</v>
      </c>
      <c r="D26" s="101"/>
      <c r="E26" s="94"/>
    </row>
    <row r="27" spans="1:5" ht="12.75" hidden="1" customHeight="1">
      <c r="A27" s="92"/>
      <c r="B27" s="99"/>
      <c r="C27" s="100"/>
      <c r="D27" s="101"/>
      <c r="E27" s="94"/>
    </row>
    <row r="28" spans="1:5">
      <c r="A28" s="92" t="s">
        <v>31</v>
      </c>
      <c r="B28" s="102" t="s">
        <v>122</v>
      </c>
      <c r="C28" s="34">
        <v>7500000</v>
      </c>
      <c r="D28" s="34"/>
      <c r="E28" s="93"/>
    </row>
    <row r="29" spans="1:5">
      <c r="A29" s="92" t="s">
        <v>34</v>
      </c>
      <c r="B29" s="103" t="s">
        <v>123</v>
      </c>
      <c r="C29" s="104">
        <v>400000</v>
      </c>
      <c r="D29" s="105"/>
      <c r="E29" s="94"/>
    </row>
    <row r="30" spans="1:5">
      <c r="A30" s="92" t="s">
        <v>37</v>
      </c>
      <c r="B30" s="103" t="s">
        <v>124</v>
      </c>
      <c r="C30" s="104">
        <v>200000</v>
      </c>
      <c r="D30" s="105"/>
      <c r="E30" s="94"/>
    </row>
    <row r="31" spans="1:5">
      <c r="A31" s="92" t="s">
        <v>39</v>
      </c>
      <c r="B31" s="15" t="s">
        <v>125</v>
      </c>
      <c r="C31" s="34">
        <v>500000</v>
      </c>
      <c r="D31" s="93"/>
      <c r="E31" s="94"/>
    </row>
    <row r="32" spans="1:5">
      <c r="A32" s="92" t="s">
        <v>41</v>
      </c>
      <c r="B32" s="106" t="s">
        <v>126</v>
      </c>
      <c r="C32" s="104">
        <v>2800000</v>
      </c>
      <c r="D32" s="105"/>
      <c r="E32" s="94"/>
    </row>
    <row r="33" spans="1:5">
      <c r="A33" s="92" t="s">
        <v>72</v>
      </c>
      <c r="B33" s="106" t="s">
        <v>127</v>
      </c>
      <c r="C33" s="104">
        <v>2200000</v>
      </c>
      <c r="D33" s="105"/>
      <c r="E33" s="94"/>
    </row>
    <row r="34" spans="1:5">
      <c r="A34" s="92" t="s">
        <v>74</v>
      </c>
      <c r="B34" s="106" t="s">
        <v>128</v>
      </c>
      <c r="C34" s="104">
        <v>700000</v>
      </c>
      <c r="D34" s="105"/>
      <c r="E34" s="94"/>
    </row>
    <row r="35" spans="1:5">
      <c r="A35" s="92" t="s">
        <v>76</v>
      </c>
      <c r="B35" s="106" t="s">
        <v>325</v>
      </c>
      <c r="C35" s="104">
        <v>2000000</v>
      </c>
      <c r="D35" s="105"/>
      <c r="E35" s="94"/>
    </row>
    <row r="36" spans="1:5">
      <c r="A36" s="92" t="s">
        <v>77</v>
      </c>
      <c r="B36" s="106" t="s">
        <v>129</v>
      </c>
      <c r="C36" s="104">
        <v>2500000</v>
      </c>
      <c r="D36" s="105"/>
      <c r="E36" s="94"/>
    </row>
    <row r="37" spans="1:5">
      <c r="A37" s="92" t="s">
        <v>79</v>
      </c>
      <c r="B37" s="15" t="s">
        <v>130</v>
      </c>
      <c r="C37" s="34">
        <f>C32+C33+C34+C36+C35</f>
        <v>10200000</v>
      </c>
      <c r="D37" s="93"/>
      <c r="E37" s="94"/>
    </row>
    <row r="38" spans="1:5">
      <c r="A38" s="92" t="s">
        <v>81</v>
      </c>
      <c r="B38" s="15" t="s">
        <v>131</v>
      </c>
      <c r="C38" s="34">
        <v>260000</v>
      </c>
      <c r="D38" s="93"/>
      <c r="E38" s="94"/>
    </row>
    <row r="39" spans="1:5" ht="12" customHeight="1">
      <c r="A39" s="92">
        <v>22</v>
      </c>
      <c r="B39" s="106" t="s">
        <v>133</v>
      </c>
      <c r="C39" s="104">
        <v>4030401</v>
      </c>
      <c r="D39" s="105"/>
      <c r="E39" s="94"/>
    </row>
    <row r="40" spans="1:5" ht="12" customHeight="1">
      <c r="A40" s="92">
        <v>23</v>
      </c>
      <c r="B40" s="106" t="s">
        <v>326</v>
      </c>
      <c r="C40" s="104">
        <v>50000</v>
      </c>
      <c r="D40" s="105"/>
      <c r="E40" s="94"/>
    </row>
    <row r="41" spans="1:5">
      <c r="A41" s="92">
        <v>24</v>
      </c>
      <c r="B41" s="106" t="s">
        <v>135</v>
      </c>
      <c r="C41" s="104">
        <v>600000</v>
      </c>
      <c r="D41" s="105"/>
      <c r="E41" s="94"/>
    </row>
    <row r="42" spans="1:5" hidden="1">
      <c r="A42" s="92" t="s">
        <v>136</v>
      </c>
      <c r="B42" s="106"/>
      <c r="C42" s="104"/>
      <c r="D42" s="105"/>
      <c r="E42" s="94"/>
    </row>
    <row r="43" spans="1:5">
      <c r="A43" s="92">
        <v>25</v>
      </c>
      <c r="B43" s="15" t="s">
        <v>138</v>
      </c>
      <c r="C43" s="34">
        <f>SUM(C39:C41)</f>
        <v>4680401</v>
      </c>
      <c r="D43" s="93"/>
      <c r="E43" s="94"/>
    </row>
    <row r="44" spans="1:5">
      <c r="A44" s="92" t="s">
        <v>139</v>
      </c>
      <c r="B44" s="26" t="s">
        <v>140</v>
      </c>
      <c r="C44" s="47">
        <f>C28+C31+C37+C38+C43</f>
        <v>23140401</v>
      </c>
      <c r="D44" s="47"/>
      <c r="E44" s="95"/>
    </row>
    <row r="45" spans="1:5" ht="12.75" customHeight="1">
      <c r="A45" s="92" t="s">
        <v>141</v>
      </c>
      <c r="B45" s="41" t="s">
        <v>327</v>
      </c>
      <c r="C45" s="44">
        <v>300000</v>
      </c>
      <c r="D45" s="93"/>
      <c r="E45" s="94"/>
    </row>
    <row r="46" spans="1:5" ht="12.75" customHeight="1">
      <c r="A46" s="92" t="s">
        <v>142</v>
      </c>
      <c r="B46" s="41" t="s">
        <v>143</v>
      </c>
      <c r="C46" s="44">
        <v>600000</v>
      </c>
      <c r="D46" s="93"/>
      <c r="E46" s="94"/>
    </row>
    <row r="47" spans="1:5" ht="12.75" customHeight="1">
      <c r="A47" s="92" t="s">
        <v>144</v>
      </c>
      <c r="B47" s="41" t="s">
        <v>145</v>
      </c>
      <c r="C47" s="44">
        <v>200000</v>
      </c>
      <c r="D47" s="93"/>
      <c r="E47" s="94"/>
    </row>
    <row r="48" spans="1:5" ht="12" customHeight="1">
      <c r="A48" s="92" t="s">
        <v>146</v>
      </c>
      <c r="B48" s="41" t="s">
        <v>328</v>
      </c>
      <c r="C48" s="44">
        <v>200000</v>
      </c>
      <c r="D48" s="93"/>
      <c r="E48" s="94"/>
    </row>
    <row r="49" spans="1:5" ht="12.75" customHeight="1">
      <c r="A49" s="92" t="s">
        <v>147</v>
      </c>
      <c r="B49" s="26" t="s">
        <v>148</v>
      </c>
      <c r="C49" s="47">
        <f>C45+C46+C47+C48</f>
        <v>1300000</v>
      </c>
      <c r="D49" s="37"/>
      <c r="E49" s="97"/>
    </row>
    <row r="50" spans="1:5" ht="12.75" customHeight="1">
      <c r="A50" s="92" t="s">
        <v>149</v>
      </c>
      <c r="B50" s="41" t="s">
        <v>329</v>
      </c>
      <c r="C50" s="44">
        <v>4550000</v>
      </c>
      <c r="D50" s="93"/>
      <c r="E50" s="94"/>
    </row>
    <row r="51" spans="1:5">
      <c r="A51" s="92" t="s">
        <v>150</v>
      </c>
      <c r="B51" s="41" t="s">
        <v>151</v>
      </c>
      <c r="C51" s="44">
        <v>945000</v>
      </c>
      <c r="D51" s="93"/>
      <c r="E51" s="94"/>
    </row>
    <row r="52" spans="1:5">
      <c r="A52" s="92" t="s">
        <v>152</v>
      </c>
      <c r="B52" s="41" t="s">
        <v>343</v>
      </c>
      <c r="C52" s="44">
        <v>905000</v>
      </c>
      <c r="D52" s="93"/>
      <c r="E52" s="258"/>
    </row>
    <row r="53" spans="1:5">
      <c r="A53" s="92" t="s">
        <v>152</v>
      </c>
      <c r="B53" s="26" t="s">
        <v>153</v>
      </c>
      <c r="C53" s="47">
        <f>SUM(C50:C52)</f>
        <v>6400000</v>
      </c>
      <c r="D53" s="37"/>
      <c r="E53" s="97"/>
    </row>
    <row r="54" spans="1:5">
      <c r="A54" s="92" t="s">
        <v>154</v>
      </c>
      <c r="B54" s="15" t="s">
        <v>155</v>
      </c>
      <c r="C54" s="34">
        <v>25433000</v>
      </c>
      <c r="D54" s="93"/>
      <c r="E54" s="94"/>
    </row>
    <row r="55" spans="1:5">
      <c r="A55" s="92" t="s">
        <v>156</v>
      </c>
      <c r="B55" s="15" t="s">
        <v>157</v>
      </c>
      <c r="C55" s="34">
        <v>6867000</v>
      </c>
      <c r="D55" s="93"/>
      <c r="E55" s="94"/>
    </row>
    <row r="56" spans="1:5">
      <c r="A56" s="92" t="s">
        <v>158</v>
      </c>
      <c r="B56" s="26" t="s">
        <v>27</v>
      </c>
      <c r="C56" s="47">
        <f>C54+C55</f>
        <v>32300000</v>
      </c>
      <c r="D56" s="47"/>
      <c r="E56" s="95"/>
    </row>
    <row r="57" spans="1:5" ht="12.6" customHeight="1">
      <c r="A57" s="92" t="s">
        <v>159</v>
      </c>
      <c r="B57" s="15" t="s">
        <v>160</v>
      </c>
      <c r="C57" s="34">
        <v>3465000</v>
      </c>
      <c r="D57" s="93"/>
      <c r="E57" s="94"/>
    </row>
    <row r="58" spans="1:5" ht="11.1" customHeight="1">
      <c r="A58" s="92" t="s">
        <v>161</v>
      </c>
      <c r="B58" s="15" t="s">
        <v>162</v>
      </c>
      <c r="C58" s="34">
        <v>935000</v>
      </c>
      <c r="D58" s="93"/>
      <c r="E58" s="94"/>
    </row>
    <row r="59" spans="1:5" ht="11.1" customHeight="1">
      <c r="A59" s="92" t="s">
        <v>163</v>
      </c>
      <c r="B59" s="26" t="s">
        <v>30</v>
      </c>
      <c r="C59" s="47">
        <f>SUM(C57:C58)</f>
        <v>4400000</v>
      </c>
      <c r="D59" s="47"/>
      <c r="E59" s="95"/>
    </row>
    <row r="60" spans="1:5" ht="11.1" customHeight="1">
      <c r="A60" s="92" t="s">
        <v>164</v>
      </c>
      <c r="B60" s="107" t="s">
        <v>165</v>
      </c>
      <c r="C60" s="108">
        <v>2978838</v>
      </c>
      <c r="D60" s="109"/>
      <c r="E60" s="98"/>
    </row>
    <row r="61" spans="1:5">
      <c r="A61" s="92" t="s">
        <v>166</v>
      </c>
      <c r="B61" s="51" t="s">
        <v>167</v>
      </c>
      <c r="C61" s="70">
        <f>C22+C23+C44+C49+C53+C56+C59</f>
        <v>95898601</v>
      </c>
      <c r="D61" s="70"/>
      <c r="E61" s="110"/>
    </row>
    <row r="62" spans="1:5" ht="3" customHeight="1">
      <c r="A62" s="111"/>
      <c r="B62" s="73"/>
      <c r="C62" s="112"/>
      <c r="D62" s="112"/>
      <c r="E62" s="4"/>
    </row>
    <row r="63" spans="1:5" ht="11.85" customHeight="1">
      <c r="A63" s="315" t="s">
        <v>168</v>
      </c>
      <c r="B63" s="315"/>
      <c r="C63" s="315"/>
      <c r="D63" s="315"/>
      <c r="E63" s="315"/>
    </row>
    <row r="64" spans="1:5" ht="0.75" customHeight="1">
      <c r="B64" s="4"/>
      <c r="C64" s="4"/>
      <c r="D64" s="4"/>
      <c r="E64" s="4"/>
    </row>
    <row r="65" spans="1:7" ht="2.25" customHeight="1">
      <c r="B65" s="4"/>
      <c r="C65" s="4"/>
      <c r="D65" s="85"/>
      <c r="E65" s="85"/>
    </row>
    <row r="66" spans="1:7" ht="7.5" customHeight="1">
      <c r="A66" s="22"/>
      <c r="B66" s="113"/>
      <c r="C66" s="113"/>
      <c r="D66" s="114"/>
      <c r="E66" s="115"/>
    </row>
    <row r="67" spans="1:7" ht="12.75" customHeight="1">
      <c r="A67" s="89" t="s">
        <v>8</v>
      </c>
      <c r="B67" s="46" t="s">
        <v>169</v>
      </c>
      <c r="C67" s="116" t="s">
        <v>58</v>
      </c>
      <c r="D67" s="117"/>
      <c r="E67" s="118"/>
    </row>
    <row r="68" spans="1:7" ht="12" customHeight="1">
      <c r="A68" s="119" t="s">
        <v>11</v>
      </c>
      <c r="B68" s="46" t="s">
        <v>170</v>
      </c>
      <c r="C68" s="47">
        <v>0</v>
      </c>
      <c r="D68" s="93"/>
      <c r="E68" s="94"/>
    </row>
    <row r="69" spans="1:7" ht="12" customHeight="1">
      <c r="A69" s="119" t="s">
        <v>14</v>
      </c>
      <c r="B69" s="46" t="s">
        <v>171</v>
      </c>
      <c r="C69" s="47">
        <v>2978838</v>
      </c>
      <c r="D69" s="93"/>
      <c r="E69" s="94"/>
    </row>
    <row r="70" spans="1:7" ht="12" customHeight="1">
      <c r="A70" s="119" t="s">
        <v>15</v>
      </c>
      <c r="B70" s="46" t="s">
        <v>172</v>
      </c>
      <c r="C70" s="47">
        <v>58252061</v>
      </c>
      <c r="D70" s="93"/>
      <c r="E70" s="94"/>
    </row>
    <row r="71" spans="1:7" ht="12" customHeight="1">
      <c r="A71" s="120" t="s">
        <v>16</v>
      </c>
      <c r="B71" s="50" t="s">
        <v>173</v>
      </c>
      <c r="C71" s="70">
        <f>C68+C69+C70</f>
        <v>61230899</v>
      </c>
      <c r="D71" s="70"/>
      <c r="E71" s="110"/>
    </row>
    <row r="72" spans="1:7" ht="7.5" customHeight="1">
      <c r="A72" s="3"/>
      <c r="B72" s="59"/>
      <c r="C72" s="112"/>
      <c r="D72" s="112"/>
      <c r="E72" s="4"/>
    </row>
    <row r="73" spans="1:7" ht="10.35" customHeight="1">
      <c r="A73" s="318" t="s">
        <v>174</v>
      </c>
      <c r="B73" s="318"/>
      <c r="C73" s="318"/>
      <c r="D73" s="318"/>
      <c r="E73" s="318"/>
    </row>
    <row r="74" spans="1:7" ht="0.75" customHeight="1">
      <c r="A74" s="3"/>
      <c r="B74" s="59"/>
      <c r="C74" s="112"/>
      <c r="D74" s="112"/>
      <c r="E74" s="4"/>
    </row>
    <row r="75" spans="1:7" ht="7.5" customHeight="1">
      <c r="A75" s="3"/>
      <c r="B75" s="59"/>
      <c r="C75" s="112"/>
      <c r="D75" s="112"/>
      <c r="E75" s="112"/>
    </row>
    <row r="76" spans="1:7" ht="7.5" customHeight="1">
      <c r="A76" s="121"/>
      <c r="B76" s="76"/>
      <c r="C76" s="122"/>
      <c r="D76" s="123"/>
      <c r="E76" s="88"/>
    </row>
    <row r="77" spans="1:7" ht="10.35" customHeight="1">
      <c r="A77" s="89" t="s">
        <v>8</v>
      </c>
      <c r="B77" s="31" t="s">
        <v>108</v>
      </c>
      <c r="C77" s="124" t="s">
        <v>58</v>
      </c>
      <c r="D77" s="117"/>
      <c r="E77" s="125"/>
    </row>
    <row r="78" spans="1:7">
      <c r="A78" s="119" t="s">
        <v>11</v>
      </c>
      <c r="B78" s="26" t="s">
        <v>167</v>
      </c>
      <c r="C78" s="126">
        <v>93479101</v>
      </c>
      <c r="D78" s="127"/>
      <c r="E78" s="94"/>
    </row>
    <row r="79" spans="1:7">
      <c r="A79" s="119" t="s">
        <v>14</v>
      </c>
      <c r="B79" s="46" t="s">
        <v>173</v>
      </c>
      <c r="C79" s="126">
        <v>61230899</v>
      </c>
      <c r="D79" s="127"/>
      <c r="E79" s="94"/>
    </row>
    <row r="80" spans="1:7">
      <c r="A80" s="120" t="s">
        <v>15</v>
      </c>
      <c r="B80" s="50" t="s">
        <v>110</v>
      </c>
      <c r="C80" s="70">
        <f>C61+C71</f>
        <v>157129500</v>
      </c>
      <c r="D80" s="70"/>
      <c r="E80" s="110"/>
      <c r="G80" s="277"/>
    </row>
  </sheetData>
  <mergeCells count="5">
    <mergeCell ref="B1:E1"/>
    <mergeCell ref="A3:E3"/>
    <mergeCell ref="A5:E5"/>
    <mergeCell ref="A63:E63"/>
    <mergeCell ref="A73:E73"/>
  </mergeCells>
  <pageMargins left="0.7" right="0.7" top="0.243055555555556" bottom="0.316666666666666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K45"/>
  <sheetViews>
    <sheetView zoomScaleNormal="100" zoomScalePageLayoutView="60" workbookViewId="0">
      <selection activeCell="K26" sqref="K26"/>
    </sheetView>
  </sheetViews>
  <sheetFormatPr defaultRowHeight="12.75"/>
  <cols>
    <col min="1" max="1" width="7.85546875" style="1"/>
    <col min="2" max="2" width="31.42578125" style="1"/>
    <col min="3" max="5" width="9.42578125" style="1"/>
    <col min="6" max="6" width="13.5703125" style="1"/>
    <col min="7" max="8" width="0" style="1" hidden="1"/>
    <col min="9" max="1025" width="9.42578125" style="1"/>
  </cols>
  <sheetData>
    <row r="1" spans="1:8">
      <c r="A1" s="286" t="s">
        <v>175</v>
      </c>
      <c r="B1" s="286"/>
      <c r="C1" s="286"/>
      <c r="D1" s="286"/>
      <c r="E1" s="286"/>
      <c r="F1" s="286"/>
      <c r="G1" s="286"/>
      <c r="H1" s="286"/>
    </row>
    <row r="3" spans="1:8">
      <c r="A3" s="319" t="s">
        <v>176</v>
      </c>
      <c r="B3" s="319"/>
      <c r="C3" s="319"/>
      <c r="D3" s="319"/>
      <c r="E3" s="319"/>
      <c r="F3" s="319"/>
      <c r="G3" s="319"/>
      <c r="H3" s="319"/>
    </row>
    <row r="4" spans="1:8" ht="24.6" customHeight="1">
      <c r="F4" s="19"/>
    </row>
    <row r="5" spans="1:8">
      <c r="B5" s="21" t="s">
        <v>330</v>
      </c>
      <c r="F5" s="19" t="s">
        <v>56</v>
      </c>
      <c r="G5" s="21"/>
      <c r="H5" s="21"/>
    </row>
    <row r="6" spans="1:8">
      <c r="A6" s="320" t="s">
        <v>8</v>
      </c>
      <c r="B6" s="321" t="s">
        <v>4</v>
      </c>
      <c r="C6" s="321"/>
      <c r="D6" s="321"/>
      <c r="E6" s="321"/>
      <c r="F6" s="128" t="s">
        <v>5</v>
      </c>
      <c r="G6" s="128"/>
      <c r="H6" s="129"/>
    </row>
    <row r="7" spans="1:8" ht="15.75" customHeight="1">
      <c r="A7" s="320"/>
      <c r="B7" s="322" t="s">
        <v>177</v>
      </c>
      <c r="C7" s="322"/>
      <c r="D7" s="322"/>
      <c r="E7" s="322"/>
      <c r="F7" s="130" t="s">
        <v>178</v>
      </c>
      <c r="G7" s="131"/>
      <c r="H7" s="132"/>
    </row>
    <row r="8" spans="1:8" ht="15.75" customHeight="1">
      <c r="A8" s="119">
        <v>1</v>
      </c>
      <c r="B8" s="133" t="s">
        <v>179</v>
      </c>
      <c r="C8" s="134"/>
      <c r="D8" s="134"/>
      <c r="E8" s="135"/>
      <c r="F8" s="136">
        <v>0</v>
      </c>
      <c r="G8" s="35"/>
      <c r="H8" s="36"/>
    </row>
    <row r="9" spans="1:8" ht="15.75" customHeight="1">
      <c r="A9" s="119">
        <v>2</v>
      </c>
      <c r="B9" s="133" t="s">
        <v>180</v>
      </c>
      <c r="C9" s="134"/>
      <c r="D9" s="134"/>
      <c r="E9" s="135"/>
      <c r="F9" s="136">
        <v>0</v>
      </c>
      <c r="G9" s="35"/>
      <c r="H9" s="36"/>
    </row>
    <row r="10" spans="1:8" ht="15.75" customHeight="1">
      <c r="A10" s="119">
        <v>3</v>
      </c>
      <c r="B10" s="133" t="s">
        <v>181</v>
      </c>
      <c r="C10" s="134"/>
      <c r="D10" s="134"/>
      <c r="E10" s="135"/>
      <c r="F10" s="136">
        <v>0</v>
      </c>
      <c r="G10" s="35"/>
      <c r="H10" s="36"/>
    </row>
    <row r="11" spans="1:8" ht="15.75" customHeight="1">
      <c r="A11" s="119">
        <v>4</v>
      </c>
      <c r="B11" s="323" t="s">
        <v>182</v>
      </c>
      <c r="C11" s="323"/>
      <c r="D11" s="323"/>
      <c r="E11" s="323"/>
      <c r="F11" s="137">
        <v>3115310</v>
      </c>
      <c r="G11" s="35"/>
      <c r="H11" s="36"/>
    </row>
    <row r="12" spans="1:8" ht="12.75" customHeight="1">
      <c r="A12" s="119">
        <v>5</v>
      </c>
      <c r="B12" s="323" t="s">
        <v>339</v>
      </c>
      <c r="C12" s="323"/>
      <c r="D12" s="323"/>
      <c r="E12" s="323"/>
      <c r="F12" s="137">
        <v>1284690</v>
      </c>
      <c r="G12" s="35"/>
      <c r="H12" s="36"/>
    </row>
    <row r="13" spans="1:8">
      <c r="A13" s="120">
        <v>6</v>
      </c>
      <c r="B13" s="324" t="s">
        <v>184</v>
      </c>
      <c r="C13" s="324"/>
      <c r="D13" s="324"/>
      <c r="E13" s="324"/>
      <c r="F13" s="138">
        <f>SUM(F8:F12)</f>
        <v>4400000</v>
      </c>
      <c r="G13" s="53"/>
      <c r="H13" s="139"/>
    </row>
    <row r="17" spans="1:6">
      <c r="B17" s="21" t="s">
        <v>335</v>
      </c>
      <c r="F17" s="19" t="s">
        <v>56</v>
      </c>
    </row>
    <row r="18" spans="1:6">
      <c r="A18" s="320" t="s">
        <v>8</v>
      </c>
      <c r="B18" s="321" t="s">
        <v>4</v>
      </c>
      <c r="C18" s="321"/>
      <c r="D18" s="321"/>
      <c r="E18" s="321"/>
      <c r="F18" s="128" t="s">
        <v>5</v>
      </c>
    </row>
    <row r="19" spans="1:6">
      <c r="A19" s="320"/>
      <c r="B19" s="322" t="s">
        <v>177</v>
      </c>
      <c r="C19" s="322"/>
      <c r="D19" s="322"/>
      <c r="E19" s="322"/>
      <c r="F19" s="130" t="s">
        <v>178</v>
      </c>
    </row>
    <row r="20" spans="1:6">
      <c r="A20" s="119">
        <v>1</v>
      </c>
      <c r="B20" s="133" t="s">
        <v>179</v>
      </c>
      <c r="C20" s="134"/>
      <c r="D20" s="134"/>
      <c r="E20" s="135"/>
      <c r="F20" s="136">
        <v>0</v>
      </c>
    </row>
    <row r="21" spans="1:6" ht="12.75" customHeight="1">
      <c r="A21" s="119">
        <v>2</v>
      </c>
      <c r="B21" s="133" t="s">
        <v>180</v>
      </c>
      <c r="C21" s="134"/>
      <c r="D21" s="134"/>
      <c r="E21" s="135"/>
      <c r="F21" s="136">
        <v>0</v>
      </c>
    </row>
    <row r="22" spans="1:6">
      <c r="A22" s="119">
        <v>3</v>
      </c>
      <c r="B22" s="133" t="s">
        <v>181</v>
      </c>
      <c r="C22" s="134"/>
      <c r="D22" s="134"/>
      <c r="E22" s="135"/>
      <c r="F22" s="136">
        <v>0</v>
      </c>
    </row>
    <row r="23" spans="1:6" ht="13.5" customHeight="1">
      <c r="A23" s="119">
        <v>4</v>
      </c>
      <c r="B23" s="323" t="s">
        <v>182</v>
      </c>
      <c r="C23" s="323"/>
      <c r="D23" s="323"/>
      <c r="E23" s="323"/>
      <c r="F23" s="137">
        <v>0</v>
      </c>
    </row>
    <row r="24" spans="1:6" ht="13.5" customHeight="1">
      <c r="A24" s="119">
        <v>5</v>
      </c>
      <c r="B24" s="323" t="s">
        <v>183</v>
      </c>
      <c r="C24" s="323"/>
      <c r="D24" s="323"/>
      <c r="E24" s="323"/>
      <c r="F24" s="137">
        <v>0</v>
      </c>
    </row>
    <row r="25" spans="1:6" ht="13.5" thickBot="1">
      <c r="A25" s="120">
        <v>6</v>
      </c>
      <c r="B25" s="324" t="s">
        <v>184</v>
      </c>
      <c r="C25" s="324"/>
      <c r="D25" s="324"/>
      <c r="E25" s="324"/>
      <c r="F25" s="138">
        <f>SUM(F20:F24)</f>
        <v>0</v>
      </c>
    </row>
    <row r="26" spans="1:6">
      <c r="A26" s="3"/>
      <c r="B26" s="259"/>
      <c r="C26" s="259"/>
      <c r="D26" s="259"/>
      <c r="E26" s="259"/>
      <c r="F26" s="256"/>
    </row>
    <row r="27" spans="1:6" ht="13.5" thickBot="1">
      <c r="B27" s="21" t="s">
        <v>351</v>
      </c>
      <c r="C27" s="21"/>
    </row>
    <row r="28" spans="1:6" ht="13.5" thickBot="1">
      <c r="A28" s="320" t="s">
        <v>8</v>
      </c>
      <c r="B28" s="321" t="s">
        <v>4</v>
      </c>
      <c r="C28" s="321"/>
      <c r="D28" s="321"/>
      <c r="E28" s="321"/>
      <c r="F28" s="128" t="s">
        <v>5</v>
      </c>
    </row>
    <row r="29" spans="1:6">
      <c r="A29" s="320"/>
      <c r="B29" s="322" t="s">
        <v>177</v>
      </c>
      <c r="C29" s="322"/>
      <c r="D29" s="322"/>
      <c r="E29" s="322"/>
      <c r="F29" s="130" t="s">
        <v>178</v>
      </c>
    </row>
    <row r="30" spans="1:6">
      <c r="A30" s="119">
        <v>1</v>
      </c>
      <c r="B30" s="133" t="s">
        <v>179</v>
      </c>
      <c r="C30" s="134"/>
      <c r="D30" s="134"/>
      <c r="E30" s="135"/>
      <c r="F30" s="136">
        <v>0</v>
      </c>
    </row>
    <row r="31" spans="1:6">
      <c r="A31" s="119">
        <v>2</v>
      </c>
      <c r="B31" s="133" t="s">
        <v>180</v>
      </c>
      <c r="C31" s="134"/>
      <c r="D31" s="134"/>
      <c r="E31" s="135"/>
      <c r="F31" s="136">
        <v>0</v>
      </c>
    </row>
    <row r="32" spans="1:6">
      <c r="A32" s="119">
        <v>3</v>
      </c>
      <c r="B32" s="133" t="s">
        <v>181</v>
      </c>
      <c r="C32" s="134"/>
      <c r="D32" s="134"/>
      <c r="E32" s="135"/>
      <c r="F32" s="136">
        <v>0</v>
      </c>
    </row>
    <row r="33" spans="1:6">
      <c r="A33" s="119">
        <v>4</v>
      </c>
      <c r="B33" s="323" t="s">
        <v>182</v>
      </c>
      <c r="C33" s="323"/>
      <c r="D33" s="323"/>
      <c r="E33" s="323"/>
      <c r="F33" s="137">
        <v>0</v>
      </c>
    </row>
    <row r="34" spans="1:6">
      <c r="A34" s="119">
        <v>5</v>
      </c>
      <c r="B34" s="323" t="s">
        <v>183</v>
      </c>
      <c r="C34" s="323"/>
      <c r="D34" s="323"/>
      <c r="E34" s="323"/>
      <c r="F34" s="137">
        <v>0</v>
      </c>
    </row>
    <row r="35" spans="1:6" ht="13.5" thickBot="1">
      <c r="A35" s="120">
        <v>6</v>
      </c>
      <c r="B35" s="324" t="s">
        <v>184</v>
      </c>
      <c r="C35" s="324"/>
      <c r="D35" s="324"/>
      <c r="E35" s="324"/>
      <c r="F35" s="138">
        <f>SUM(F30:F34)</f>
        <v>0</v>
      </c>
    </row>
    <row r="36" spans="1:6">
      <c r="A36" s="3"/>
      <c r="B36" s="259"/>
      <c r="C36" s="259"/>
      <c r="D36" s="259"/>
      <c r="E36" s="259"/>
      <c r="F36" s="256"/>
    </row>
    <row r="37" spans="1:6" ht="13.5" thickBot="1">
      <c r="B37" s="21" t="s">
        <v>185</v>
      </c>
      <c r="F37" s="19" t="s">
        <v>56</v>
      </c>
    </row>
    <row r="38" spans="1:6" ht="13.5" thickBot="1">
      <c r="A38" s="320" t="s">
        <v>8</v>
      </c>
      <c r="B38" s="321" t="s">
        <v>4</v>
      </c>
      <c r="C38" s="321"/>
      <c r="D38" s="321"/>
      <c r="E38" s="321"/>
      <c r="F38" s="128" t="s">
        <v>5</v>
      </c>
    </row>
    <row r="39" spans="1:6">
      <c r="A39" s="320"/>
      <c r="B39" s="322" t="s">
        <v>177</v>
      </c>
      <c r="C39" s="322"/>
      <c r="D39" s="322"/>
      <c r="E39" s="322"/>
      <c r="F39" s="130" t="s">
        <v>178</v>
      </c>
    </row>
    <row r="40" spans="1:6">
      <c r="A40" s="119">
        <v>1</v>
      </c>
      <c r="B40" s="133" t="s">
        <v>179</v>
      </c>
      <c r="C40" s="134"/>
      <c r="D40" s="134"/>
      <c r="E40" s="135"/>
      <c r="F40" s="136">
        <v>0</v>
      </c>
    </row>
    <row r="41" spans="1:6">
      <c r="A41" s="119">
        <v>2</v>
      </c>
      <c r="B41" s="133" t="s">
        <v>180</v>
      </c>
      <c r="C41" s="134"/>
      <c r="D41" s="134"/>
      <c r="E41" s="135"/>
      <c r="F41" s="136">
        <v>0</v>
      </c>
    </row>
    <row r="42" spans="1:6">
      <c r="A42" s="119">
        <v>3</v>
      </c>
      <c r="B42" s="133" t="s">
        <v>181</v>
      </c>
      <c r="C42" s="134"/>
      <c r="D42" s="134"/>
      <c r="E42" s="135"/>
      <c r="F42" s="136">
        <v>0</v>
      </c>
    </row>
    <row r="43" spans="1:6" ht="13.5" customHeight="1">
      <c r="A43" s="119">
        <v>4</v>
      </c>
      <c r="B43" s="323" t="s">
        <v>182</v>
      </c>
      <c r="C43" s="323"/>
      <c r="D43" s="323"/>
      <c r="E43" s="323"/>
      <c r="F43" s="137">
        <v>3115310</v>
      </c>
    </row>
    <row r="44" spans="1:6" ht="13.5" customHeight="1">
      <c r="A44" s="119">
        <v>5</v>
      </c>
      <c r="B44" s="323" t="s">
        <v>183</v>
      </c>
      <c r="C44" s="323"/>
      <c r="D44" s="323"/>
      <c r="E44" s="323"/>
      <c r="F44" s="137">
        <v>1284690</v>
      </c>
    </row>
    <row r="45" spans="1:6">
      <c r="A45" s="120">
        <v>6</v>
      </c>
      <c r="B45" s="324" t="s">
        <v>184</v>
      </c>
      <c r="C45" s="324"/>
      <c r="D45" s="324"/>
      <c r="E45" s="324"/>
      <c r="F45" s="138">
        <f>SUM(F40:F44)</f>
        <v>4400000</v>
      </c>
    </row>
  </sheetData>
  <mergeCells count="26">
    <mergeCell ref="B43:E43"/>
    <mergeCell ref="B44:E44"/>
    <mergeCell ref="B45:E45"/>
    <mergeCell ref="B29:E29"/>
    <mergeCell ref="B34:E34"/>
    <mergeCell ref="B35:E35"/>
    <mergeCell ref="A38:A39"/>
    <mergeCell ref="B38:E38"/>
    <mergeCell ref="B39:E39"/>
    <mergeCell ref="B11:E11"/>
    <mergeCell ref="B12:E12"/>
    <mergeCell ref="B13:E13"/>
    <mergeCell ref="A18:A19"/>
    <mergeCell ref="B18:E18"/>
    <mergeCell ref="B19:E19"/>
    <mergeCell ref="A28:A29"/>
    <mergeCell ref="B28:E28"/>
    <mergeCell ref="B33:E33"/>
    <mergeCell ref="B23:E23"/>
    <mergeCell ref="B24:E24"/>
    <mergeCell ref="B25:E25"/>
    <mergeCell ref="A1:H1"/>
    <mergeCell ref="A3:H3"/>
    <mergeCell ref="A6:A7"/>
    <mergeCell ref="B6:E6"/>
    <mergeCell ref="B7:E7"/>
  </mergeCells>
  <pageMargins left="0.75" right="0.75" top="1" bottom="1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K37"/>
  <sheetViews>
    <sheetView zoomScaleNormal="100" zoomScalePageLayoutView="60" workbookViewId="0">
      <selection activeCell="A24" sqref="A24:H24"/>
    </sheetView>
  </sheetViews>
  <sheetFormatPr defaultRowHeight="12.75"/>
  <cols>
    <col min="1" max="1" width="6.140625" style="1"/>
    <col min="2" max="2" width="44.7109375" style="1" customWidth="1"/>
    <col min="3" max="3" width="4.42578125" style="1"/>
    <col min="4" max="4" width="4" style="1"/>
    <col min="5" max="5" width="1.42578125" style="1"/>
    <col min="6" max="6" width="12.7109375" style="1" bestFit="1" customWidth="1"/>
    <col min="7" max="8" width="0" style="1" hidden="1"/>
    <col min="9" max="10" width="10.42578125" style="1" bestFit="1" customWidth="1"/>
    <col min="11" max="1025" width="9.42578125" style="1"/>
  </cols>
  <sheetData>
    <row r="1" spans="1:10">
      <c r="A1" s="285" t="s">
        <v>186</v>
      </c>
      <c r="B1" s="285"/>
      <c r="C1" s="285"/>
      <c r="D1" s="285"/>
      <c r="E1" s="285"/>
      <c r="F1" s="285"/>
      <c r="G1" s="285"/>
      <c r="H1" s="285"/>
    </row>
    <row r="2" spans="1:10">
      <c r="A2" s="319"/>
      <c r="B2" s="319"/>
      <c r="C2" s="319"/>
      <c r="D2" s="319"/>
      <c r="E2" s="319"/>
      <c r="F2" s="319"/>
      <c r="G2" s="140"/>
    </row>
    <row r="3" spans="1:10">
      <c r="A3" s="319" t="s">
        <v>187</v>
      </c>
      <c r="B3" s="319"/>
      <c r="C3" s="319"/>
      <c r="D3" s="319"/>
      <c r="E3" s="319"/>
      <c r="F3" s="319"/>
      <c r="G3" s="319"/>
      <c r="H3" s="319"/>
    </row>
    <row r="4" spans="1:10">
      <c r="A4" s="319"/>
      <c r="B4" s="319"/>
      <c r="C4" s="319"/>
      <c r="D4" s="319"/>
      <c r="E4" s="319"/>
      <c r="F4" s="141"/>
    </row>
    <row r="5" spans="1:10">
      <c r="A5" s="319" t="s">
        <v>330</v>
      </c>
      <c r="B5" s="319"/>
      <c r="C5" s="319"/>
      <c r="D5" s="319"/>
      <c r="E5" s="319"/>
      <c r="F5" s="319"/>
      <c r="G5" s="319"/>
      <c r="H5" s="319"/>
      <c r="I5" s="142"/>
    </row>
    <row r="6" spans="1:10">
      <c r="A6" s="61"/>
      <c r="B6" s="8"/>
      <c r="C6" s="8"/>
      <c r="D6" s="8"/>
      <c r="E6" s="8"/>
      <c r="F6" s="319"/>
      <c r="G6" s="319"/>
      <c r="H6" s="143"/>
      <c r="I6" s="141"/>
    </row>
    <row r="7" spans="1:10">
      <c r="A7" s="144"/>
      <c r="B7" s="325" t="s">
        <v>4</v>
      </c>
      <c r="C7" s="325"/>
      <c r="D7" s="325"/>
      <c r="E7" s="325"/>
      <c r="F7" s="23" t="s">
        <v>5</v>
      </c>
      <c r="G7" s="23"/>
      <c r="H7" s="25"/>
    </row>
    <row r="8" spans="1:10">
      <c r="A8" s="145" t="s">
        <v>8</v>
      </c>
      <c r="B8" s="326" t="s">
        <v>188</v>
      </c>
      <c r="C8" s="326"/>
      <c r="D8" s="326"/>
      <c r="E8" s="326"/>
      <c r="F8" s="146" t="s">
        <v>58</v>
      </c>
      <c r="G8" s="7"/>
      <c r="H8" s="81"/>
    </row>
    <row r="9" spans="1:10" ht="13.5" customHeight="1">
      <c r="A9" s="147"/>
      <c r="B9" s="148" t="s">
        <v>345</v>
      </c>
      <c r="C9" s="149"/>
      <c r="D9" s="149"/>
      <c r="E9" s="150"/>
      <c r="F9" s="136">
        <v>1625773</v>
      </c>
      <c r="G9" s="151"/>
      <c r="H9" s="36"/>
    </row>
    <row r="10" spans="1:10" ht="13.5" customHeight="1">
      <c r="A10" s="119"/>
      <c r="B10" s="148" t="s">
        <v>344</v>
      </c>
      <c r="C10" s="149"/>
      <c r="D10" s="149"/>
      <c r="E10" s="150"/>
      <c r="F10" s="136">
        <v>3299994</v>
      </c>
      <c r="G10" s="151"/>
      <c r="H10" s="36"/>
      <c r="I10" s="75"/>
    </row>
    <row r="11" spans="1:10" ht="15" customHeight="1">
      <c r="A11" s="119"/>
      <c r="B11" s="148" t="s">
        <v>331</v>
      </c>
      <c r="C11" s="149"/>
      <c r="D11" s="149"/>
      <c r="E11" s="150"/>
      <c r="F11" s="136">
        <v>3882000</v>
      </c>
      <c r="G11" s="151"/>
      <c r="H11" s="36"/>
    </row>
    <row r="12" spans="1:10" ht="15" customHeight="1">
      <c r="A12" s="119"/>
      <c r="B12" s="148" t="s">
        <v>332</v>
      </c>
      <c r="C12" s="149"/>
      <c r="D12" s="149"/>
      <c r="E12" s="150"/>
      <c r="F12" s="136">
        <v>15000000</v>
      </c>
      <c r="G12" s="151"/>
      <c r="H12" s="36"/>
    </row>
    <row r="13" spans="1:10" ht="15" customHeight="1">
      <c r="A13" s="119"/>
      <c r="B13" s="148" t="s">
        <v>334</v>
      </c>
      <c r="C13" s="149"/>
      <c r="D13" s="149"/>
      <c r="E13" s="150"/>
      <c r="F13" s="136">
        <v>4375779</v>
      </c>
      <c r="G13" s="151"/>
      <c r="H13" s="36"/>
    </row>
    <row r="14" spans="1:10" ht="14.25" customHeight="1">
      <c r="A14" s="119"/>
      <c r="B14" s="148" t="s">
        <v>333</v>
      </c>
      <c r="C14" s="149"/>
      <c r="D14" s="149"/>
      <c r="E14" s="150"/>
      <c r="F14" s="136">
        <v>2503425</v>
      </c>
      <c r="G14" s="151"/>
      <c r="H14" s="36"/>
    </row>
    <row r="15" spans="1:10" ht="15" customHeight="1">
      <c r="A15" s="153"/>
      <c r="B15" s="148" t="s">
        <v>346</v>
      </c>
      <c r="C15" s="149"/>
      <c r="D15" s="149"/>
      <c r="E15" s="150"/>
      <c r="F15" s="136">
        <v>1613029</v>
      </c>
      <c r="G15" s="151"/>
      <c r="H15" s="36"/>
    </row>
    <row r="16" spans="1:10" ht="15.75" customHeight="1">
      <c r="A16" s="120">
        <v>5</v>
      </c>
      <c r="B16" s="154" t="s">
        <v>190</v>
      </c>
      <c r="C16" s="155"/>
      <c r="D16" s="155"/>
      <c r="E16" s="156"/>
      <c r="F16" s="157">
        <f>SUM(F9:F15)</f>
        <v>32300000</v>
      </c>
      <c r="G16" s="157"/>
      <c r="H16" s="158"/>
      <c r="J16" s="75"/>
    </row>
    <row r="17" spans="1:8" ht="16.5" customHeight="1">
      <c r="A17" s="327"/>
      <c r="B17" s="327"/>
      <c r="C17" s="327"/>
      <c r="D17" s="327"/>
      <c r="E17" s="159"/>
      <c r="F17" s="142"/>
    </row>
    <row r="18" spans="1:8" ht="17.25" customHeight="1">
      <c r="A18" s="319" t="s">
        <v>335</v>
      </c>
      <c r="B18" s="319"/>
      <c r="C18" s="319"/>
      <c r="D18" s="319"/>
      <c r="E18" s="319"/>
      <c r="F18" s="319"/>
      <c r="G18" s="319"/>
      <c r="H18" s="319"/>
    </row>
    <row r="19" spans="1:8" ht="17.25" customHeight="1">
      <c r="A19" s="160"/>
      <c r="B19" s="8"/>
      <c r="C19" s="8"/>
      <c r="D19" s="8"/>
      <c r="E19" s="8"/>
      <c r="F19" s="319"/>
      <c r="G19" s="319"/>
      <c r="H19" s="161"/>
    </row>
    <row r="20" spans="1:8" ht="17.25" customHeight="1">
      <c r="A20" s="162"/>
      <c r="B20" s="325" t="s">
        <v>4</v>
      </c>
      <c r="C20" s="325"/>
      <c r="D20" s="325"/>
      <c r="E20" s="325"/>
      <c r="F20" s="23" t="s">
        <v>5</v>
      </c>
      <c r="G20" s="24"/>
      <c r="H20" s="163"/>
    </row>
    <row r="21" spans="1:8" ht="23.25" customHeight="1">
      <c r="A21" s="164" t="s">
        <v>8</v>
      </c>
      <c r="B21" s="328" t="s">
        <v>188</v>
      </c>
      <c r="C21" s="328"/>
      <c r="D21" s="328"/>
      <c r="E21" s="328"/>
      <c r="F21" s="146" t="s">
        <v>58</v>
      </c>
      <c r="G21" s="165"/>
      <c r="H21" s="166"/>
    </row>
    <row r="22" spans="1:8" ht="15" customHeight="1">
      <c r="A22" s="120" t="s">
        <v>11</v>
      </c>
      <c r="B22" s="167" t="s">
        <v>189</v>
      </c>
      <c r="C22" s="168"/>
      <c r="D22" s="168"/>
      <c r="E22" s="169"/>
      <c r="F22" s="157">
        <v>0</v>
      </c>
      <c r="G22" s="170"/>
      <c r="H22" s="171"/>
    </row>
    <row r="23" spans="1:8" ht="15" customHeight="1">
      <c r="A23" s="3"/>
      <c r="B23" s="152"/>
      <c r="C23" s="152"/>
      <c r="D23" s="152"/>
      <c r="E23" s="152"/>
      <c r="F23" s="256"/>
      <c r="G23" s="61"/>
      <c r="H23" s="257"/>
    </row>
    <row r="24" spans="1:8" ht="15" customHeight="1">
      <c r="A24" s="319" t="s">
        <v>351</v>
      </c>
      <c r="B24" s="319"/>
      <c r="C24" s="319"/>
      <c r="D24" s="319"/>
      <c r="E24" s="319"/>
      <c r="F24" s="319"/>
      <c r="G24" s="319"/>
      <c r="H24" s="319"/>
    </row>
    <row r="25" spans="1:8" ht="15" customHeight="1" thickBot="1">
      <c r="A25" s="160"/>
      <c r="B25" s="8"/>
      <c r="C25" s="8"/>
      <c r="D25" s="8"/>
      <c r="E25" s="8"/>
      <c r="F25" s="319"/>
      <c r="G25" s="319"/>
      <c r="H25" s="161"/>
    </row>
    <row r="26" spans="1:8" ht="15" customHeight="1">
      <c r="A26" s="162"/>
      <c r="B26" s="325" t="s">
        <v>4</v>
      </c>
      <c r="C26" s="325"/>
      <c r="D26" s="325"/>
      <c r="E26" s="325"/>
      <c r="F26" s="23" t="s">
        <v>5</v>
      </c>
      <c r="G26" s="24"/>
      <c r="H26" s="163"/>
    </row>
    <row r="27" spans="1:8" ht="15" customHeight="1">
      <c r="A27" s="164" t="s">
        <v>8</v>
      </c>
      <c r="B27" s="328" t="s">
        <v>188</v>
      </c>
      <c r="C27" s="328"/>
      <c r="D27" s="328"/>
      <c r="E27" s="328"/>
      <c r="F27" s="146" t="s">
        <v>58</v>
      </c>
      <c r="G27" s="165"/>
      <c r="H27" s="166"/>
    </row>
    <row r="28" spans="1:8" ht="13.5" thickBot="1">
      <c r="A28" s="120" t="s">
        <v>11</v>
      </c>
      <c r="B28" s="167" t="s">
        <v>189</v>
      </c>
      <c r="C28" s="168"/>
      <c r="D28" s="168"/>
      <c r="E28" s="169"/>
      <c r="F28" s="157">
        <v>0</v>
      </c>
      <c r="G28" s="170"/>
      <c r="H28" s="171"/>
    </row>
    <row r="29" spans="1:8">
      <c r="A29" s="3"/>
      <c r="B29" s="152"/>
      <c r="C29" s="152"/>
      <c r="D29" s="152"/>
      <c r="E29" s="152"/>
      <c r="F29" s="256"/>
      <c r="G29" s="61"/>
      <c r="H29" s="257"/>
    </row>
    <row r="30" spans="1:8">
      <c r="A30" s="319" t="s">
        <v>336</v>
      </c>
      <c r="B30" s="319"/>
      <c r="C30" s="319"/>
      <c r="D30" s="319"/>
      <c r="E30" s="319"/>
      <c r="F30" s="319"/>
      <c r="G30" s="319"/>
      <c r="H30" s="319"/>
    </row>
    <row r="31" spans="1:8">
      <c r="A31" s="8"/>
      <c r="B31" s="8"/>
      <c r="C31" s="8"/>
      <c r="D31" s="8"/>
      <c r="E31" s="8"/>
      <c r="F31" s="8"/>
      <c r="G31" s="172"/>
      <c r="H31" s="173"/>
    </row>
    <row r="32" spans="1:8">
      <c r="A32" s="162"/>
      <c r="B32" s="325" t="s">
        <v>4</v>
      </c>
      <c r="C32" s="325"/>
      <c r="D32" s="325"/>
      <c r="E32" s="325"/>
      <c r="F32" s="23" t="s">
        <v>5</v>
      </c>
      <c r="G32" s="24"/>
      <c r="H32" s="25"/>
    </row>
    <row r="33" spans="1:8">
      <c r="A33" s="89" t="s">
        <v>8</v>
      </c>
      <c r="B33" s="326" t="s">
        <v>188</v>
      </c>
      <c r="C33" s="326"/>
      <c r="D33" s="326"/>
      <c r="E33" s="326"/>
      <c r="F33" s="174" t="s">
        <v>58</v>
      </c>
      <c r="G33" s="175"/>
      <c r="H33" s="81"/>
    </row>
    <row r="34" spans="1:8">
      <c r="A34" s="89" t="s">
        <v>11</v>
      </c>
      <c r="B34" s="33" t="s">
        <v>314</v>
      </c>
      <c r="C34" s="176"/>
      <c r="D34" s="176"/>
      <c r="E34" s="176"/>
      <c r="F34" s="38">
        <v>32300000</v>
      </c>
      <c r="G34" s="39"/>
      <c r="H34" s="177"/>
    </row>
    <row r="35" spans="1:8">
      <c r="A35" s="89" t="s">
        <v>14</v>
      </c>
      <c r="B35" s="33" t="s">
        <v>315</v>
      </c>
      <c r="C35" s="176"/>
      <c r="D35" s="176"/>
      <c r="E35" s="176"/>
      <c r="F35" s="38">
        <v>0</v>
      </c>
      <c r="G35" s="39"/>
      <c r="H35" s="177"/>
    </row>
    <row r="36" spans="1:8">
      <c r="A36" s="89" t="s">
        <v>15</v>
      </c>
      <c r="B36" s="33" t="s">
        <v>316</v>
      </c>
      <c r="C36" s="176"/>
      <c r="D36" s="176"/>
      <c r="E36" s="176"/>
      <c r="F36" s="38">
        <v>0</v>
      </c>
      <c r="G36" s="39"/>
      <c r="H36" s="177"/>
    </row>
    <row r="37" spans="1:8">
      <c r="A37" s="178" t="s">
        <v>16</v>
      </c>
      <c r="B37" s="170" t="s">
        <v>191</v>
      </c>
      <c r="C37" s="179"/>
      <c r="D37" s="179"/>
      <c r="E37" s="179"/>
      <c r="F37" s="52">
        <v>32300000</v>
      </c>
      <c r="G37" s="53"/>
      <c r="H37" s="171"/>
    </row>
  </sheetData>
  <mergeCells count="20">
    <mergeCell ref="B33:E33"/>
    <mergeCell ref="A24:H24"/>
    <mergeCell ref="F25:G25"/>
    <mergeCell ref="B26:E26"/>
    <mergeCell ref="B27:E27"/>
    <mergeCell ref="F19:G19"/>
    <mergeCell ref="B20:E20"/>
    <mergeCell ref="B21:E21"/>
    <mergeCell ref="A30:H30"/>
    <mergeCell ref="B32:E32"/>
    <mergeCell ref="F6:G6"/>
    <mergeCell ref="B7:E7"/>
    <mergeCell ref="B8:E8"/>
    <mergeCell ref="A17:D17"/>
    <mergeCell ref="A18:H18"/>
    <mergeCell ref="A1:H1"/>
    <mergeCell ref="A2:F2"/>
    <mergeCell ref="A3:H3"/>
    <mergeCell ref="A4:E4"/>
    <mergeCell ref="A5:H5"/>
  </mergeCells>
  <pageMargins left="0.75" right="0.75" top="1" bottom="1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K15"/>
  <sheetViews>
    <sheetView zoomScaleNormal="100" zoomScalePageLayoutView="60" workbookViewId="0"/>
  </sheetViews>
  <sheetFormatPr defaultRowHeight="12.75"/>
  <cols>
    <col min="1" max="1" width="5.5703125" style="1"/>
    <col min="2" max="2" width="46.140625" style="1"/>
    <col min="3" max="3" width="8.7109375" style="1"/>
    <col min="4" max="4" width="9.42578125" style="1"/>
    <col min="5" max="5" width="8.140625" style="1"/>
    <col min="6" max="6" width="8" style="1"/>
    <col min="7" max="1025" width="9.42578125" style="1"/>
  </cols>
  <sheetData>
    <row r="1" spans="1:10" ht="15" customHeight="1">
      <c r="B1" s="285" t="s">
        <v>192</v>
      </c>
      <c r="C1" s="285"/>
      <c r="D1" s="285"/>
      <c r="E1" s="285"/>
      <c r="F1" s="285"/>
    </row>
    <row r="3" spans="1:10" ht="15">
      <c r="B3" s="329" t="s">
        <v>193</v>
      </c>
      <c r="C3" s="329"/>
      <c r="D3" s="329"/>
      <c r="E3" s="329"/>
      <c r="F3" s="329"/>
      <c r="G3" s="180"/>
      <c r="H3" s="180"/>
      <c r="I3" s="180"/>
      <c r="J3" s="180"/>
    </row>
    <row r="4" spans="1:10" ht="15">
      <c r="B4" s="181"/>
      <c r="C4" s="181"/>
      <c r="D4" s="181"/>
      <c r="E4" s="181"/>
      <c r="F4" s="181"/>
      <c r="G4" s="180"/>
      <c r="H4" s="180"/>
      <c r="I4" s="180"/>
      <c r="J4" s="180"/>
    </row>
    <row r="5" spans="1:10" ht="15">
      <c r="B5" s="181"/>
      <c r="C5" s="181"/>
      <c r="D5" s="181"/>
      <c r="E5" s="330" t="s">
        <v>194</v>
      </c>
      <c r="F5" s="330"/>
      <c r="G5" s="180"/>
      <c r="H5" s="180"/>
      <c r="I5" s="180"/>
      <c r="J5" s="180"/>
    </row>
    <row r="6" spans="1:10" ht="15">
      <c r="A6" s="331" t="s">
        <v>8</v>
      </c>
      <c r="B6" s="182" t="s">
        <v>4</v>
      </c>
      <c r="C6" s="182" t="s">
        <v>5</v>
      </c>
      <c r="D6" s="182" t="s">
        <v>6</v>
      </c>
      <c r="E6" s="182" t="s">
        <v>7</v>
      </c>
      <c r="F6" s="183" t="s">
        <v>195</v>
      </c>
      <c r="G6" s="180"/>
      <c r="H6" s="180"/>
      <c r="I6" s="180"/>
      <c r="J6" s="180"/>
    </row>
    <row r="7" spans="1:10" ht="15">
      <c r="A7" s="331"/>
      <c r="B7" s="184" t="s">
        <v>196</v>
      </c>
      <c r="C7" s="184">
        <v>2017</v>
      </c>
      <c r="D7" s="184">
        <v>2018</v>
      </c>
      <c r="E7" s="184">
        <v>2019</v>
      </c>
      <c r="F7" s="185">
        <v>2020</v>
      </c>
      <c r="G7" s="180"/>
      <c r="H7" s="180"/>
      <c r="I7" s="180"/>
      <c r="J7" s="180"/>
    </row>
    <row r="8" spans="1:10" ht="15">
      <c r="A8" s="119" t="s">
        <v>11</v>
      </c>
      <c r="B8" s="186" t="s">
        <v>197</v>
      </c>
      <c r="C8" s="187">
        <v>0</v>
      </c>
      <c r="D8" s="187">
        <v>0</v>
      </c>
      <c r="E8" s="187">
        <v>0</v>
      </c>
      <c r="F8" s="188">
        <v>0</v>
      </c>
      <c r="G8" s="180"/>
      <c r="H8" s="180"/>
      <c r="I8" s="180"/>
      <c r="J8" s="180"/>
    </row>
    <row r="9" spans="1:10" ht="30">
      <c r="A9" s="119" t="s">
        <v>14</v>
      </c>
      <c r="B9" s="189" t="s">
        <v>198</v>
      </c>
      <c r="C9" s="187">
        <v>0</v>
      </c>
      <c r="D9" s="187">
        <v>0</v>
      </c>
      <c r="E9" s="187">
        <v>0</v>
      </c>
      <c r="F9" s="188">
        <v>0</v>
      </c>
      <c r="G9" s="180"/>
      <c r="H9" s="180"/>
      <c r="I9" s="180"/>
      <c r="J9" s="180"/>
    </row>
    <row r="10" spans="1:10" ht="30">
      <c r="A10" s="119" t="s">
        <v>15</v>
      </c>
      <c r="B10" s="189" t="s">
        <v>199</v>
      </c>
      <c r="C10" s="187">
        <v>0</v>
      </c>
      <c r="D10" s="187">
        <v>0</v>
      </c>
      <c r="E10" s="187">
        <v>0</v>
      </c>
      <c r="F10" s="188">
        <v>0</v>
      </c>
      <c r="G10" s="180"/>
      <c r="H10" s="180"/>
      <c r="I10" s="180"/>
      <c r="J10" s="180"/>
    </row>
    <row r="11" spans="1:10" ht="15">
      <c r="A11" s="119" t="s">
        <v>16</v>
      </c>
      <c r="B11" s="186" t="s">
        <v>200</v>
      </c>
      <c r="C11" s="187">
        <v>0</v>
      </c>
      <c r="D11" s="187">
        <v>0</v>
      </c>
      <c r="E11" s="187">
        <v>0</v>
      </c>
      <c r="F11" s="188">
        <v>0</v>
      </c>
      <c r="G11" s="180"/>
      <c r="H11" s="180"/>
      <c r="I11" s="180"/>
      <c r="J11" s="180"/>
    </row>
    <row r="12" spans="1:10" ht="15">
      <c r="A12" s="119" t="s">
        <v>17</v>
      </c>
      <c r="B12" s="186" t="s">
        <v>201</v>
      </c>
      <c r="C12" s="187">
        <v>0</v>
      </c>
      <c r="D12" s="187">
        <v>0</v>
      </c>
      <c r="E12" s="187">
        <v>0</v>
      </c>
      <c r="F12" s="188">
        <v>0</v>
      </c>
      <c r="G12" s="180"/>
      <c r="H12" s="180"/>
      <c r="I12" s="180"/>
      <c r="J12" s="180"/>
    </row>
    <row r="13" spans="1:10" ht="15">
      <c r="A13" s="119" t="s">
        <v>19</v>
      </c>
      <c r="B13" s="186" t="s">
        <v>202</v>
      </c>
      <c r="C13" s="187">
        <v>0</v>
      </c>
      <c r="D13" s="187">
        <v>0</v>
      </c>
      <c r="E13" s="187">
        <v>0</v>
      </c>
      <c r="F13" s="188">
        <v>0</v>
      </c>
      <c r="G13" s="180"/>
      <c r="H13" s="180"/>
      <c r="I13" s="180"/>
      <c r="J13" s="180"/>
    </row>
    <row r="14" spans="1:10" ht="15">
      <c r="A14" s="119" t="s">
        <v>21</v>
      </c>
      <c r="B14" s="186" t="s">
        <v>203</v>
      </c>
      <c r="C14" s="187">
        <v>0</v>
      </c>
      <c r="D14" s="187">
        <v>0</v>
      </c>
      <c r="E14" s="187">
        <v>0</v>
      </c>
      <c r="F14" s="188">
        <v>0</v>
      </c>
      <c r="G14" s="180"/>
      <c r="H14" s="180"/>
      <c r="I14" s="180"/>
      <c r="J14" s="180"/>
    </row>
    <row r="15" spans="1:10" ht="15">
      <c r="A15" s="120" t="s">
        <v>23</v>
      </c>
      <c r="B15" s="190" t="s">
        <v>42</v>
      </c>
      <c r="C15" s="191">
        <f>SUM(C8:C14)</f>
        <v>0</v>
      </c>
      <c r="D15" s="191">
        <f>SUM(D8:D14)</f>
        <v>0</v>
      </c>
      <c r="E15" s="191">
        <f>SUM(E8:E14)</f>
        <v>0</v>
      </c>
      <c r="F15" s="192">
        <f>SUM(F8:F14)</f>
        <v>0</v>
      </c>
      <c r="G15" s="180"/>
      <c r="H15" s="180"/>
      <c r="I15" s="180"/>
      <c r="J15" s="180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K24"/>
  <sheetViews>
    <sheetView zoomScaleNormal="100" zoomScalePageLayoutView="60" workbookViewId="0">
      <selection activeCell="J5" sqref="J5"/>
    </sheetView>
  </sheetViews>
  <sheetFormatPr defaultRowHeight="12.75"/>
  <cols>
    <col min="1" max="1" width="2.5703125" style="1" customWidth="1"/>
    <col min="2" max="2" width="15.7109375" style="1" customWidth="1"/>
    <col min="3" max="3" width="9.42578125" style="1" customWidth="1"/>
    <col min="4" max="4" width="9.42578125" style="1"/>
    <col min="5" max="6" width="9.85546875" style="1" bestFit="1" customWidth="1"/>
    <col min="7" max="7" width="9.7109375" style="1"/>
    <col min="8" max="8" width="9.42578125" style="1"/>
    <col min="9" max="9" width="8.85546875" style="1" customWidth="1"/>
    <col min="10" max="10" width="9.140625" style="1" customWidth="1"/>
    <col min="11" max="11" width="9.85546875" style="1" customWidth="1"/>
    <col min="12" max="12" width="9.28515625" style="1"/>
    <col min="13" max="13" width="9.85546875" style="1"/>
    <col min="14" max="14" width="9.140625" style="1"/>
    <col min="15" max="15" width="10.28515625" style="1" customWidth="1"/>
    <col min="16" max="1025" width="9.42578125" style="1"/>
  </cols>
  <sheetData>
    <row r="1" spans="1:15">
      <c r="B1" s="285" t="s">
        <v>204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5">
      <c r="A3" s="194"/>
      <c r="B3" s="332" t="s">
        <v>205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</row>
    <row r="4" spans="1:1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5" t="s">
        <v>194</v>
      </c>
    </row>
    <row r="5" spans="1:15">
      <c r="A5" s="333" t="s">
        <v>8</v>
      </c>
      <c r="B5" s="196" t="s">
        <v>4</v>
      </c>
      <c r="C5" s="196" t="s">
        <v>5</v>
      </c>
      <c r="D5" s="196" t="s">
        <v>6</v>
      </c>
      <c r="E5" s="196" t="s">
        <v>7</v>
      </c>
      <c r="F5" s="196" t="s">
        <v>195</v>
      </c>
      <c r="G5" s="196" t="s">
        <v>206</v>
      </c>
      <c r="H5" s="196" t="s">
        <v>207</v>
      </c>
      <c r="I5" s="196" t="s">
        <v>208</v>
      </c>
      <c r="J5" s="196" t="s">
        <v>209</v>
      </c>
      <c r="K5" s="196" t="s">
        <v>210</v>
      </c>
      <c r="L5" s="196" t="s">
        <v>211</v>
      </c>
      <c r="M5" s="196" t="s">
        <v>212</v>
      </c>
      <c r="N5" s="196" t="s">
        <v>213</v>
      </c>
      <c r="O5" s="197" t="s">
        <v>214</v>
      </c>
    </row>
    <row r="6" spans="1:15">
      <c r="A6" s="333"/>
      <c r="B6" s="198" t="s">
        <v>108</v>
      </c>
      <c r="C6" s="198" t="s">
        <v>215</v>
      </c>
      <c r="D6" s="198" t="s">
        <v>216</v>
      </c>
      <c r="E6" s="198" t="s">
        <v>217</v>
      </c>
      <c r="F6" s="198" t="s">
        <v>218</v>
      </c>
      <c r="G6" s="198" t="s">
        <v>219</v>
      </c>
      <c r="H6" s="198" t="s">
        <v>220</v>
      </c>
      <c r="I6" s="198" t="s">
        <v>221</v>
      </c>
      <c r="J6" s="199" t="s">
        <v>222</v>
      </c>
      <c r="K6" s="199" t="s">
        <v>223</v>
      </c>
      <c r="L6" s="198" t="s">
        <v>224</v>
      </c>
      <c r="M6" s="199" t="s">
        <v>225</v>
      </c>
      <c r="N6" s="199" t="s">
        <v>226</v>
      </c>
      <c r="O6" s="200" t="s">
        <v>227</v>
      </c>
    </row>
    <row r="7" spans="1:15">
      <c r="A7" s="201" t="s">
        <v>11</v>
      </c>
      <c r="B7" s="198" t="s">
        <v>228</v>
      </c>
      <c r="C7" s="202">
        <f t="shared" ref="C7:O7" si="0">SUM(C8:C17)</f>
        <v>15681405</v>
      </c>
      <c r="D7" s="202">
        <f t="shared" si="0"/>
        <v>9950000</v>
      </c>
      <c r="E7" s="202">
        <f t="shared" si="0"/>
        <v>16266017</v>
      </c>
      <c r="F7" s="202">
        <f t="shared" si="0"/>
        <v>36550000</v>
      </c>
      <c r="G7" s="202">
        <f t="shared" si="0"/>
        <v>14172327</v>
      </c>
      <c r="H7" s="202">
        <f t="shared" si="0"/>
        <v>6550000</v>
      </c>
      <c r="I7" s="202">
        <f t="shared" si="0"/>
        <v>6550000</v>
      </c>
      <c r="J7" s="202">
        <f t="shared" si="0"/>
        <v>6550000</v>
      </c>
      <c r="K7" s="202">
        <f t="shared" si="0"/>
        <v>18450000</v>
      </c>
      <c r="L7" s="202">
        <f t="shared" si="0"/>
        <v>7440000</v>
      </c>
      <c r="M7" s="202">
        <f t="shared" si="0"/>
        <v>6450000</v>
      </c>
      <c r="N7" s="202">
        <f t="shared" si="0"/>
        <v>12519751</v>
      </c>
      <c r="O7" s="203">
        <f t="shared" si="0"/>
        <v>157129500</v>
      </c>
    </row>
    <row r="8" spans="1:15" ht="21">
      <c r="A8" s="201" t="s">
        <v>14</v>
      </c>
      <c r="B8" s="204" t="s">
        <v>229</v>
      </c>
      <c r="C8" s="205">
        <v>250000</v>
      </c>
      <c r="D8" s="205">
        <v>250000</v>
      </c>
      <c r="E8" s="205">
        <v>6250000</v>
      </c>
      <c r="F8" s="205">
        <v>250000</v>
      </c>
      <c r="G8" s="205">
        <v>250000</v>
      </c>
      <c r="H8" s="205">
        <v>250000</v>
      </c>
      <c r="I8" s="205">
        <v>250000</v>
      </c>
      <c r="J8" s="205">
        <v>250000</v>
      </c>
      <c r="K8" s="205">
        <v>12250000</v>
      </c>
      <c r="L8" s="205">
        <v>1240000</v>
      </c>
      <c r="M8" s="205">
        <v>250000</v>
      </c>
      <c r="N8" s="205">
        <v>6251447</v>
      </c>
      <c r="O8" s="206">
        <f>SUM(C8:N8)</f>
        <v>27991447</v>
      </c>
    </row>
    <row r="9" spans="1:15">
      <c r="A9" s="201" t="s">
        <v>15</v>
      </c>
      <c r="B9" s="207" t="s">
        <v>230</v>
      </c>
      <c r="C9" s="208">
        <v>9431405</v>
      </c>
      <c r="D9" s="208">
        <v>6200000</v>
      </c>
      <c r="E9" s="208">
        <v>6200000</v>
      </c>
      <c r="F9" s="208">
        <v>6300000</v>
      </c>
      <c r="G9" s="208">
        <v>10327722</v>
      </c>
      <c r="H9" s="208">
        <v>6300000</v>
      </c>
      <c r="I9" s="208">
        <v>6300000</v>
      </c>
      <c r="J9" s="208">
        <v>6300000</v>
      </c>
      <c r="K9" s="208">
        <v>6200000</v>
      </c>
      <c r="L9" s="208">
        <v>6200000</v>
      </c>
      <c r="M9" s="208">
        <v>6200000</v>
      </c>
      <c r="N9" s="208">
        <v>6268304</v>
      </c>
      <c r="O9" s="209">
        <f>SUM(C9:N9)</f>
        <v>82227431</v>
      </c>
    </row>
    <row r="10" spans="1:15" ht="34.5" customHeight="1">
      <c r="A10" s="201" t="s">
        <v>16</v>
      </c>
      <c r="B10" s="204" t="s">
        <v>231</v>
      </c>
      <c r="C10" s="205">
        <v>6000000</v>
      </c>
      <c r="D10" s="205">
        <v>0</v>
      </c>
      <c r="E10" s="205">
        <v>0</v>
      </c>
      <c r="F10" s="205">
        <v>15000000</v>
      </c>
      <c r="G10" s="205">
        <v>0</v>
      </c>
      <c r="H10" s="205">
        <v>0</v>
      </c>
      <c r="I10" s="205">
        <v>0</v>
      </c>
      <c r="J10" s="205">
        <v>0</v>
      </c>
      <c r="K10" s="205">
        <v>0</v>
      </c>
      <c r="L10" s="205">
        <v>0</v>
      </c>
      <c r="M10" s="205">
        <v>0</v>
      </c>
      <c r="N10" s="205">
        <v>0</v>
      </c>
      <c r="O10" s="206">
        <f>SUM(C10:N10)</f>
        <v>21000000</v>
      </c>
    </row>
    <row r="11" spans="1:15" ht="20.25" customHeight="1">
      <c r="A11" s="201" t="s">
        <v>17</v>
      </c>
      <c r="B11" s="204" t="s">
        <v>232</v>
      </c>
      <c r="C11" s="205">
        <v>0</v>
      </c>
      <c r="D11" s="205">
        <v>0</v>
      </c>
      <c r="E11" s="205">
        <v>0</v>
      </c>
      <c r="F11" s="205">
        <v>0</v>
      </c>
      <c r="G11" s="205">
        <v>0</v>
      </c>
      <c r="H11" s="205">
        <v>0</v>
      </c>
      <c r="I11" s="205">
        <v>0</v>
      </c>
      <c r="J11" s="205">
        <v>0</v>
      </c>
      <c r="K11" s="205">
        <v>0</v>
      </c>
      <c r="L11" s="205">
        <v>0</v>
      </c>
      <c r="M11" s="205">
        <v>0</v>
      </c>
      <c r="N11" s="205">
        <v>0</v>
      </c>
      <c r="O11" s="209">
        <v>0</v>
      </c>
    </row>
    <row r="12" spans="1:15" ht="32.25" customHeight="1">
      <c r="A12" s="201" t="s">
        <v>19</v>
      </c>
      <c r="B12" s="204" t="s">
        <v>233</v>
      </c>
      <c r="C12" s="205">
        <v>0</v>
      </c>
      <c r="D12" s="205">
        <v>0</v>
      </c>
      <c r="E12" s="205">
        <v>0</v>
      </c>
      <c r="F12" s="205">
        <v>0</v>
      </c>
      <c r="G12" s="205">
        <v>0</v>
      </c>
      <c r="H12" s="205">
        <v>0</v>
      </c>
      <c r="I12" s="205">
        <v>0</v>
      </c>
      <c r="J12" s="205">
        <v>0</v>
      </c>
      <c r="K12" s="205">
        <v>0</v>
      </c>
      <c r="L12" s="205">
        <v>0</v>
      </c>
      <c r="M12" s="205">
        <v>0</v>
      </c>
      <c r="N12" s="205">
        <v>0</v>
      </c>
      <c r="O12" s="206">
        <f>SUM(C12:N12)</f>
        <v>0</v>
      </c>
    </row>
    <row r="13" spans="1:15" ht="32.25" customHeight="1">
      <c r="A13" s="201" t="s">
        <v>21</v>
      </c>
      <c r="B13" s="204" t="s">
        <v>234</v>
      </c>
      <c r="C13" s="205">
        <v>0</v>
      </c>
      <c r="D13" s="205">
        <v>0</v>
      </c>
      <c r="E13" s="205">
        <v>0</v>
      </c>
      <c r="F13" s="205">
        <v>0</v>
      </c>
      <c r="G13" s="205">
        <v>0</v>
      </c>
      <c r="H13" s="205">
        <v>0</v>
      </c>
      <c r="I13" s="205">
        <v>0</v>
      </c>
      <c r="J13" s="205">
        <v>0</v>
      </c>
      <c r="K13" s="205">
        <v>0</v>
      </c>
      <c r="L13" s="205">
        <v>0</v>
      </c>
      <c r="M13" s="205">
        <v>0</v>
      </c>
      <c r="N13" s="205">
        <v>0</v>
      </c>
      <c r="O13" s="206">
        <v>0</v>
      </c>
    </row>
    <row r="14" spans="1:15" ht="64.5" customHeight="1">
      <c r="A14" s="201" t="s">
        <v>23</v>
      </c>
      <c r="B14" s="204" t="s">
        <v>235</v>
      </c>
      <c r="C14" s="205">
        <v>0</v>
      </c>
      <c r="D14" s="205">
        <v>3500000</v>
      </c>
      <c r="E14" s="205">
        <v>3816017</v>
      </c>
      <c r="F14" s="205">
        <v>15000000</v>
      </c>
      <c r="G14" s="205">
        <v>3594605</v>
      </c>
      <c r="H14" s="205">
        <v>0</v>
      </c>
      <c r="I14" s="205">
        <v>0</v>
      </c>
      <c r="J14" s="205">
        <v>0</v>
      </c>
      <c r="K14" s="205">
        <v>0</v>
      </c>
      <c r="L14" s="205">
        <v>0</v>
      </c>
      <c r="M14" s="205">
        <v>0</v>
      </c>
      <c r="N14" s="205">
        <v>0</v>
      </c>
      <c r="O14" s="206">
        <f>SUM(C14:N14)</f>
        <v>25910622</v>
      </c>
    </row>
    <row r="15" spans="1:15" ht="33" customHeight="1">
      <c r="A15" s="201" t="s">
        <v>25</v>
      </c>
      <c r="B15" s="204" t="s">
        <v>236</v>
      </c>
      <c r="C15" s="205">
        <v>0</v>
      </c>
      <c r="D15" s="205">
        <v>0</v>
      </c>
      <c r="E15" s="205">
        <v>0</v>
      </c>
      <c r="F15" s="205">
        <v>0</v>
      </c>
      <c r="G15" s="205">
        <v>0</v>
      </c>
      <c r="H15" s="205">
        <v>0</v>
      </c>
      <c r="I15" s="205">
        <v>0</v>
      </c>
      <c r="J15" s="205">
        <v>0</v>
      </c>
      <c r="K15" s="205">
        <v>0</v>
      </c>
      <c r="L15" s="205">
        <v>0</v>
      </c>
      <c r="M15" s="205">
        <v>0</v>
      </c>
      <c r="N15" s="205">
        <v>0</v>
      </c>
      <c r="O15" s="206">
        <f>SUM(C15:N15)</f>
        <v>0</v>
      </c>
    </row>
    <row r="16" spans="1:15" ht="33.75" customHeight="1">
      <c r="A16" s="201" t="s">
        <v>29</v>
      </c>
      <c r="B16" s="204" t="s">
        <v>237</v>
      </c>
      <c r="C16" s="205">
        <v>0</v>
      </c>
      <c r="D16" s="205">
        <v>0</v>
      </c>
      <c r="E16" s="205">
        <v>0</v>
      </c>
      <c r="F16" s="205">
        <v>0</v>
      </c>
      <c r="G16" s="205">
        <v>0</v>
      </c>
      <c r="H16" s="205">
        <v>0</v>
      </c>
      <c r="I16" s="205">
        <v>0</v>
      </c>
      <c r="J16" s="205">
        <v>0</v>
      </c>
      <c r="K16" s="205">
        <v>0</v>
      </c>
      <c r="L16" s="205">
        <v>0</v>
      </c>
      <c r="M16" s="205">
        <v>0</v>
      </c>
      <c r="N16" s="205">
        <v>0</v>
      </c>
      <c r="O16" s="206">
        <f>SUM(C16:N16)</f>
        <v>0</v>
      </c>
    </row>
    <row r="17" spans="1:15" ht="20.25" customHeight="1">
      <c r="A17" s="201" t="s">
        <v>31</v>
      </c>
      <c r="B17" s="210" t="s">
        <v>238</v>
      </c>
      <c r="C17" s="205">
        <v>0</v>
      </c>
      <c r="D17" s="205">
        <v>0</v>
      </c>
      <c r="E17" s="205">
        <v>0</v>
      </c>
      <c r="F17" s="205">
        <v>0</v>
      </c>
      <c r="G17" s="205">
        <v>0</v>
      </c>
      <c r="H17" s="205">
        <v>0</v>
      </c>
      <c r="I17" s="205">
        <v>0</v>
      </c>
      <c r="J17" s="205">
        <v>0</v>
      </c>
      <c r="K17" s="205">
        <v>0</v>
      </c>
      <c r="L17" s="205">
        <v>0</v>
      </c>
      <c r="M17" s="205">
        <v>0</v>
      </c>
      <c r="N17" s="205">
        <v>0</v>
      </c>
      <c r="O17" s="206">
        <v>0</v>
      </c>
    </row>
    <row r="18" spans="1:15" ht="20.100000000000001" customHeight="1">
      <c r="A18" s="201" t="s">
        <v>34</v>
      </c>
      <c r="B18" s="198" t="s">
        <v>239</v>
      </c>
      <c r="C18" s="202">
        <f t="shared" ref="C18:O18" si="1">SUM(C19:C24)</f>
        <v>11465014</v>
      </c>
      <c r="D18" s="202">
        <f t="shared" si="1"/>
        <v>11530000</v>
      </c>
      <c r="E18" s="202">
        <f t="shared" si="1"/>
        <v>12035000</v>
      </c>
      <c r="F18" s="202">
        <f t="shared" si="1"/>
        <v>25700000</v>
      </c>
      <c r="G18" s="202">
        <f t="shared" si="1"/>
        <v>12120500</v>
      </c>
      <c r="H18" s="202">
        <f t="shared" si="1"/>
        <v>13600000</v>
      </c>
      <c r="I18" s="202">
        <f t="shared" si="1"/>
        <v>12500000</v>
      </c>
      <c r="J18" s="202">
        <f t="shared" si="1"/>
        <v>11700000</v>
      </c>
      <c r="K18" s="202">
        <f t="shared" si="1"/>
        <v>11300000</v>
      </c>
      <c r="L18" s="202">
        <f t="shared" si="1"/>
        <v>11700000</v>
      </c>
      <c r="M18" s="202">
        <f t="shared" si="1"/>
        <v>11795000</v>
      </c>
      <c r="N18" s="202">
        <f t="shared" si="1"/>
        <v>11683986</v>
      </c>
      <c r="O18" s="203">
        <f t="shared" si="1"/>
        <v>157129500</v>
      </c>
    </row>
    <row r="19" spans="1:15" ht="20.100000000000001" customHeight="1">
      <c r="A19" s="201" t="s">
        <v>37</v>
      </c>
      <c r="B19" s="211" t="s">
        <v>240</v>
      </c>
      <c r="C19" s="205">
        <v>4845014</v>
      </c>
      <c r="D19" s="205">
        <v>4875000</v>
      </c>
      <c r="E19" s="205">
        <v>4849000</v>
      </c>
      <c r="F19" s="205">
        <v>5845000</v>
      </c>
      <c r="G19" s="205">
        <v>5845000</v>
      </c>
      <c r="H19" s="205">
        <v>5845000</v>
      </c>
      <c r="I19" s="205">
        <v>5845000</v>
      </c>
      <c r="J19" s="205">
        <v>4845000</v>
      </c>
      <c r="K19" s="205">
        <v>4845000</v>
      </c>
      <c r="L19" s="205">
        <v>4845000</v>
      </c>
      <c r="M19" s="205">
        <v>4845000</v>
      </c>
      <c r="N19" s="205">
        <v>4847925</v>
      </c>
      <c r="O19" s="206">
        <f>SUM(C19:N19)</f>
        <v>62176939</v>
      </c>
    </row>
    <row r="20" spans="1:15" ht="20.100000000000001" customHeight="1">
      <c r="A20" s="201" t="s">
        <v>39</v>
      </c>
      <c r="B20" s="211" t="s">
        <v>241</v>
      </c>
      <c r="C20" s="205">
        <v>1765000</v>
      </c>
      <c r="D20" s="205">
        <v>1800000</v>
      </c>
      <c r="E20" s="205">
        <v>2331000</v>
      </c>
      <c r="F20" s="205">
        <v>15000000</v>
      </c>
      <c r="G20" s="205">
        <v>1420000</v>
      </c>
      <c r="H20" s="205">
        <v>2900000</v>
      </c>
      <c r="I20" s="205">
        <v>1800000</v>
      </c>
      <c r="J20" s="205">
        <v>2000000</v>
      </c>
      <c r="K20" s="205">
        <v>1600000</v>
      </c>
      <c r="L20" s="205">
        <v>2000000</v>
      </c>
      <c r="M20" s="205">
        <v>2100000</v>
      </c>
      <c r="N20" s="205">
        <v>1984000</v>
      </c>
      <c r="O20" s="206">
        <f>SUM(C20:N20)</f>
        <v>36700000</v>
      </c>
    </row>
    <row r="21" spans="1:15" ht="20.100000000000001" customHeight="1">
      <c r="A21" s="201" t="s">
        <v>41</v>
      </c>
      <c r="B21" s="211" t="s">
        <v>242</v>
      </c>
      <c r="C21" s="205">
        <v>4855000</v>
      </c>
      <c r="D21" s="205">
        <v>4855000</v>
      </c>
      <c r="E21" s="205">
        <v>4855000</v>
      </c>
      <c r="F21" s="205">
        <v>4855000</v>
      </c>
      <c r="G21" s="205">
        <v>4855500</v>
      </c>
      <c r="H21" s="205">
        <v>4855000</v>
      </c>
      <c r="I21" s="205">
        <v>4855000</v>
      </c>
      <c r="J21" s="205">
        <v>4855000</v>
      </c>
      <c r="K21" s="205">
        <v>4855000</v>
      </c>
      <c r="L21" s="205">
        <v>4855000</v>
      </c>
      <c r="M21" s="205">
        <v>4850000</v>
      </c>
      <c r="N21" s="205">
        <v>4852061</v>
      </c>
      <c r="O21" s="206">
        <f>SUM(C21:N21)</f>
        <v>58252561</v>
      </c>
    </row>
    <row r="22" spans="1:15" ht="20.100000000000001" customHeight="1">
      <c r="A22" s="201" t="s">
        <v>72</v>
      </c>
      <c r="B22" s="211" t="s">
        <v>243</v>
      </c>
      <c r="C22" s="205">
        <v>0</v>
      </c>
      <c r="D22" s="205">
        <v>0</v>
      </c>
      <c r="E22" s="205"/>
      <c r="F22" s="205">
        <v>0</v>
      </c>
      <c r="G22" s="205">
        <v>0</v>
      </c>
      <c r="H22" s="205">
        <v>0</v>
      </c>
      <c r="I22" s="205">
        <v>0</v>
      </c>
      <c r="J22" s="205">
        <v>0</v>
      </c>
      <c r="K22" s="205">
        <v>0</v>
      </c>
      <c r="L22" s="205">
        <v>0</v>
      </c>
      <c r="M22" s="205">
        <v>0</v>
      </c>
      <c r="N22" s="205">
        <v>0</v>
      </c>
      <c r="O22" s="206">
        <v>0</v>
      </c>
    </row>
    <row r="23" spans="1:15" ht="20.100000000000001" customHeight="1">
      <c r="A23" s="212">
        <v>17</v>
      </c>
      <c r="B23" s="213" t="s">
        <v>244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  <c r="H23" s="214">
        <v>0</v>
      </c>
      <c r="I23" s="214">
        <v>0</v>
      </c>
      <c r="J23" s="214">
        <v>0</v>
      </c>
      <c r="K23" s="214">
        <v>0</v>
      </c>
      <c r="L23" s="214">
        <v>0</v>
      </c>
      <c r="M23" s="214">
        <v>0</v>
      </c>
      <c r="N23" s="214">
        <v>0</v>
      </c>
      <c r="O23" s="215">
        <v>0</v>
      </c>
    </row>
    <row r="24" spans="1:15" ht="20.100000000000001" customHeight="1">
      <c r="A24" s="216">
        <v>18</v>
      </c>
      <c r="B24" s="217" t="s">
        <v>245</v>
      </c>
      <c r="C24" s="218">
        <v>0</v>
      </c>
      <c r="D24" s="218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9">
        <f>SUM(C24:N24)</f>
        <v>0</v>
      </c>
    </row>
  </sheetData>
  <mergeCells count="3">
    <mergeCell ref="B1:O1"/>
    <mergeCell ref="B3:O3"/>
    <mergeCell ref="A5:A6"/>
  </mergeCells>
  <pageMargins left="0" right="0" top="0.23622047244094491" bottom="0.27559055118110237" header="0.51181102362204722" footer="0.51181102362204722"/>
  <pageSetup paperSize="9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K42"/>
  <sheetViews>
    <sheetView zoomScaleNormal="100" zoomScalePageLayoutView="60" workbookViewId="0">
      <selection activeCell="D37" sqref="D37"/>
    </sheetView>
  </sheetViews>
  <sheetFormatPr defaultRowHeight="12.75"/>
  <cols>
    <col min="1" max="1" width="5.7109375" style="1"/>
    <col min="2" max="2" width="49.5703125" style="1"/>
    <col min="3" max="3" width="13.7109375" style="1" customWidth="1"/>
    <col min="4" max="4" width="45.85546875" style="1"/>
    <col min="5" max="5" width="14.85546875" style="1"/>
    <col min="6" max="1025" width="9.42578125" style="1"/>
  </cols>
  <sheetData>
    <row r="1" spans="1:5">
      <c r="B1" s="285" t="s">
        <v>246</v>
      </c>
      <c r="C1" s="285"/>
      <c r="D1" s="285"/>
      <c r="E1" s="285"/>
    </row>
    <row r="2" spans="1:5" ht="7.5" customHeight="1">
      <c r="D2" s="180"/>
    </row>
    <row r="3" spans="1:5" ht="15">
      <c r="B3" s="329" t="s">
        <v>247</v>
      </c>
      <c r="C3" s="329"/>
      <c r="D3" s="329"/>
      <c r="E3" s="329"/>
    </row>
    <row r="4" spans="1:5" ht="7.5" customHeight="1">
      <c r="D4" s="21"/>
    </row>
    <row r="5" spans="1:5">
      <c r="A5" s="331" t="s">
        <v>8</v>
      </c>
      <c r="B5" s="23" t="s">
        <v>4</v>
      </c>
      <c r="C5" s="23" t="s">
        <v>5</v>
      </c>
      <c r="D5" s="23" t="s">
        <v>6</v>
      </c>
      <c r="E5" s="25" t="s">
        <v>7</v>
      </c>
    </row>
    <row r="6" spans="1:5" ht="12.75" customHeight="1">
      <c r="A6" s="331"/>
      <c r="B6" s="334" t="s">
        <v>248</v>
      </c>
      <c r="C6" s="334"/>
      <c r="D6" s="335" t="s">
        <v>249</v>
      </c>
      <c r="E6" s="335"/>
    </row>
    <row r="7" spans="1:5">
      <c r="A7" s="119" t="s">
        <v>11</v>
      </c>
      <c r="B7" s="32" t="s">
        <v>250</v>
      </c>
      <c r="C7" s="38">
        <f>C8</f>
        <v>131218878</v>
      </c>
      <c r="D7" s="32" t="s">
        <v>251</v>
      </c>
      <c r="E7" s="220"/>
    </row>
    <row r="8" spans="1:5">
      <c r="A8" s="119" t="s">
        <v>14</v>
      </c>
      <c r="B8" s="221" t="s">
        <v>252</v>
      </c>
      <c r="C8" s="38">
        <f>C9+C20</f>
        <v>131218878</v>
      </c>
      <c r="D8" s="221" t="s">
        <v>253</v>
      </c>
      <c r="E8" s="222">
        <f>E9+E18</f>
        <v>157473384</v>
      </c>
    </row>
    <row r="9" spans="1:5">
      <c r="A9" s="119" t="s">
        <v>15</v>
      </c>
      <c r="B9" s="221" t="s">
        <v>254</v>
      </c>
      <c r="C9" s="38">
        <f>C10+C13+C15+C16+C17</f>
        <v>110218878</v>
      </c>
      <c r="D9" s="221" t="s">
        <v>254</v>
      </c>
      <c r="E9" s="222">
        <f>SUM(E10:E14)</f>
        <v>120773384</v>
      </c>
    </row>
    <row r="10" spans="1:5">
      <c r="A10" s="119" t="s">
        <v>16</v>
      </c>
      <c r="B10" s="223" t="s">
        <v>255</v>
      </c>
      <c r="C10" s="137">
        <f>SUM(C11:C12)</f>
        <v>75569751</v>
      </c>
      <c r="D10" s="223" t="s">
        <v>119</v>
      </c>
      <c r="E10" s="224">
        <v>64893649</v>
      </c>
    </row>
    <row r="11" spans="1:5">
      <c r="A11" s="119" t="s">
        <v>17</v>
      </c>
      <c r="B11" s="225" t="s">
        <v>256</v>
      </c>
      <c r="C11" s="226">
        <v>3001447</v>
      </c>
      <c r="D11" s="223" t="s">
        <v>18</v>
      </c>
      <c r="E11" s="224">
        <v>12788249</v>
      </c>
    </row>
    <row r="12" spans="1:5">
      <c r="A12" s="119" t="s">
        <v>19</v>
      </c>
      <c r="B12" s="225" t="s">
        <v>257</v>
      </c>
      <c r="C12" s="226">
        <v>72568304</v>
      </c>
      <c r="D12" s="223" t="s">
        <v>258</v>
      </c>
      <c r="E12" s="224">
        <v>36296486</v>
      </c>
    </row>
    <row r="13" spans="1:5">
      <c r="A13" s="119" t="s">
        <v>21</v>
      </c>
      <c r="B13" s="223" t="s">
        <v>259</v>
      </c>
      <c r="C13" s="137">
        <v>9659127</v>
      </c>
      <c r="D13" s="223" t="s">
        <v>260</v>
      </c>
      <c r="E13" s="224">
        <v>1300000</v>
      </c>
    </row>
    <row r="14" spans="1:5">
      <c r="A14" s="119" t="s">
        <v>23</v>
      </c>
      <c r="B14" s="225" t="s">
        <v>261</v>
      </c>
      <c r="C14" s="225">
        <v>0</v>
      </c>
      <c r="D14" s="223" t="s">
        <v>262</v>
      </c>
      <c r="E14" s="224">
        <v>5495000</v>
      </c>
    </row>
    <row r="15" spans="1:5">
      <c r="A15" s="119" t="s">
        <v>25</v>
      </c>
      <c r="B15" s="223" t="s">
        <v>263</v>
      </c>
      <c r="C15" s="137">
        <v>24990000</v>
      </c>
      <c r="D15" s="223"/>
      <c r="E15" s="224"/>
    </row>
    <row r="16" spans="1:5">
      <c r="A16" s="119" t="s">
        <v>29</v>
      </c>
      <c r="B16" s="223" t="s">
        <v>264</v>
      </c>
      <c r="C16" s="137">
        <v>0</v>
      </c>
      <c r="D16" s="223" t="s">
        <v>265</v>
      </c>
      <c r="E16" s="227">
        <v>0</v>
      </c>
    </row>
    <row r="17" spans="1:5">
      <c r="A17" s="119" t="s">
        <v>31</v>
      </c>
      <c r="B17" s="223"/>
      <c r="C17" s="137">
        <v>0</v>
      </c>
      <c r="D17" s="223"/>
      <c r="E17" s="227"/>
    </row>
    <row r="18" spans="1:5">
      <c r="A18" s="119" t="s">
        <v>34</v>
      </c>
      <c r="B18" s="223"/>
      <c r="C18" s="223"/>
      <c r="D18" s="221" t="s">
        <v>267</v>
      </c>
      <c r="E18" s="222">
        <f>SUM(E19:E24)</f>
        <v>36700000</v>
      </c>
    </row>
    <row r="19" spans="1:5">
      <c r="A19" s="119" t="s">
        <v>37</v>
      </c>
      <c r="B19" s="223"/>
      <c r="C19" s="32"/>
      <c r="D19" s="223" t="s">
        <v>268</v>
      </c>
      <c r="E19" s="224">
        <v>32300000</v>
      </c>
    </row>
    <row r="20" spans="1:5">
      <c r="A20" s="119" t="s">
        <v>39</v>
      </c>
      <c r="B20" s="221" t="s">
        <v>267</v>
      </c>
      <c r="C20" s="137">
        <f>SUM(C21:C23)</f>
        <v>21000000</v>
      </c>
      <c r="D20" s="223" t="s">
        <v>30</v>
      </c>
      <c r="E20" s="224">
        <v>4400000</v>
      </c>
    </row>
    <row r="21" spans="1:5">
      <c r="A21" s="119" t="s">
        <v>41</v>
      </c>
      <c r="B21" s="223" t="s">
        <v>269</v>
      </c>
      <c r="C21" s="137">
        <v>15000000</v>
      </c>
      <c r="D21" s="223" t="s">
        <v>270</v>
      </c>
      <c r="E21" s="227">
        <v>0</v>
      </c>
    </row>
    <row r="22" spans="1:5">
      <c r="A22" s="119" t="s">
        <v>72</v>
      </c>
      <c r="B22" s="223" t="s">
        <v>271</v>
      </c>
      <c r="C22" s="137">
        <v>0</v>
      </c>
      <c r="D22" s="223" t="s">
        <v>272</v>
      </c>
      <c r="E22" s="227">
        <v>0</v>
      </c>
    </row>
    <row r="23" spans="1:5">
      <c r="A23" s="119" t="s">
        <v>74</v>
      </c>
      <c r="B23" s="223" t="s">
        <v>273</v>
      </c>
      <c r="C23" s="137">
        <v>6000000</v>
      </c>
      <c r="D23" s="223" t="s">
        <v>274</v>
      </c>
      <c r="E23" s="227">
        <v>0</v>
      </c>
    </row>
    <row r="24" spans="1:5">
      <c r="A24" s="119" t="s">
        <v>76</v>
      </c>
      <c r="B24" s="223" t="s">
        <v>275</v>
      </c>
      <c r="C24" s="223">
        <v>0</v>
      </c>
      <c r="D24" s="228" t="s">
        <v>276</v>
      </c>
      <c r="E24" s="227">
        <v>0</v>
      </c>
    </row>
    <row r="25" spans="1:5">
      <c r="A25" s="119" t="s">
        <v>77</v>
      </c>
      <c r="B25" s="223" t="s">
        <v>266</v>
      </c>
      <c r="C25" s="223">
        <v>0</v>
      </c>
      <c r="D25" s="229" t="s">
        <v>277</v>
      </c>
      <c r="E25" s="222">
        <v>0</v>
      </c>
    </row>
    <row r="26" spans="1:5" ht="25.5">
      <c r="A26" s="119" t="s">
        <v>79</v>
      </c>
      <c r="B26" s="230" t="s">
        <v>278</v>
      </c>
      <c r="C26" s="231">
        <f>C7</f>
        <v>131218878</v>
      </c>
      <c r="D26" s="229" t="s">
        <v>279</v>
      </c>
      <c r="E26" s="232">
        <f>SUM(E27:E28)</f>
        <v>905000</v>
      </c>
    </row>
    <row r="27" spans="1:5">
      <c r="A27" s="119" t="s">
        <v>81</v>
      </c>
      <c r="B27" s="230"/>
      <c r="C27" s="233"/>
      <c r="D27" s="223" t="s">
        <v>280</v>
      </c>
      <c r="E27" s="224">
        <v>905000</v>
      </c>
    </row>
    <row r="28" spans="1:5">
      <c r="A28" s="119" t="s">
        <v>83</v>
      </c>
      <c r="B28" s="32" t="s">
        <v>281</v>
      </c>
      <c r="C28" s="38">
        <f>SUM(C29:C31)</f>
        <v>30138344</v>
      </c>
      <c r="D28" s="223" t="s">
        <v>282</v>
      </c>
      <c r="E28" s="224">
        <v>0</v>
      </c>
    </row>
    <row r="29" spans="1:5">
      <c r="A29" s="119" t="s">
        <v>132</v>
      </c>
      <c r="B29" s="223" t="s">
        <v>283</v>
      </c>
      <c r="C29" s="234">
        <v>11459506</v>
      </c>
      <c r="D29" s="221" t="s">
        <v>284</v>
      </c>
      <c r="E29" s="235">
        <f>E30</f>
        <v>0</v>
      </c>
    </row>
    <row r="30" spans="1:5">
      <c r="A30" s="119" t="s">
        <v>285</v>
      </c>
      <c r="B30" s="223" t="s">
        <v>286</v>
      </c>
      <c r="C30" s="234">
        <v>15700000</v>
      </c>
      <c r="D30" s="223" t="s">
        <v>287</v>
      </c>
      <c r="E30" s="224">
        <v>0</v>
      </c>
    </row>
    <row r="31" spans="1:5" ht="12.75" customHeight="1">
      <c r="A31" s="119" t="s">
        <v>134</v>
      </c>
      <c r="B31" s="223" t="s">
        <v>342</v>
      </c>
      <c r="C31" s="223">
        <v>2978838</v>
      </c>
      <c r="D31" s="32" t="s">
        <v>288</v>
      </c>
      <c r="E31" s="177">
        <f>SUM(E32:E34)</f>
        <v>2978838</v>
      </c>
    </row>
    <row r="32" spans="1:5" ht="12.75" customHeight="1">
      <c r="A32" s="119" t="s">
        <v>136</v>
      </c>
      <c r="B32" s="223"/>
      <c r="C32" s="223"/>
      <c r="D32" s="223" t="s">
        <v>289</v>
      </c>
      <c r="E32" s="236">
        <v>0</v>
      </c>
    </row>
    <row r="33" spans="1:5">
      <c r="A33" s="119" t="s">
        <v>137</v>
      </c>
      <c r="B33" s="32" t="s">
        <v>290</v>
      </c>
      <c r="C33" s="38">
        <f>C34+C37</f>
        <v>30138344</v>
      </c>
      <c r="D33" s="223" t="s">
        <v>291</v>
      </c>
      <c r="E33" s="224">
        <v>2978838</v>
      </c>
    </row>
    <row r="34" spans="1:5">
      <c r="A34" s="119" t="s">
        <v>139</v>
      </c>
      <c r="B34" s="221" t="s">
        <v>292</v>
      </c>
      <c r="C34" s="137">
        <f>SUM(C35:C36)</f>
        <v>30138344</v>
      </c>
      <c r="D34" s="223" t="s">
        <v>293</v>
      </c>
      <c r="E34" s="224">
        <v>0</v>
      </c>
    </row>
    <row r="35" spans="1:5">
      <c r="A35" s="119" t="s">
        <v>141</v>
      </c>
      <c r="B35" s="237" t="s">
        <v>294</v>
      </c>
      <c r="C35" s="234">
        <v>14438344</v>
      </c>
      <c r="D35" s="238" t="s">
        <v>295</v>
      </c>
      <c r="E35" s="177">
        <f>E8+E25+E31</f>
        <v>160452222</v>
      </c>
    </row>
    <row r="36" spans="1:5">
      <c r="A36" s="119" t="s">
        <v>142</v>
      </c>
      <c r="B36" s="237" t="s">
        <v>296</v>
      </c>
      <c r="C36" s="234">
        <v>15700000</v>
      </c>
      <c r="D36" s="238"/>
      <c r="E36" s="220"/>
    </row>
    <row r="37" spans="1:5">
      <c r="A37" s="119" t="s">
        <v>144</v>
      </c>
      <c r="B37" s="221" t="s">
        <v>297</v>
      </c>
      <c r="C37" s="137">
        <f>SUM(C38:C39)</f>
        <v>0</v>
      </c>
      <c r="D37" s="223"/>
      <c r="E37" s="239"/>
    </row>
    <row r="38" spans="1:5">
      <c r="A38" s="119" t="s">
        <v>146</v>
      </c>
      <c r="B38" s="237" t="s">
        <v>298</v>
      </c>
      <c r="C38" s="137">
        <v>0</v>
      </c>
      <c r="D38" s="223"/>
      <c r="E38" s="239"/>
    </row>
    <row r="39" spans="1:5">
      <c r="A39" s="119" t="s">
        <v>147</v>
      </c>
      <c r="B39" s="237" t="s">
        <v>299</v>
      </c>
      <c r="C39" s="137">
        <v>0</v>
      </c>
      <c r="D39" s="223"/>
      <c r="E39" s="239"/>
    </row>
    <row r="40" spans="1:5" ht="12.75" customHeight="1">
      <c r="A40" s="119" t="s">
        <v>149</v>
      </c>
      <c r="B40" s="32" t="s">
        <v>300</v>
      </c>
      <c r="C40" s="38">
        <f>SUM(C41:C42)</f>
        <v>161357222</v>
      </c>
      <c r="D40" s="32" t="s">
        <v>301</v>
      </c>
      <c r="E40" s="222">
        <f>SUM(E41:E42)</f>
        <v>161357222</v>
      </c>
    </row>
    <row r="41" spans="1:5" ht="12.75" customHeight="1">
      <c r="A41" s="119" t="s">
        <v>150</v>
      </c>
      <c r="B41" s="237" t="s">
        <v>302</v>
      </c>
      <c r="C41" s="234">
        <f>C9+C35</f>
        <v>124657222</v>
      </c>
      <c r="D41" s="223" t="s">
        <v>303</v>
      </c>
      <c r="E41" s="224">
        <f>E9+E26+E32+E33</f>
        <v>124657222</v>
      </c>
    </row>
    <row r="42" spans="1:5" ht="12.75" customHeight="1">
      <c r="A42" s="120" t="s">
        <v>152</v>
      </c>
      <c r="B42" s="240" t="s">
        <v>304</v>
      </c>
      <c r="C42" s="241">
        <f>C37+C36+C20</f>
        <v>36700000</v>
      </c>
      <c r="D42" s="242" t="s">
        <v>305</v>
      </c>
      <c r="E42" s="243">
        <f>E18+E34</f>
        <v>36700000</v>
      </c>
    </row>
  </sheetData>
  <mergeCells count="5">
    <mergeCell ref="B1:E1"/>
    <mergeCell ref="B3:E3"/>
    <mergeCell ref="A5:A6"/>
    <mergeCell ref="B6:C6"/>
    <mergeCell ref="D6:E6"/>
  </mergeCells>
  <printOptions horizontalCentered="1"/>
  <pageMargins left="0.43307086614173229" right="0.39370078740157483" top="0.15748031496062992" bottom="0.15748031496062992" header="0.51181102362204722" footer="0.51181102362204722"/>
  <pageSetup paperSize="9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7"/>
  <sheetViews>
    <sheetView zoomScaleNormal="100" zoomScalePageLayoutView="60" workbookViewId="0">
      <selection activeCell="C1" sqref="C1:F1"/>
    </sheetView>
  </sheetViews>
  <sheetFormatPr defaultRowHeight="12.75"/>
  <cols>
    <col min="1" max="1" width="5.28515625" style="4"/>
    <col min="2" max="2" width="44.85546875" style="4"/>
    <col min="3" max="3" width="30.5703125" style="4"/>
    <col min="4" max="4" width="11.7109375" style="4"/>
    <col min="5" max="5" width="13.140625" style="4"/>
    <col min="6" max="6" width="18" style="4"/>
    <col min="7" max="7" width="10.85546875" style="4"/>
    <col min="8" max="8" width="9.5703125" style="4"/>
    <col min="9" max="9" width="13.140625" style="4"/>
    <col min="10" max="10" width="9.5703125" style="4"/>
    <col min="11" max="11" width="12.5703125" style="4"/>
    <col min="12" max="12" width="12.42578125" style="4"/>
    <col min="13" max="13" width="13.28515625" style="4"/>
    <col min="14" max="14" width="13" style="4"/>
    <col min="15" max="15" width="12.85546875" style="4"/>
    <col min="16" max="16" width="15" style="4"/>
    <col min="17" max="1025" width="9.42578125" style="4"/>
  </cols>
  <sheetData>
    <row r="1" spans="1:16">
      <c r="A1"/>
      <c r="B1"/>
      <c r="C1" s="285" t="s">
        <v>306</v>
      </c>
      <c r="D1" s="285"/>
      <c r="E1" s="285"/>
      <c r="F1" s="285"/>
      <c r="G1"/>
      <c r="H1"/>
      <c r="I1"/>
      <c r="J1"/>
      <c r="K1"/>
      <c r="L1"/>
      <c r="M1" s="82"/>
      <c r="N1" s="82"/>
      <c r="O1" s="82"/>
      <c r="P1" s="82"/>
    </row>
    <row r="2" spans="1:16">
      <c r="A2"/>
      <c r="B2"/>
      <c r="C2"/>
      <c r="D2"/>
      <c r="E2"/>
      <c r="F2"/>
      <c r="G2"/>
      <c r="H2"/>
      <c r="I2"/>
      <c r="J2"/>
      <c r="K2"/>
      <c r="L2"/>
    </row>
    <row r="3" spans="1:16">
      <c r="A3"/>
      <c r="B3" s="244" t="s">
        <v>307</v>
      </c>
      <c r="C3" s="244"/>
      <c r="D3"/>
      <c r="E3"/>
      <c r="F3"/>
      <c r="G3"/>
      <c r="H3"/>
      <c r="I3"/>
      <c r="J3"/>
      <c r="K3"/>
      <c r="L3"/>
      <c r="M3" s="245"/>
      <c r="N3" s="245"/>
      <c r="O3" s="245"/>
      <c r="P3" s="245"/>
    </row>
    <row r="4" spans="1:16">
      <c r="A4"/>
      <c r="B4"/>
      <c r="C4"/>
      <c r="D4"/>
      <c r="E4"/>
      <c r="F4"/>
      <c r="G4"/>
      <c r="H4"/>
      <c r="I4"/>
      <c r="J4"/>
      <c r="K4"/>
      <c r="L4"/>
    </row>
    <row r="5" spans="1:16">
      <c r="A5"/>
      <c r="B5"/>
      <c r="C5"/>
      <c r="D5"/>
      <c r="E5"/>
      <c r="F5"/>
      <c r="G5"/>
      <c r="H5"/>
      <c r="I5"/>
      <c r="J5"/>
      <c r="K5"/>
      <c r="L5"/>
      <c r="P5" s="246"/>
    </row>
    <row r="6" spans="1:16" s="62" customFormat="1">
      <c r="A6"/>
      <c r="B6" s="247" t="s">
        <v>340</v>
      </c>
      <c r="C6"/>
      <c r="D6"/>
      <c r="E6"/>
      <c r="F6"/>
      <c r="G6"/>
      <c r="H6"/>
      <c r="I6"/>
      <c r="J6"/>
      <c r="K6"/>
      <c r="L6"/>
      <c r="M6" s="245"/>
      <c r="N6" s="245"/>
      <c r="O6" s="245"/>
      <c r="P6" s="245"/>
    </row>
    <row r="7" spans="1:16" ht="22.5" customHeight="1">
      <c r="A7"/>
      <c r="B7" s="278" t="s">
        <v>308</v>
      </c>
      <c r="C7" s="279" t="s">
        <v>309</v>
      </c>
      <c r="D7"/>
      <c r="E7"/>
      <c r="F7"/>
      <c r="G7"/>
      <c r="H7"/>
      <c r="I7"/>
      <c r="J7"/>
      <c r="K7"/>
      <c r="L7"/>
      <c r="M7" s="282"/>
      <c r="N7" s="282"/>
      <c r="O7" s="282"/>
      <c r="P7" s="336"/>
    </row>
    <row r="8" spans="1:16" ht="22.5" customHeight="1">
      <c r="A8"/>
      <c r="B8" s="278" t="s">
        <v>310</v>
      </c>
      <c r="C8" s="279" t="s">
        <v>347</v>
      </c>
      <c r="D8"/>
      <c r="E8"/>
      <c r="F8"/>
      <c r="G8"/>
      <c r="H8"/>
      <c r="I8"/>
      <c r="J8"/>
      <c r="K8"/>
      <c r="L8"/>
      <c r="M8" s="282"/>
      <c r="N8" s="282"/>
      <c r="O8" s="282"/>
      <c r="P8" s="336"/>
    </row>
    <row r="9" spans="1:16" ht="18.600000000000001" customHeight="1">
      <c r="A9"/>
      <c r="B9" s="278" t="s">
        <v>311</v>
      </c>
      <c r="C9" s="280" t="s">
        <v>312</v>
      </c>
      <c r="D9"/>
      <c r="E9"/>
      <c r="F9"/>
      <c r="G9"/>
      <c r="H9"/>
      <c r="I9"/>
      <c r="J9"/>
      <c r="K9"/>
      <c r="L9"/>
      <c r="M9" s="58"/>
      <c r="N9" s="58"/>
      <c r="O9" s="58"/>
      <c r="P9" s="336"/>
    </row>
    <row r="10" spans="1:16" ht="18.600000000000001" customHeight="1">
      <c r="A10"/>
      <c r="B10"/>
      <c r="C10" s="248"/>
      <c r="D10"/>
      <c r="E10"/>
      <c r="F10"/>
      <c r="G10"/>
      <c r="H10"/>
      <c r="I10"/>
      <c r="J10"/>
      <c r="K10"/>
      <c r="L10"/>
      <c r="M10" s="58"/>
      <c r="N10" s="58"/>
      <c r="O10" s="58"/>
      <c r="P10" s="336"/>
    </row>
    <row r="11" spans="1:16" ht="18.600000000000001" customHeight="1">
      <c r="A11"/>
      <c r="B11" s="250" t="s">
        <v>315</v>
      </c>
      <c r="C11" s="248"/>
      <c r="D11"/>
      <c r="E11"/>
      <c r="F11"/>
      <c r="G11"/>
      <c r="H11"/>
      <c r="I11"/>
      <c r="J11"/>
      <c r="K11"/>
      <c r="L11"/>
      <c r="M11" s="58"/>
      <c r="N11" s="58"/>
      <c r="O11" s="58"/>
      <c r="P11" s="336"/>
    </row>
    <row r="12" spans="1:16" ht="18.600000000000001" customHeight="1">
      <c r="A12"/>
      <c r="B12" s="281" t="s">
        <v>341</v>
      </c>
      <c r="C12" s="279" t="s">
        <v>348</v>
      </c>
      <c r="D12"/>
      <c r="E12"/>
      <c r="F12"/>
      <c r="G12"/>
      <c r="H12"/>
      <c r="I12"/>
      <c r="J12"/>
      <c r="K12"/>
      <c r="L12"/>
      <c r="M12" s="58"/>
      <c r="N12" s="58"/>
      <c r="O12" s="58"/>
      <c r="P12" s="336"/>
    </row>
    <row r="13" spans="1:16" s="249" customFormat="1" ht="20.100000000000001" customHeight="1">
      <c r="A13"/>
      <c r="B13"/>
      <c r="C13" s="248"/>
      <c r="D13"/>
      <c r="E13"/>
      <c r="F13"/>
      <c r="G13"/>
      <c r="H13"/>
      <c r="I13"/>
      <c r="J13"/>
      <c r="K13"/>
      <c r="L13"/>
      <c r="M13" s="283"/>
      <c r="N13" s="283"/>
      <c r="O13" s="283"/>
      <c r="P13" s="336"/>
    </row>
    <row r="14" spans="1:16">
      <c r="A14"/>
      <c r="B14" s="250" t="s">
        <v>349</v>
      </c>
      <c r="C14" s="248"/>
      <c r="D14"/>
      <c r="E14"/>
      <c r="F14"/>
      <c r="G14"/>
      <c r="H14"/>
      <c r="I14"/>
      <c r="J14"/>
      <c r="K14"/>
      <c r="L14"/>
      <c r="M14" s="58"/>
      <c r="N14" s="58"/>
      <c r="O14" s="58"/>
      <c r="P14" s="284"/>
    </row>
    <row r="15" spans="1:16">
      <c r="A15"/>
      <c r="B15" s="278" t="s">
        <v>313</v>
      </c>
      <c r="C15" s="280" t="s">
        <v>309</v>
      </c>
      <c r="D15"/>
      <c r="E15"/>
      <c r="F15"/>
      <c r="G15"/>
      <c r="H15"/>
      <c r="I15"/>
      <c r="J15"/>
      <c r="K15"/>
      <c r="L15"/>
      <c r="M15" s="284"/>
      <c r="N15" s="284"/>
      <c r="O15" s="284"/>
      <c r="P15" s="284"/>
    </row>
    <row r="16" spans="1:16">
      <c r="A16"/>
      <c r="B16"/>
      <c r="C16" s="248"/>
      <c r="D16"/>
      <c r="E16"/>
      <c r="F16"/>
      <c r="G16"/>
      <c r="H16"/>
      <c r="I16"/>
      <c r="J16"/>
      <c r="K16"/>
      <c r="L16"/>
      <c r="M16" s="284"/>
      <c r="N16" s="284"/>
      <c r="O16" s="284"/>
      <c r="P16" s="284"/>
    </row>
    <row r="17" spans="1:12">
      <c r="A17"/>
      <c r="B17" s="250" t="s">
        <v>42</v>
      </c>
      <c r="C17" s="251" t="s">
        <v>350</v>
      </c>
      <c r="D17"/>
      <c r="E17"/>
      <c r="F17"/>
      <c r="G17"/>
      <c r="H17"/>
      <c r="I17"/>
      <c r="J17"/>
      <c r="K17"/>
      <c r="L17"/>
    </row>
  </sheetData>
  <mergeCells count="2">
    <mergeCell ref="C1:F1"/>
    <mergeCell ref="P7:P13"/>
  </mergeCells>
  <pageMargins left="0.70866141732283472" right="0.70866141732283472" top="0.74803149606299213" bottom="0.7480314960629921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6</vt:i4>
      </vt:variant>
    </vt:vector>
  </HeadingPairs>
  <TitlesOfParts>
    <vt:vector size="15" baseType="lpstr">
      <vt:lpstr>Címrend</vt:lpstr>
      <vt:lpstr>Bevétel 2014</vt:lpstr>
      <vt:lpstr>Kiadás 2014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</cp:lastModifiedBy>
  <cp:revision>0</cp:revision>
  <cp:lastPrinted>2017-03-10T14:32:51Z</cp:lastPrinted>
  <dcterms:created xsi:type="dcterms:W3CDTF">2017-03-08T18:52:02Z</dcterms:created>
  <dcterms:modified xsi:type="dcterms:W3CDTF">2017-03-10T15:35:11Z</dcterms:modified>
</cp:coreProperties>
</file>