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F45" i="1"/>
  <c r="E45" i="1"/>
  <c r="D45" i="1"/>
  <c r="C45" i="1"/>
  <c r="H44" i="1"/>
  <c r="H43" i="1"/>
  <c r="H42" i="1"/>
  <c r="H41" i="1"/>
  <c r="H40" i="1"/>
  <c r="H39" i="1"/>
  <c r="H37" i="1"/>
  <c r="H36" i="1"/>
  <c r="H35" i="1"/>
  <c r="G34" i="1"/>
  <c r="F34" i="1"/>
  <c r="E34" i="1"/>
  <c r="D34" i="1"/>
  <c r="C33" i="1"/>
  <c r="H33" i="1" s="1"/>
  <c r="H32" i="1"/>
  <c r="H31" i="1"/>
  <c r="C30" i="1"/>
  <c r="H30" i="1" s="1"/>
  <c r="H29" i="1"/>
  <c r="H28" i="1"/>
  <c r="G27" i="1"/>
  <c r="G38" i="1" s="1"/>
  <c r="G46" i="1" s="1"/>
  <c r="F27" i="1"/>
  <c r="E27" i="1"/>
  <c r="E38" i="1" s="1"/>
  <c r="E46" i="1" s="1"/>
  <c r="D27" i="1"/>
  <c r="D38" i="1" s="1"/>
  <c r="C27" i="1"/>
  <c r="C38" i="1" s="1"/>
  <c r="C46" i="1" s="1"/>
  <c r="G22" i="1"/>
  <c r="F22" i="1"/>
  <c r="E22" i="1"/>
  <c r="D22" i="1"/>
  <c r="H22" i="1" s="1"/>
  <c r="C22" i="1"/>
  <c r="H21" i="1"/>
  <c r="H20" i="1"/>
  <c r="H19" i="1"/>
  <c r="H18" i="1"/>
  <c r="H17" i="1"/>
  <c r="H16" i="1"/>
  <c r="H15" i="1"/>
  <c r="H14" i="1"/>
  <c r="G13" i="1"/>
  <c r="G23" i="1" s="1"/>
  <c r="F13" i="1"/>
  <c r="F23" i="1" s="1"/>
  <c r="E13" i="1"/>
  <c r="E23" i="1" s="1"/>
  <c r="D13" i="1"/>
  <c r="H12" i="1"/>
  <c r="H11" i="1"/>
  <c r="C10" i="1"/>
  <c r="H10" i="1" s="1"/>
  <c r="C9" i="1"/>
  <c r="H8" i="1"/>
  <c r="H7" i="1"/>
  <c r="H6" i="1"/>
  <c r="H5" i="1"/>
  <c r="G47" i="1" l="1"/>
  <c r="H45" i="1"/>
  <c r="C13" i="1"/>
  <c r="C23" i="1" s="1"/>
  <c r="C47" i="1" s="1"/>
  <c r="D23" i="1"/>
  <c r="H34" i="1"/>
  <c r="F47" i="1"/>
  <c r="F38" i="1"/>
  <c r="F46" i="1" s="1"/>
  <c r="H23" i="1"/>
  <c r="H47" i="1" s="1"/>
  <c r="E47" i="1"/>
  <c r="H38" i="1"/>
  <c r="D46" i="1"/>
  <c r="H46" i="1" s="1"/>
  <c r="H9" i="1"/>
  <c r="H27" i="1"/>
  <c r="H13" i="1"/>
  <c r="D47" i="1" l="1"/>
</calcChain>
</file>

<file path=xl/sharedStrings.xml><?xml version="1.0" encoding="utf-8"?>
<sst xmlns="http://schemas.openxmlformats.org/spreadsheetml/2006/main" count="97" uniqueCount="79">
  <si>
    <t xml:space="preserve">Bevételek </t>
  </si>
  <si>
    <t>Megnevezés</t>
  </si>
  <si>
    <t>1.</t>
  </si>
  <si>
    <t>2.</t>
  </si>
  <si>
    <t>2.1</t>
  </si>
  <si>
    <t>3.</t>
  </si>
  <si>
    <t>4.</t>
  </si>
  <si>
    <t>Közhatalmi bevételek</t>
  </si>
  <si>
    <t>5.</t>
  </si>
  <si>
    <t>6.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</si>
  <si>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</si>
  <si>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</si>
  <si>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</si>
  <si>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</si>
  <si>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</si>
  <si>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</si>
  <si>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</si>
  <si>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</si>
  <si>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</si>
  <si>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</si>
  <si>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</si>
  <si>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13.</t>
  </si>
  <si>
    <t>Belföldi finanszírozás bevételei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</si>
  <si>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</si>
  <si>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</si>
  <si>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</si>
  <si>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</si>
  <si>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</si>
  <si>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</si>
  <si>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</si>
  <si>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</si>
  <si>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- lekötött bankbetétek megszüntetése</t>
  </si>
  <si>
    <t>Kiadások</t>
  </si>
  <si>
    <t>Működési költségvetés kiadásai</t>
  </si>
  <si>
    <t>1.1</t>
  </si>
  <si>
    <t>1.2</t>
  </si>
  <si>
    <t>1.3</t>
  </si>
  <si>
    <t>1.4</t>
  </si>
  <si>
    <t>1.5</t>
  </si>
  <si>
    <t>1.6</t>
  </si>
  <si>
    <t>Felhalmozási költségvetés kiadásai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</si>
  <si>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</si>
  <si>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</si>
  <si>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</si>
  <si>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</si>
  <si>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</si>
  <si>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</si>
  <si>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</si>
  <si>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- ebből irányítószervi támogatás</t>
  </si>
  <si>
    <t>- ebből pénzeszközök lekötött betétként elhelyezése</t>
  </si>
  <si>
    <t>Külföldi finanszírozás kiadásai</t>
  </si>
  <si>
    <t>FINANSZÍROZÁSI KIADÁSOK ÖSSZESEN:</t>
  </si>
  <si>
    <t>KÖLTSÉGVETÉSI ÉS FINANSZÍROZÁSI KIADÁSOK ÖSSZESEN:</t>
  </si>
  <si>
    <t>Budakeszi Város Önkormányzatának költségvetése</t>
  </si>
  <si>
    <t>Maradvány igénybevétele B8131</t>
  </si>
  <si>
    <t>2016. évi  bevételei kiadásai kiemelt feladatonként</t>
  </si>
  <si>
    <t>adatok eFt-ban</t>
  </si>
  <si>
    <t>ssz.</t>
  </si>
  <si>
    <t>Önkormányzat</t>
  </si>
  <si>
    <t>Védőnői szolgálat</t>
  </si>
  <si>
    <t>Széchenyi István Általános Iskola</t>
  </si>
  <si>
    <t>Nagy Sándor József Gimnázium</t>
  </si>
  <si>
    <t>Czövek Erna Zeneiskola</t>
  </si>
  <si>
    <t>Önkormányzat összesen</t>
  </si>
  <si>
    <t>Önkormányzat működési támogatása (állami)B11</t>
  </si>
  <si>
    <t>Működési célú támogatások áll.házt. belülről B1</t>
  </si>
  <si>
    <t>Felhalmozási célú támogatások áll.házt.belülről</t>
  </si>
  <si>
    <t>Működési bevételek B4</t>
  </si>
  <si>
    <t>Felhalmozási bevételek B5</t>
  </si>
  <si>
    <t>- ebből központi irányítószervi támogatás</t>
  </si>
  <si>
    <t>Személyi juttatások K1</t>
  </si>
  <si>
    <t>Munkaadókat terhelő járulékok és szociális hozz.adó  K2</t>
  </si>
  <si>
    <t>Dologi kiadások K3</t>
  </si>
  <si>
    <t>Ellátottak pénzbeli juttatásai K4</t>
  </si>
  <si>
    <t>Egyéb működési kiadások  K5</t>
  </si>
  <si>
    <t>Tartalékok K512</t>
  </si>
  <si>
    <t>Beruházások K6</t>
  </si>
  <si>
    <t>Belföldi finanszírozás kiadásai K9</t>
  </si>
  <si>
    <t>3.  melléklet az önkormányzat 2016. évi költségvetéséről szóló 5/2016. (II.16.)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</si>
</sst>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0" fillId="0" borderId="0" xfId="0" applyNumberFormat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3" fontId="6" fillId="0" borderId="1" xfId="0" applyNumberFormat="1" applyFont="1" applyBorder="1"/>
    <xf numFmtId="3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3" fontId="3" fillId="0" borderId="0" xfId="0" applyNumberFormat="1" applyFont="1"/>
    <xf numFmtId="3" fontId="6" fillId="0" borderId="3" xfId="0" applyNumberFormat="1" applyFont="1" applyBorder="1" applyAlignment="1"/>
    <xf numFmtId="3" fontId="7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J3" sqref="J3"/>
    </sheetView>
  </sheetViews>
  <sheetFormatPr defaultRowHeight="15" x14ac:dyDescent="0.25"/>
  <cols>
    <col min="1" max="1" width="3.85546875" customWidth="1"/>
    <col min="2" max="2" width="33.85546875" customWidth="1"/>
    <col min="3" max="3" width="11.28515625" customWidth="1"/>
    <col min="4" max="4" width="10.85546875" customWidth="1"/>
    <col min="5" max="7" width="8.7109375" customWidth="1"/>
    <col min="8" max="8" width="11.140625" bestFit="1" customWidth="1"/>
  </cols>
  <sheetData>
    <row r="1" spans="1:8" x14ac:dyDescent="0.25">
      <c r="A1" s="33" t="s">
        <v>53</v>
      </c>
      <c r="B1" s="34"/>
      <c r="C1" s="34"/>
      <c r="D1" s="25"/>
      <c r="E1" s="36" t="s">
        <v>78</v>
      </c>
      <c r="F1" s="37"/>
      <c r="G1" s="37"/>
      <c r="H1" s="37"/>
    </row>
    <row r="2" spans="1:8" x14ac:dyDescent="0.25">
      <c r="A2" s="33" t="s">
        <v>55</v>
      </c>
      <c r="B2" s="35"/>
      <c r="C2" s="35"/>
      <c r="D2" s="26"/>
      <c r="E2" s="37"/>
      <c r="F2" s="37"/>
      <c r="G2" s="37"/>
      <c r="H2" s="37"/>
    </row>
    <row r="3" spans="1:8" ht="25.5" customHeight="1" x14ac:dyDescent="0.25">
      <c r="A3" s="1"/>
      <c r="B3" s="2" t="s">
        <v>0</v>
      </c>
      <c r="C3" s="3"/>
      <c r="D3" s="4"/>
      <c r="E3" s="4"/>
      <c r="F3" s="27"/>
      <c r="G3" s="38" t="s">
        <v>56</v>
      </c>
      <c r="H3" s="38"/>
    </row>
    <row r="4" spans="1:8" ht="45" x14ac:dyDescent="0.25">
      <c r="A4" s="19" t="s">
        <v>57</v>
      </c>
      <c r="B4" s="20" t="s">
        <v>1</v>
      </c>
      <c r="C4" s="20" t="s">
        <v>58</v>
      </c>
      <c r="D4" s="20" t="s">
        <v>59</v>
      </c>
      <c r="E4" s="20" t="s">
        <v>60</v>
      </c>
      <c r="F4" s="20" t="s">
        <v>61</v>
      </c>
      <c r="G4" s="20" t="s">
        <v>62</v>
      </c>
      <c r="H4" s="28" t="s">
        <v>63</v>
      </c>
    </row>
    <row r="5" spans="1:8" ht="17.100000000000001" customHeight="1" x14ac:dyDescent="0.25">
      <c r="A5" s="5" t="s">
        <v>2</v>
      </c>
      <c r="B5" s="6" t="s">
        <v>64</v>
      </c>
      <c r="C5" s="23">
        <v>633292</v>
      </c>
      <c r="D5" s="7">
        <v>0</v>
      </c>
      <c r="E5" s="7">
        <v>0</v>
      </c>
      <c r="F5" s="7">
        <v>0</v>
      </c>
      <c r="G5" s="7">
        <v>0</v>
      </c>
      <c r="H5" s="18">
        <f t="shared" ref="H5:H19" si="0">D5+E5+F5+G5+C5</f>
        <v>633292</v>
      </c>
    </row>
    <row r="6" spans="1:8" ht="17.100000000000001" customHeight="1" x14ac:dyDescent="0.25">
      <c r="A6" s="5" t="s">
        <v>3</v>
      </c>
      <c r="B6" s="6" t="s">
        <v>65</v>
      </c>
      <c r="C6" s="23">
        <v>1272</v>
      </c>
      <c r="D6" s="7">
        <v>30144</v>
      </c>
      <c r="E6" s="7">
        <v>0</v>
      </c>
      <c r="F6" s="7">
        <v>0</v>
      </c>
      <c r="G6" s="7">
        <v>0</v>
      </c>
      <c r="H6" s="18">
        <f t="shared" si="0"/>
        <v>31416</v>
      </c>
    </row>
    <row r="7" spans="1:8" ht="17.100000000000001" customHeight="1" x14ac:dyDescent="0.25">
      <c r="A7" s="5" t="s">
        <v>5</v>
      </c>
      <c r="B7" s="6" t="s">
        <v>66</v>
      </c>
      <c r="C7" s="23">
        <v>0</v>
      </c>
      <c r="D7" s="7">
        <v>0</v>
      </c>
      <c r="E7" s="7">
        <v>0</v>
      </c>
      <c r="F7" s="7">
        <v>0</v>
      </c>
      <c r="G7" s="7">
        <v>0</v>
      </c>
      <c r="H7" s="18">
        <f t="shared" si="0"/>
        <v>0</v>
      </c>
    </row>
    <row r="8" spans="1:8" ht="17.100000000000001" customHeight="1" x14ac:dyDescent="0.25">
      <c r="A8" s="5" t="s">
        <v>6</v>
      </c>
      <c r="B8" s="6" t="s">
        <v>7</v>
      </c>
      <c r="C8" s="23">
        <v>853700</v>
      </c>
      <c r="D8" s="7">
        <v>0</v>
      </c>
      <c r="E8" s="7">
        <v>0</v>
      </c>
      <c r="F8" s="7">
        <v>0</v>
      </c>
      <c r="G8" s="7">
        <v>0</v>
      </c>
      <c r="H8" s="18">
        <f t="shared" si="0"/>
        <v>853700</v>
      </c>
    </row>
    <row r="9" spans="1:8" ht="17.100000000000001" customHeight="1" x14ac:dyDescent="0.25">
      <c r="A9" s="5" t="s">
        <v>8</v>
      </c>
      <c r="B9" s="6" t="s">
        <v>67</v>
      </c>
      <c r="C9" s="23">
        <f>140217+22000</f>
        <v>162217</v>
      </c>
      <c r="D9" s="7">
        <v>0</v>
      </c>
      <c r="E9" s="7">
        <v>24154</v>
      </c>
      <c r="F9" s="7">
        <v>2362</v>
      </c>
      <c r="G9" s="7">
        <v>1178</v>
      </c>
      <c r="H9" s="18">
        <f t="shared" si="0"/>
        <v>189911</v>
      </c>
    </row>
    <row r="10" spans="1:8" ht="17.100000000000001" customHeight="1" x14ac:dyDescent="0.25">
      <c r="A10" s="5" t="s">
        <v>9</v>
      </c>
      <c r="B10" s="6" t="s">
        <v>68</v>
      </c>
      <c r="C10" s="23">
        <f>95990+81000</f>
        <v>176990</v>
      </c>
      <c r="D10" s="7">
        <v>0</v>
      </c>
      <c r="E10" s="7">
        <v>0</v>
      </c>
      <c r="F10" s="7">
        <v>0</v>
      </c>
      <c r="G10" s="7">
        <v>0</v>
      </c>
      <c r="H10" s="18">
        <f t="shared" si="0"/>
        <v>176990</v>
      </c>
    </row>
    <row r="11" spans="1:8" ht="17.100000000000001" customHeight="1" x14ac:dyDescent="0.25">
      <c r="A11" s="5" t="s">
        <v>10</v>
      </c>
      <c r="B11" s="6" t="s">
        <v>11</v>
      </c>
      <c r="C11" s="23">
        <v>0</v>
      </c>
      <c r="D11" s="7">
        <v>0</v>
      </c>
      <c r="E11" s="7">
        <v>0</v>
      </c>
      <c r="F11" s="7">
        <v>0</v>
      </c>
      <c r="G11" s="7">
        <v>0</v>
      </c>
      <c r="H11" s="18">
        <f t="shared" si="0"/>
        <v>0</v>
      </c>
    </row>
    <row r="12" spans="1:8" ht="17.100000000000001" customHeight="1" x14ac:dyDescent="0.25">
      <c r="A12" s="5" t="s">
        <v>12</v>
      </c>
      <c r="B12" s="6" t="s">
        <v>13</v>
      </c>
      <c r="C12" s="23">
        <v>0</v>
      </c>
      <c r="D12" s="7">
        <v>0</v>
      </c>
      <c r="E12" s="7">
        <v>0</v>
      </c>
      <c r="F12" s="7">
        <v>0</v>
      </c>
      <c r="G12" s="7">
        <v>0</v>
      </c>
      <c r="H12" s="18">
        <f t="shared" si="0"/>
        <v>0</v>
      </c>
    </row>
    <row r="13" spans="1:8" ht="17.100000000000001" customHeight="1" x14ac:dyDescent="0.25">
      <c r="A13" s="10" t="s">
        <v>14</v>
      </c>
      <c r="B13" s="11" t="s">
        <v>15</v>
      </c>
      <c r="C13" s="7">
        <f>C5+C6+C7+C8+C9+C10+C11+C12</f>
        <v>1827471</v>
      </c>
      <c r="D13" s="7">
        <f>D5+D6+D7+D8+D9+D10+D11+D12</f>
        <v>30144</v>
      </c>
      <c r="E13" s="7">
        <f>E5+E6+E7+E8+E9+E10+E11+E12</f>
        <v>24154</v>
      </c>
      <c r="F13" s="7">
        <f>F5+F6+F7+F8+F9+F10+F11+F12</f>
        <v>2362</v>
      </c>
      <c r="G13" s="7">
        <f t="shared" ref="G13" si="1">G5+G6+G7+G8+G9+G10+G11+G12</f>
        <v>1178</v>
      </c>
      <c r="H13" s="18">
        <f t="shared" si="0"/>
        <v>1885309</v>
      </c>
    </row>
    <row r="14" spans="1:8" ht="17.100000000000001" customHeight="1" x14ac:dyDescent="0.25">
      <c r="A14" s="5" t="s">
        <v>16</v>
      </c>
      <c r="B14" s="6" t="s">
        <v>17</v>
      </c>
      <c r="C14" s="23">
        <v>0</v>
      </c>
      <c r="D14" s="7">
        <v>0</v>
      </c>
      <c r="E14" s="7">
        <v>0</v>
      </c>
      <c r="F14" s="7">
        <v>0</v>
      </c>
      <c r="G14" s="7">
        <v>0</v>
      </c>
      <c r="H14" s="18">
        <f t="shared" si="0"/>
        <v>0</v>
      </c>
    </row>
    <row r="15" spans="1:8" ht="17.100000000000001" customHeight="1" x14ac:dyDescent="0.25">
      <c r="A15" s="5" t="s">
        <v>18</v>
      </c>
      <c r="B15" s="6" t="s">
        <v>19</v>
      </c>
      <c r="C15" s="23">
        <v>0</v>
      </c>
      <c r="D15" s="7">
        <v>0</v>
      </c>
      <c r="E15" s="7">
        <v>0</v>
      </c>
      <c r="F15" s="7">
        <v>0</v>
      </c>
      <c r="G15" s="7">
        <v>0</v>
      </c>
      <c r="H15" s="18">
        <f t="shared" si="0"/>
        <v>0</v>
      </c>
    </row>
    <row r="16" spans="1:8" ht="17.100000000000001" customHeight="1" x14ac:dyDescent="0.25">
      <c r="A16" s="5" t="s">
        <v>20</v>
      </c>
      <c r="B16" s="6" t="s">
        <v>54</v>
      </c>
      <c r="C16" s="23">
        <v>410722</v>
      </c>
      <c r="D16" s="7">
        <v>0</v>
      </c>
      <c r="E16" s="7">
        <v>0</v>
      </c>
      <c r="F16" s="7">
        <v>0</v>
      </c>
      <c r="G16" s="7">
        <v>0</v>
      </c>
      <c r="H16" s="18">
        <f t="shared" si="0"/>
        <v>410722</v>
      </c>
    </row>
    <row r="17" spans="1:8" ht="17.100000000000001" customHeight="1" x14ac:dyDescent="0.25">
      <c r="A17" s="5" t="s">
        <v>21</v>
      </c>
      <c r="B17" s="6" t="s">
        <v>22</v>
      </c>
      <c r="C17" s="23">
        <v>1000000</v>
      </c>
      <c r="D17" s="7">
        <v>0</v>
      </c>
      <c r="E17" s="7">
        <v>0</v>
      </c>
      <c r="F17" s="7">
        <v>0</v>
      </c>
      <c r="G17" s="7">
        <v>0</v>
      </c>
      <c r="H17" s="18">
        <f t="shared" si="0"/>
        <v>1000000</v>
      </c>
    </row>
    <row r="18" spans="1:8" ht="17.100000000000001" customHeight="1" x14ac:dyDescent="0.25">
      <c r="A18" s="5"/>
      <c r="B18" s="6" t="s">
        <v>69</v>
      </c>
      <c r="C18" s="23">
        <v>0</v>
      </c>
      <c r="D18" s="7">
        <v>0</v>
      </c>
      <c r="E18" s="7">
        <v>0</v>
      </c>
      <c r="F18" s="7">
        <v>0</v>
      </c>
      <c r="G18" s="7">
        <v>0</v>
      </c>
      <c r="H18" s="18">
        <f t="shared" si="0"/>
        <v>0</v>
      </c>
    </row>
    <row r="19" spans="1:8" ht="17.100000000000001" customHeight="1" x14ac:dyDescent="0.25">
      <c r="B19" s="6" t="s">
        <v>31</v>
      </c>
      <c r="C19" s="23">
        <v>1000000</v>
      </c>
      <c r="D19" s="12"/>
      <c r="E19" s="12"/>
      <c r="F19" s="12"/>
      <c r="G19" s="12"/>
      <c r="H19" s="18">
        <f t="shared" si="0"/>
        <v>1000000</v>
      </c>
    </row>
    <row r="20" spans="1:8" ht="24.75" customHeight="1" x14ac:dyDescent="0.25">
      <c r="A20" s="5" t="s">
        <v>23</v>
      </c>
      <c r="B20" s="6" t="s">
        <v>24</v>
      </c>
      <c r="C20" s="23">
        <v>0</v>
      </c>
      <c r="D20" s="7">
        <v>0</v>
      </c>
      <c r="E20" s="7">
        <v>0</v>
      </c>
      <c r="F20" s="7">
        <v>0</v>
      </c>
      <c r="G20" s="7">
        <v>0</v>
      </c>
      <c r="H20" s="18">
        <f>D20+E20+F20+G20+C20</f>
        <v>0</v>
      </c>
    </row>
    <row r="21" spans="1:8" ht="17.100000000000001" customHeight="1" x14ac:dyDescent="0.25">
      <c r="A21" s="5" t="s">
        <v>25</v>
      </c>
      <c r="B21" s="6" t="s">
        <v>26</v>
      </c>
      <c r="C21" s="23">
        <v>0</v>
      </c>
      <c r="D21" s="7">
        <v>0</v>
      </c>
      <c r="E21" s="7">
        <v>0</v>
      </c>
      <c r="F21" s="7">
        <v>0</v>
      </c>
      <c r="G21" s="7">
        <v>0</v>
      </c>
      <c r="H21" s="18">
        <f>D21+E21+F21+G21+C21</f>
        <v>0</v>
      </c>
    </row>
    <row r="22" spans="1:8" ht="26.25" customHeight="1" x14ac:dyDescent="0.25">
      <c r="A22" s="5" t="s">
        <v>27</v>
      </c>
      <c r="B22" s="11" t="s">
        <v>28</v>
      </c>
      <c r="C22" s="7">
        <f>C14+C15+C16+C17+C20+C21</f>
        <v>1410722</v>
      </c>
      <c r="D22" s="7">
        <f>D14+D15+D16+D17+D20+D21</f>
        <v>0</v>
      </c>
      <c r="E22" s="7">
        <f>E14+E15+E16+E17+E20+E21</f>
        <v>0</v>
      </c>
      <c r="F22" s="7">
        <f>F14+F15+F16+F17+F20+F21</f>
        <v>0</v>
      </c>
      <c r="G22" s="7">
        <f>G14+G15+G16+G17+G20+G21</f>
        <v>0</v>
      </c>
      <c r="H22" s="18">
        <f>D22+E22+F22+G22+C22</f>
        <v>1410722</v>
      </c>
    </row>
    <row r="23" spans="1:8" ht="17.100000000000001" customHeight="1" x14ac:dyDescent="0.25">
      <c r="A23" s="5" t="s">
        <v>29</v>
      </c>
      <c r="B23" s="11" t="s">
        <v>30</v>
      </c>
      <c r="C23" s="7">
        <f>C13+C22</f>
        <v>3238193</v>
      </c>
      <c r="D23" s="7">
        <f>D13+D22</f>
        <v>30144</v>
      </c>
      <c r="E23" s="7">
        <f>E13+E22</f>
        <v>24154</v>
      </c>
      <c r="F23" s="7">
        <f>F13+F22</f>
        <v>2362</v>
      </c>
      <c r="G23" s="7">
        <f>G13+G22</f>
        <v>1178</v>
      </c>
      <c r="H23" s="18">
        <f>D23+E23+F23+G23+C23</f>
        <v>3296031</v>
      </c>
    </row>
    <row r="24" spans="1:8" x14ac:dyDescent="0.25">
      <c r="A24" s="21"/>
      <c r="B24" s="22"/>
      <c r="C24" s="24"/>
      <c r="D24" s="8"/>
      <c r="E24" s="8"/>
      <c r="F24" s="7"/>
      <c r="G24" s="8"/>
      <c r="H24" s="24"/>
    </row>
    <row r="25" spans="1:8" ht="28.5" customHeight="1" x14ac:dyDescent="0.25">
      <c r="A25" s="13"/>
      <c r="B25" s="14" t="s">
        <v>32</v>
      </c>
      <c r="C25" s="9"/>
      <c r="D25" s="29"/>
      <c r="E25" s="9"/>
      <c r="F25" s="9"/>
      <c r="G25" s="30"/>
      <c r="H25" s="31" t="s">
        <v>56</v>
      </c>
    </row>
    <row r="26" spans="1:8" ht="45" x14ac:dyDescent="0.25">
      <c r="A26" s="19" t="s">
        <v>57</v>
      </c>
      <c r="B26" s="20" t="s">
        <v>1</v>
      </c>
      <c r="C26" s="20" t="s">
        <v>58</v>
      </c>
      <c r="D26" s="20" t="s">
        <v>59</v>
      </c>
      <c r="E26" s="20" t="s">
        <v>60</v>
      </c>
      <c r="F26" s="20" t="s">
        <v>61</v>
      </c>
      <c r="G26" s="20" t="s">
        <v>62</v>
      </c>
      <c r="H26" s="28" t="s">
        <v>63</v>
      </c>
    </row>
    <row r="27" spans="1:8" ht="17.100000000000001" customHeight="1" x14ac:dyDescent="0.25">
      <c r="A27" s="15" t="s">
        <v>2</v>
      </c>
      <c r="B27" s="16" t="s">
        <v>33</v>
      </c>
      <c r="C27" s="23">
        <f>C28+C29+C30+C31+C32+C33</f>
        <v>1060545</v>
      </c>
      <c r="D27" s="23">
        <f>D28+D29+D30+D31+D32+D33</f>
        <v>29254</v>
      </c>
      <c r="E27" s="23">
        <f t="shared" ref="E27:G27" si="2">E28+E29+E30+E31+E32+E33</f>
        <v>106977</v>
      </c>
      <c r="F27" s="23">
        <f t="shared" si="2"/>
        <v>27306</v>
      </c>
      <c r="G27" s="23">
        <f t="shared" si="2"/>
        <v>3162</v>
      </c>
      <c r="H27" s="32">
        <f t="shared" ref="H27:H43" si="3">D27+E27+F27+G27+C27</f>
        <v>1227244</v>
      </c>
    </row>
    <row r="28" spans="1:8" ht="24" customHeight="1" x14ac:dyDescent="0.25">
      <c r="A28" s="5" t="s">
        <v>34</v>
      </c>
      <c r="B28" s="6" t="s">
        <v>70</v>
      </c>
      <c r="C28" s="23">
        <v>64421</v>
      </c>
      <c r="D28" s="7">
        <v>20154</v>
      </c>
      <c r="E28" s="7">
        <v>0</v>
      </c>
      <c r="F28" s="7">
        <v>0</v>
      </c>
      <c r="G28" s="7">
        <v>0</v>
      </c>
      <c r="H28" s="32">
        <f t="shared" si="3"/>
        <v>84575</v>
      </c>
    </row>
    <row r="29" spans="1:8" ht="17.100000000000001" customHeight="1" x14ac:dyDescent="0.25">
      <c r="A29" s="5" t="s">
        <v>35</v>
      </c>
      <c r="B29" s="6" t="s">
        <v>71</v>
      </c>
      <c r="C29" s="23">
        <v>17264</v>
      </c>
      <c r="D29" s="7">
        <v>5181</v>
      </c>
      <c r="E29" s="7">
        <v>0</v>
      </c>
      <c r="F29" s="7">
        <v>0</v>
      </c>
      <c r="G29" s="7">
        <v>0</v>
      </c>
      <c r="H29" s="32">
        <f t="shared" si="3"/>
        <v>22445</v>
      </c>
    </row>
    <row r="30" spans="1:8" ht="17.100000000000001" customHeight="1" x14ac:dyDescent="0.25">
      <c r="A30" s="5" t="s">
        <v>36</v>
      </c>
      <c r="B30" s="6" t="s">
        <v>72</v>
      </c>
      <c r="C30" s="23">
        <f>256718+22000</f>
        <v>278718</v>
      </c>
      <c r="D30" s="7">
        <v>3919</v>
      </c>
      <c r="E30" s="7">
        <v>106977</v>
      </c>
      <c r="F30" s="7">
        <v>27306</v>
      </c>
      <c r="G30" s="7">
        <v>3162</v>
      </c>
      <c r="H30" s="32">
        <f t="shared" si="3"/>
        <v>420082</v>
      </c>
    </row>
    <row r="31" spans="1:8" ht="17.100000000000001" customHeight="1" x14ac:dyDescent="0.25">
      <c r="A31" s="5" t="s">
        <v>37</v>
      </c>
      <c r="B31" s="6" t="s">
        <v>73</v>
      </c>
      <c r="C31" s="23">
        <v>21000</v>
      </c>
      <c r="D31" s="7">
        <v>0</v>
      </c>
      <c r="E31" s="7">
        <v>0</v>
      </c>
      <c r="F31" s="7">
        <v>0</v>
      </c>
      <c r="G31" s="7">
        <v>0</v>
      </c>
      <c r="H31" s="32">
        <f t="shared" si="3"/>
        <v>21000</v>
      </c>
    </row>
    <row r="32" spans="1:8" x14ac:dyDescent="0.25">
      <c r="A32" s="5" t="s">
        <v>38</v>
      </c>
      <c r="B32" s="6" t="s">
        <v>74</v>
      </c>
      <c r="C32" s="23">
        <v>364067</v>
      </c>
      <c r="D32" s="7">
        <v>0</v>
      </c>
      <c r="E32" s="7">
        <v>0</v>
      </c>
      <c r="F32" s="7">
        <v>0</v>
      </c>
      <c r="G32" s="7">
        <v>0</v>
      </c>
      <c r="H32" s="32">
        <f t="shared" si="3"/>
        <v>364067</v>
      </c>
    </row>
    <row r="33" spans="1:8" ht="17.100000000000001" customHeight="1" x14ac:dyDescent="0.25">
      <c r="A33" s="17" t="s">
        <v>39</v>
      </c>
      <c r="B33" s="6" t="s">
        <v>75</v>
      </c>
      <c r="C33" s="23">
        <f>81000+234075</f>
        <v>315075</v>
      </c>
      <c r="D33" s="7">
        <v>0</v>
      </c>
      <c r="E33" s="7">
        <v>0</v>
      </c>
      <c r="F33" s="7">
        <v>0</v>
      </c>
      <c r="G33" s="7">
        <v>0</v>
      </c>
      <c r="H33" s="32">
        <f t="shared" si="3"/>
        <v>315075</v>
      </c>
    </row>
    <row r="34" spans="1:8" ht="17.100000000000001" customHeight="1" x14ac:dyDescent="0.25">
      <c r="A34" s="17" t="s">
        <v>3</v>
      </c>
      <c r="B34" s="6" t="s">
        <v>40</v>
      </c>
      <c r="C34" s="23">
        <v>273584</v>
      </c>
      <c r="D34" s="7">
        <f>D35+D36+D37</f>
        <v>876</v>
      </c>
      <c r="E34" s="7">
        <f t="shared" ref="E34:G34" si="4">E35+E36+E37</f>
        <v>0</v>
      </c>
      <c r="F34" s="7">
        <f t="shared" si="4"/>
        <v>0</v>
      </c>
      <c r="G34" s="7">
        <f t="shared" si="4"/>
        <v>0</v>
      </c>
      <c r="H34" s="32">
        <f t="shared" si="3"/>
        <v>274460</v>
      </c>
    </row>
    <row r="35" spans="1:8" ht="17.100000000000001" customHeight="1" x14ac:dyDescent="0.25">
      <c r="A35" s="17" t="s">
        <v>4</v>
      </c>
      <c r="B35" s="6" t="s">
        <v>76</v>
      </c>
      <c r="C35" s="23">
        <v>273584</v>
      </c>
      <c r="D35" s="7">
        <v>876</v>
      </c>
      <c r="E35" s="7">
        <v>0</v>
      </c>
      <c r="F35" s="7">
        <v>0</v>
      </c>
      <c r="G35" s="7">
        <v>0</v>
      </c>
      <c r="H35" s="32">
        <f t="shared" si="3"/>
        <v>274460</v>
      </c>
    </row>
    <row r="36" spans="1:8" ht="17.100000000000001" customHeight="1" x14ac:dyDescent="0.25">
      <c r="A36" s="17" t="s">
        <v>41</v>
      </c>
      <c r="B36" s="6" t="s">
        <v>42</v>
      </c>
      <c r="C36" s="23">
        <v>0</v>
      </c>
      <c r="D36" s="7">
        <v>0</v>
      </c>
      <c r="E36" s="7">
        <v>0</v>
      </c>
      <c r="F36" s="7">
        <v>0</v>
      </c>
      <c r="G36" s="7">
        <v>0</v>
      </c>
      <c r="H36" s="32">
        <f t="shared" si="3"/>
        <v>0</v>
      </c>
    </row>
    <row r="37" spans="1:8" ht="17.100000000000001" customHeight="1" x14ac:dyDescent="0.25">
      <c r="A37" s="17" t="s">
        <v>43</v>
      </c>
      <c r="B37" s="6" t="s">
        <v>44</v>
      </c>
      <c r="C37" s="23">
        <v>0</v>
      </c>
      <c r="D37" s="7">
        <v>0</v>
      </c>
      <c r="E37" s="7">
        <v>0</v>
      </c>
      <c r="F37" s="7">
        <v>0</v>
      </c>
      <c r="G37" s="7">
        <v>0</v>
      </c>
      <c r="H37" s="32">
        <f t="shared" si="3"/>
        <v>0</v>
      </c>
    </row>
    <row r="38" spans="1:8" ht="17.100000000000001" customHeight="1" x14ac:dyDescent="0.25">
      <c r="A38" s="17" t="s">
        <v>5</v>
      </c>
      <c r="B38" s="11" t="s">
        <v>45</v>
      </c>
      <c r="C38" s="7">
        <f>C27+C34</f>
        <v>1334129</v>
      </c>
      <c r="D38" s="7">
        <f>D27+D34</f>
        <v>30130</v>
      </c>
      <c r="E38" s="7">
        <f t="shared" ref="E38:G38" si="5">E27+E34</f>
        <v>106977</v>
      </c>
      <c r="F38" s="7">
        <f t="shared" si="5"/>
        <v>27306</v>
      </c>
      <c r="G38" s="7">
        <f t="shared" si="5"/>
        <v>3162</v>
      </c>
      <c r="H38" s="32">
        <f t="shared" si="3"/>
        <v>1501704</v>
      </c>
    </row>
    <row r="39" spans="1:8" ht="17.100000000000001" customHeight="1" x14ac:dyDescent="0.25">
      <c r="A39" s="5" t="s">
        <v>6</v>
      </c>
      <c r="B39" s="6" t="s">
        <v>46</v>
      </c>
      <c r="C39" s="23">
        <v>0</v>
      </c>
      <c r="D39" s="7">
        <v>0</v>
      </c>
      <c r="E39" s="7">
        <v>0</v>
      </c>
      <c r="F39" s="7">
        <v>0</v>
      </c>
      <c r="G39" s="7">
        <v>0</v>
      </c>
      <c r="H39" s="32">
        <f t="shared" si="3"/>
        <v>0</v>
      </c>
    </row>
    <row r="40" spans="1:8" ht="17.100000000000001" customHeight="1" x14ac:dyDescent="0.25">
      <c r="A40" s="5" t="s">
        <v>8</v>
      </c>
      <c r="B40" s="6" t="s">
        <v>47</v>
      </c>
      <c r="C40" s="23">
        <v>0</v>
      </c>
      <c r="D40" s="7">
        <v>0</v>
      </c>
      <c r="E40" s="7">
        <v>0</v>
      </c>
      <c r="F40" s="7">
        <v>0</v>
      </c>
      <c r="G40" s="7">
        <v>0</v>
      </c>
      <c r="H40" s="32">
        <f t="shared" si="3"/>
        <v>0</v>
      </c>
    </row>
    <row r="41" spans="1:8" ht="17.100000000000001" customHeight="1" x14ac:dyDescent="0.25">
      <c r="A41" s="5" t="s">
        <v>9</v>
      </c>
      <c r="B41" s="6" t="s">
        <v>77</v>
      </c>
      <c r="C41" s="23">
        <v>1794327</v>
      </c>
      <c r="D41" s="7">
        <v>0</v>
      </c>
      <c r="E41" s="7">
        <v>0</v>
      </c>
      <c r="F41" s="7">
        <v>0</v>
      </c>
      <c r="G41" s="7">
        <v>0</v>
      </c>
      <c r="H41" s="32">
        <f t="shared" si="3"/>
        <v>1794327</v>
      </c>
    </row>
    <row r="42" spans="1:8" ht="17.100000000000001" customHeight="1" x14ac:dyDescent="0.25">
      <c r="A42" s="5"/>
      <c r="B42" s="6" t="s">
        <v>48</v>
      </c>
      <c r="C42" s="23">
        <v>794327</v>
      </c>
      <c r="D42" s="7">
        <v>0</v>
      </c>
      <c r="E42" s="7">
        <v>0</v>
      </c>
      <c r="F42" s="7">
        <v>0</v>
      </c>
      <c r="G42" s="7">
        <v>0</v>
      </c>
      <c r="H42" s="32">
        <f t="shared" si="3"/>
        <v>794327</v>
      </c>
    </row>
    <row r="43" spans="1:8" ht="17.100000000000001" customHeight="1" x14ac:dyDescent="0.25">
      <c r="B43" s="6" t="s">
        <v>49</v>
      </c>
      <c r="C43" s="23">
        <v>1000000</v>
      </c>
      <c r="D43" s="12"/>
      <c r="E43" s="12"/>
      <c r="F43" s="12"/>
      <c r="G43" s="12"/>
      <c r="H43" s="32">
        <f t="shared" si="3"/>
        <v>1000000</v>
      </c>
    </row>
    <row r="44" spans="1:8" ht="24.75" customHeight="1" x14ac:dyDescent="0.25">
      <c r="A44" s="5" t="s">
        <v>10</v>
      </c>
      <c r="B44" s="6" t="s">
        <v>50</v>
      </c>
      <c r="C44" s="23">
        <v>0</v>
      </c>
      <c r="D44" s="7">
        <v>0</v>
      </c>
      <c r="E44" s="7">
        <v>0</v>
      </c>
      <c r="F44" s="7">
        <v>0</v>
      </c>
      <c r="G44" s="7">
        <v>0</v>
      </c>
      <c r="H44" s="32">
        <f>D44+E44+F44+G44+C44</f>
        <v>0</v>
      </c>
    </row>
    <row r="45" spans="1:8" x14ac:dyDescent="0.25">
      <c r="A45" s="5" t="s">
        <v>12</v>
      </c>
      <c r="B45" s="11" t="s">
        <v>51</v>
      </c>
      <c r="C45" s="7">
        <f>C39+C40+C41+C44</f>
        <v>1794327</v>
      </c>
      <c r="D45" s="7">
        <f>D39+D40+D41+D44</f>
        <v>0</v>
      </c>
      <c r="E45" s="7">
        <f>E39+E40+E41+E44</f>
        <v>0</v>
      </c>
      <c r="F45" s="7">
        <f>F39+F40+F41+F44</f>
        <v>0</v>
      </c>
      <c r="G45" s="7">
        <f>G39+G40+G41+G44</f>
        <v>0</v>
      </c>
      <c r="H45" s="32">
        <f>D45+E45+F45+G45+C45</f>
        <v>1794327</v>
      </c>
    </row>
    <row r="46" spans="1:8" ht="23.25" x14ac:dyDescent="0.25">
      <c r="A46" s="5" t="s">
        <v>14</v>
      </c>
      <c r="B46" s="11" t="s">
        <v>52</v>
      </c>
      <c r="C46" s="7">
        <f>C38+C45</f>
        <v>3128456</v>
      </c>
      <c r="D46" s="7">
        <f>D38+D45</f>
        <v>30130</v>
      </c>
      <c r="E46" s="7">
        <f>E38+E45</f>
        <v>106977</v>
      </c>
      <c r="F46" s="7">
        <f>F38+F45</f>
        <v>27306</v>
      </c>
      <c r="G46" s="7">
        <f>G38+G45</f>
        <v>3162</v>
      </c>
      <c r="H46" s="32">
        <f>D46+E46+F46+G46+C46</f>
        <v>3296031</v>
      </c>
    </row>
    <row r="47" spans="1:8" x14ac:dyDescent="0.25">
      <c r="C47" s="9">
        <f t="shared" ref="C47:H47" si="6">+C23-C46</f>
        <v>109737</v>
      </c>
      <c r="D47" s="9">
        <f t="shared" si="6"/>
        <v>14</v>
      </c>
      <c r="E47" s="9">
        <f t="shared" si="6"/>
        <v>-82823</v>
      </c>
      <c r="F47" s="9">
        <f t="shared" si="6"/>
        <v>-24944</v>
      </c>
      <c r="G47" s="9">
        <f t="shared" si="6"/>
        <v>-1984</v>
      </c>
      <c r="H47" s="9">
        <f t="shared" si="6"/>
        <v>0</v>
      </c>
    </row>
  </sheetData>
  <mergeCells count="4">
    <mergeCell ref="A1:C1"/>
    <mergeCell ref="A2:C2"/>
    <mergeCell ref="E1:H2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2016-02-16T09:00:26Z</dcterms:modified>
</cp:coreProperties>
</file>