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.mérleg" sheetId="1" r:id="rId1"/>
    <sheet name="2.köt-önk." sheetId="2" r:id="rId2"/>
    <sheet name="3.felhalm." sheetId="3" r:id="rId3"/>
    <sheet name="4.Maradványkim." sheetId="4" r:id="rId4"/>
    <sheet name="5.Vagyonmérleg" sheetId="5" r:id="rId5"/>
    <sheet name="6.Vagyonkim." sheetId="6" r:id="rId6"/>
    <sheet name="7.Eredménykim." sheetId="7" r:id="rId7"/>
    <sheet name="8.Létszám" sheetId="8" r:id="rId8"/>
    <sheet name="9.Stabilitás" sheetId="9" r:id="rId9"/>
    <sheet name="Munka3" sheetId="10" state="hidden" r:id="rId10"/>
  </sheets>
  <externalReferences>
    <externalReference r:id="rId13"/>
  </externalReference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<sst xmlns="http://schemas.openxmlformats.org/spreadsheetml/2006/main" count="612" uniqueCount="443">
  <si>
    <t>Bevételek</t>
  </si>
  <si>
    <t>Kiadások</t>
  </si>
  <si>
    <t>Működési bevételek</t>
  </si>
  <si>
    <t>Személyi juttatások</t>
  </si>
  <si>
    <t>Dologi kiadások</t>
  </si>
  <si>
    <t>Felhalmozási kiadások</t>
  </si>
  <si>
    <t>Működési kiadások</t>
  </si>
  <si>
    <t>Felhalmozási bevételek</t>
  </si>
  <si>
    <t>Közhatalmi bevételek</t>
  </si>
  <si>
    <t>Megnevezés</t>
  </si>
  <si>
    <t>BEVÉTELEK</t>
  </si>
  <si>
    <t>Működési és közhatalmi bevételek</t>
  </si>
  <si>
    <t>1.</t>
  </si>
  <si>
    <t>2.</t>
  </si>
  <si>
    <t>3.</t>
  </si>
  <si>
    <t>Helyi adók</t>
  </si>
  <si>
    <t>Iparűzési adó</t>
  </si>
  <si>
    <t>Idegenforgalmi adó tart.idő után</t>
  </si>
  <si>
    <t>Átengedett központi adók</t>
  </si>
  <si>
    <t>Gépjárműadó</t>
  </si>
  <si>
    <t>4.</t>
  </si>
  <si>
    <t>4.1.</t>
  </si>
  <si>
    <t>4.2.</t>
  </si>
  <si>
    <t>4.3.</t>
  </si>
  <si>
    <t>4.4.</t>
  </si>
  <si>
    <t>4.5</t>
  </si>
  <si>
    <t>4.6</t>
  </si>
  <si>
    <t>5.</t>
  </si>
  <si>
    <t>6.</t>
  </si>
  <si>
    <t>7.</t>
  </si>
  <si>
    <t>8.</t>
  </si>
  <si>
    <t>Véglegesen átvett pénzeszközök</t>
  </si>
  <si>
    <t>9.</t>
  </si>
  <si>
    <t>10.</t>
  </si>
  <si>
    <t>11.</t>
  </si>
  <si>
    <t>12.</t>
  </si>
  <si>
    <t>Finanszírozási bevételek</t>
  </si>
  <si>
    <t>13.</t>
  </si>
  <si>
    <t>14.</t>
  </si>
  <si>
    <t>15.</t>
  </si>
  <si>
    <t>16.</t>
  </si>
  <si>
    <t>17.</t>
  </si>
  <si>
    <t>18.</t>
  </si>
  <si>
    <t>19.</t>
  </si>
  <si>
    <t xml:space="preserve">Bevételek mindösszesen </t>
  </si>
  <si>
    <t>Költségvetési hiány (Kiadások-Bevételek)</t>
  </si>
  <si>
    <t>KIADÁSOK</t>
  </si>
  <si>
    <t xml:space="preserve">Működési kiadások </t>
  </si>
  <si>
    <t>Személyi jellegű kiadások</t>
  </si>
  <si>
    <t>20.</t>
  </si>
  <si>
    <t xml:space="preserve">Munkaadót terhelő járulékok és </t>
  </si>
  <si>
    <t>szociális hozzájárulási adó</t>
  </si>
  <si>
    <t>21.</t>
  </si>
  <si>
    <t>Dologi kiadások és egyéb folyó kiadások</t>
  </si>
  <si>
    <t>22.</t>
  </si>
  <si>
    <t>Ellátottak pénzbeli juttatásai</t>
  </si>
  <si>
    <t>23.</t>
  </si>
  <si>
    <t>Egyéb működési célú kiadások, ebből</t>
  </si>
  <si>
    <t>24.</t>
  </si>
  <si>
    <t>25.</t>
  </si>
  <si>
    <t xml:space="preserve">Felhalmozási kiadások összesen </t>
  </si>
  <si>
    <t>26.</t>
  </si>
  <si>
    <t>27.</t>
  </si>
  <si>
    <t>Felújítási kiadások</t>
  </si>
  <si>
    <t>28.</t>
  </si>
  <si>
    <t>Kormányzati beruházások</t>
  </si>
  <si>
    <t>29.</t>
  </si>
  <si>
    <t>Lakástámogatás, lakásépítés</t>
  </si>
  <si>
    <t>30.</t>
  </si>
  <si>
    <t>Egyéb felhalmozási kiadások</t>
  </si>
  <si>
    <t>Támogatásértékű felhalmozási kiadások</t>
  </si>
  <si>
    <t>Felhalmozási célú pénzeszköz átadás ÁHT-nkívülre</t>
  </si>
  <si>
    <t>Finanszírozási kiadások</t>
  </si>
  <si>
    <t>31.</t>
  </si>
  <si>
    <t>32.</t>
  </si>
  <si>
    <t>33.</t>
  </si>
  <si>
    <t>34.</t>
  </si>
  <si>
    <t xml:space="preserve">Kiadások mindösszesen </t>
  </si>
  <si>
    <t>Költségvetési létszámkeret</t>
  </si>
  <si>
    <t>Teljesítésből</t>
  </si>
  <si>
    <t>Kommunális adó</t>
  </si>
  <si>
    <t>2. számú melléklet</t>
  </si>
  <si>
    <t>2. számú melléklet folytatása</t>
  </si>
  <si>
    <t>Sor- szám</t>
  </si>
  <si>
    <t>Eredeti előirányzat</t>
  </si>
  <si>
    <t>Módosított előírányzat</t>
  </si>
  <si>
    <t>Teljesítés %-ban</t>
  </si>
  <si>
    <t>Kötelező</t>
  </si>
  <si>
    <t>Önként vállalt</t>
  </si>
  <si>
    <t>Egyéb közhatalmi bevételek (pótlék, bírság)</t>
  </si>
  <si>
    <t>2.1.</t>
  </si>
  <si>
    <t>2.2.</t>
  </si>
  <si>
    <t>2.3</t>
  </si>
  <si>
    <t>Önkormányzatok működési támogatásai</t>
  </si>
  <si>
    <t>Helyi önkormányzatok működésének általános támog.</t>
  </si>
  <si>
    <t>Települési önk.egyes köznevelési fel.támog.</t>
  </si>
  <si>
    <t>Települési önk. szociális és gyermekjóléti fel. támog.</t>
  </si>
  <si>
    <t>Települési önk. kulturális fel. támog.</t>
  </si>
  <si>
    <t>Működési célú támogatások ÁH-n belülről</t>
  </si>
  <si>
    <t>Egyéb működési célú támogatások ÁH-n belülről</t>
  </si>
  <si>
    <t>Felhalmozási célú támgatások ÁH-n belülről</t>
  </si>
  <si>
    <t>Felhalmozási célú önkormányzati támogatások</t>
  </si>
  <si>
    <t>Felhalmozási célú visszatérítendő támogatások</t>
  </si>
  <si>
    <t>Immateriális javak értékesítése</t>
  </si>
  <si>
    <t>Ingatlanok értékesítése</t>
  </si>
  <si>
    <t>Egyéb tárgyi eszközök értékesítése</t>
  </si>
  <si>
    <t>Részesedések értékesítése, megszűnéséhez kapcs.b.</t>
  </si>
  <si>
    <t>Belföldi érétékpapírok bevételei</t>
  </si>
  <si>
    <t>Maradvány igénybevétele</t>
  </si>
  <si>
    <t>Előző év költségvetési maradványának ig.</t>
  </si>
  <si>
    <t>Előző év vállalkozási maradványának ig.</t>
  </si>
  <si>
    <t>18.1.</t>
  </si>
  <si>
    <t>18.2.</t>
  </si>
  <si>
    <t>Belföldi finanszírozás bevételei</t>
  </si>
  <si>
    <t>Küldöldi finanszírozás bevételei</t>
  </si>
  <si>
    <t>Elvonások és befizetések</t>
  </si>
  <si>
    <t>Tartalékok</t>
  </si>
  <si>
    <t>25.1</t>
  </si>
  <si>
    <t>25.2</t>
  </si>
  <si>
    <t>25.3</t>
  </si>
  <si>
    <t>25.4</t>
  </si>
  <si>
    <t>Beruházások</t>
  </si>
  <si>
    <t>Hitel- kölcsöntörlesztés ÁH-n kívülre</t>
  </si>
  <si>
    <t>Belföldi értékpapírok kiadásai</t>
  </si>
  <si>
    <t>Küldöldi finanszírozás kiadásai</t>
  </si>
  <si>
    <t>30.1</t>
  </si>
  <si>
    <t>30.2</t>
  </si>
  <si>
    <t xml:space="preserve"> Ezer forintban !</t>
  </si>
  <si>
    <t>Sor-
szám</t>
  </si>
  <si>
    <t>A</t>
  </si>
  <si>
    <t>B</t>
  </si>
  <si>
    <t>C</t>
  </si>
  <si>
    <t>D</t>
  </si>
  <si>
    <t>E</t>
  </si>
  <si>
    <t>F</t>
  </si>
  <si>
    <t>G</t>
  </si>
  <si>
    <t>Munkaadókat terhelő járulék</t>
  </si>
  <si>
    <t>Működési célú pénzeszközátvétel</t>
  </si>
  <si>
    <t>Ellátottak pénzbeni juttatásai</t>
  </si>
  <si>
    <t>Működési bevételek összesen:</t>
  </si>
  <si>
    <t>Működési kiadások összesen:</t>
  </si>
  <si>
    <t>Előző évi műk. célú pénzm. igénybev.</t>
  </si>
  <si>
    <t>Értékpapír vásárlása, visszavásárlása</t>
  </si>
  <si>
    <t>Előző évi váll. maradv. igénybev.</t>
  </si>
  <si>
    <t>Likviditási hitelek törlesztése</t>
  </si>
  <si>
    <t>Értékpapír kibocsátása, értékesítése</t>
  </si>
  <si>
    <t>Rövid lejáratú hitelek tölresztése</t>
  </si>
  <si>
    <t>Hosszú lejáratú hitelek törlesztése</t>
  </si>
  <si>
    <t>Vagyoni értékű jogok értékesítése, hasznosítása</t>
  </si>
  <si>
    <t>Felújítások</t>
  </si>
  <si>
    <t>Pénzügyi befektetésekből származó bevétel</t>
  </si>
  <si>
    <t>Lakástámogatás</t>
  </si>
  <si>
    <t>Lakásépítés</t>
  </si>
  <si>
    <t>Egyéb felhalmozási célú kiadások</t>
  </si>
  <si>
    <t>Átvett pénzeszközök államháztartáson kívülről</t>
  </si>
  <si>
    <t>EU-s támogatásból származó forrás</t>
  </si>
  <si>
    <t>Felhalmozási bevételek összesen:</t>
  </si>
  <si>
    <t>Felhalmozási kiadások összesen:</t>
  </si>
  <si>
    <t>KÖLTSÉGVETÉSI BEVÉTELEK ÖSSZESEN:</t>
  </si>
  <si>
    <t>KÖLTSÉGVETÉSI KIADÁSOK ÖSSZESEN</t>
  </si>
  <si>
    <t>Államháztartáson belüli megelőlegezések visszafizetése</t>
  </si>
  <si>
    <t>Belföldi finanszírozás bevételei (ÁH-n belüli megelőlegezés)</t>
  </si>
  <si>
    <t>Finanszírozási célú bevételek</t>
  </si>
  <si>
    <t>MŰKÖDÉSI BEVÉTELEK ÖSSZESEN</t>
  </si>
  <si>
    <t xml:space="preserve">FELHALMOZÁSI BEVÉTELEK ÖSSZESEN </t>
  </si>
  <si>
    <t>H</t>
  </si>
  <si>
    <t>I</t>
  </si>
  <si>
    <t>FELHALMOZÁSI KIADÁSOK ÖSSZESEN</t>
  </si>
  <si>
    <t>Finanszírozási célú kiadások</t>
  </si>
  <si>
    <t>MŰKÖDÉSI KIADÁSOK ÖSSZESEN</t>
  </si>
  <si>
    <t xml:space="preserve"> 1. számú melléklet</t>
  </si>
  <si>
    <t>BERUHÁZÁSOK</t>
  </si>
  <si>
    <t>FELÚJÍTÁSOK</t>
  </si>
  <si>
    <t>Összesen:</t>
  </si>
  <si>
    <t>3. számú melléklet</t>
  </si>
  <si>
    <t>ELŐZŐ ÉV 
(ezer Ft)</t>
  </si>
  <si>
    <t>TÁRGYÉV
(ezer Ft)</t>
  </si>
  <si>
    <t>ÖNK</t>
  </si>
  <si>
    <t>KÖH</t>
  </si>
  <si>
    <t>MŰVHÁZ</t>
  </si>
  <si>
    <t>01.</t>
  </si>
  <si>
    <t>Közhatalmi eredményszemléletű bevételek</t>
  </si>
  <si>
    <t>02.</t>
  </si>
  <si>
    <t>Eszközök és szolgáltatások nettó eredményszemléletű bevételei</t>
  </si>
  <si>
    <t>03.</t>
  </si>
  <si>
    <t>Tevékenység egyéb nettó eredményszemléletű bevételei</t>
  </si>
  <si>
    <t>I.</t>
  </si>
  <si>
    <t>Tevékenység nettó eredményszemléletű bevételei</t>
  </si>
  <si>
    <t>04.</t>
  </si>
  <si>
    <t>Saját termelésű készletek állományváltozása</t>
  </si>
  <si>
    <t>05.</t>
  </si>
  <si>
    <t>Saját előállítású eszközök aktívált értéke</t>
  </si>
  <si>
    <t>II.</t>
  </si>
  <si>
    <t>Aktívált saját teljesítmények értéke</t>
  </si>
  <si>
    <t>06.</t>
  </si>
  <si>
    <t>Központi működési célú támogatások eredményszemléletű bevételei</t>
  </si>
  <si>
    <t>07.</t>
  </si>
  <si>
    <t>Egyéb működési célú támogatások eredményszemléletű bevételei</t>
  </si>
  <si>
    <t>08.</t>
  </si>
  <si>
    <t>Különféle egyéb eredményszemléletű bevételek</t>
  </si>
  <si>
    <t>III.</t>
  </si>
  <si>
    <t>Eredményszemléletű bevételek</t>
  </si>
  <si>
    <t>09.</t>
  </si>
  <si>
    <t>Anyagköltség</t>
  </si>
  <si>
    <t>Igénybe vett szolgáltatások értéke</t>
  </si>
  <si>
    <t>Eladott áruk beszerzési értéke</t>
  </si>
  <si>
    <t>Bérjárulékok</t>
  </si>
  <si>
    <t>IV.</t>
  </si>
  <si>
    <t>Anyagjellegű ráfordítások</t>
  </si>
  <si>
    <t>Bérköltség</t>
  </si>
  <si>
    <t>Személyi jellegű egyéb kifizetések</t>
  </si>
  <si>
    <t>V.</t>
  </si>
  <si>
    <t>Személyi jellegű ráfordítások</t>
  </si>
  <si>
    <t>VI.</t>
  </si>
  <si>
    <t>Értékcsökkenési leírás</t>
  </si>
  <si>
    <t>VII.</t>
  </si>
  <si>
    <t>Egyéb ráfordítások</t>
  </si>
  <si>
    <t>A)</t>
  </si>
  <si>
    <t>TEVÉKENYSÉGEK EREDMÉNYE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</si>
  <si>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</si>
  <si>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</si>
  <si>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</si>
  <si>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>18a.</t>
  </si>
  <si>
    <t xml:space="preserve">  - ebből árfolyamnyereség</t>
  </si>
  <si>
    <t>Pénzügyi műveletek eredményszemléletű bevételei</t>
  </si>
  <si>
    <t>Fizetendő kamatok és és kamatjellegű ráfordítások</t>
  </si>
  <si>
    <t>Részesedések, értékpapírok, pénzeszközök értékvesztése</t>
  </si>
  <si>
    <t>Pénzügyi műveletek egyéb ráfordításai</t>
  </si>
  <si>
    <t>21a.</t>
  </si>
  <si>
    <t xml:space="preserve">  - ebből árfolyamveszteség</t>
  </si>
  <si>
    <t>IX.</t>
  </si>
  <si>
    <t>Pénzügyi műveletek ráfordításai</t>
  </si>
  <si>
    <t>B)</t>
  </si>
  <si>
    <t>PÉNZÜGYI MŰVELETEK EREDMÉNYE</t>
  </si>
  <si>
    <t>C)</t>
  </si>
  <si>
    <t>SZOKÁSOS EREDMÉNYEK</t>
  </si>
  <si>
    <t>Felhalmozási célú támogatások eredményszemléletű bevételei</t>
  </si>
  <si>
    <t>Különféle rendkívüli eredményszemléletű bevételek</t>
  </si>
  <si>
    <t>X.</t>
  </si>
  <si>
    <t>Rendkívüli eredményszemléletű bevételek</t>
  </si>
  <si>
    <t>XI.</t>
  </si>
  <si>
    <t>Rendkívüli ráfordítások</t>
  </si>
  <si>
    <t>D)</t>
  </si>
  <si>
    <t>RENDKÍVÜLI EREDMÉNY</t>
  </si>
  <si>
    <t>E)</t>
  </si>
  <si>
    <t>MÉRLEG SZERINTI EREDMÉNY</t>
  </si>
  <si>
    <t>Összeg
(ezer Ft)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</si>
  <si>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</si>
  <si>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</si>
  <si>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</si>
  <si>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kiadásai</t>
  </si>
  <si>
    <t>A.)</t>
  </si>
  <si>
    <t>Alaptevékenység maradványa</t>
  </si>
  <si>
    <t>Vállakozási tevékenység költségvetési bevételei</t>
  </si>
  <si>
    <t>Vállakozási tevékenység költségvetési kiadásai</t>
  </si>
  <si>
    <t>Vállakozási tevékenység finanszírozási bevételei</t>
  </si>
  <si>
    <t>Vállakozási tevékenység finanszírozási kiadásai</t>
  </si>
  <si>
    <t>B.)</t>
  </si>
  <si>
    <t>Vállakozási tevékenység maradványa</t>
  </si>
  <si>
    <t>C.)</t>
  </si>
  <si>
    <t>D.)</t>
  </si>
  <si>
    <t>Alaptevékenység kötelezettséggel terhelt maradványa</t>
  </si>
  <si>
    <t>E.)</t>
  </si>
  <si>
    <t>F.)</t>
  </si>
  <si>
    <t>Vállalkozási tevékenység kötelezettséggel terhelt maradványa</t>
  </si>
  <si>
    <t>G.)</t>
  </si>
  <si>
    <t>Vállalkozási tevékenység szabad maradványa</t>
  </si>
  <si>
    <t>Összes maradvány (A+B)</t>
  </si>
  <si>
    <t>Alaptevékenység szabad maradványa (A-D)</t>
  </si>
  <si>
    <t>Alaptevékenységek költségvetési egyenlege (01-02)</t>
  </si>
  <si>
    <t>Alaptevékenységek finanszírozási egyenlege (03-04)</t>
  </si>
  <si>
    <t>Vállakozási tevékenységek költségvetési egyenlege (05-06)</t>
  </si>
  <si>
    <t>Vállakozási tevékenységek finanszírozási egyenlege (07-08)</t>
  </si>
  <si>
    <t>24.1</t>
  </si>
  <si>
    <t>24.2</t>
  </si>
  <si>
    <t>24.3</t>
  </si>
  <si>
    <t>Foglalkoztatást helyettesítő támogatás</t>
  </si>
  <si>
    <t>24.4</t>
  </si>
  <si>
    <t>25.2.1</t>
  </si>
  <si>
    <t>Helyi önkörmányzatok és költségvetési szerveik</t>
  </si>
  <si>
    <t>25.2.2</t>
  </si>
  <si>
    <t>Társulások és költségvetési szerveik</t>
  </si>
  <si>
    <t>25.3.1</t>
  </si>
  <si>
    <t>Nonprofit gazdasági társaságok</t>
  </si>
  <si>
    <t>25.3.2</t>
  </si>
  <si>
    <t>Egyéb civil szervezetek</t>
  </si>
  <si>
    <t>Lakásfenntartási támogatás</t>
  </si>
  <si>
    <t>5. számú melléklet</t>
  </si>
  <si>
    <t>adatok ezer Ft-ban</t>
  </si>
  <si>
    <t xml:space="preserve">ESZKÖZÖK  </t>
  </si>
  <si>
    <t>Előző év</t>
  </si>
  <si>
    <t>Tárgyév</t>
  </si>
  <si>
    <t>Változás 
%-ban</t>
  </si>
  <si>
    <t>állományi értéke</t>
  </si>
  <si>
    <t>I. Immateriális javak</t>
  </si>
  <si>
    <t>2. Szellemi termékek</t>
  </si>
  <si>
    <t>II. Tárgyi eszközök</t>
  </si>
  <si>
    <t>1. Ingatlanok és kapcsolódó vagyoni ért. jogok</t>
  </si>
  <si>
    <t>2. Gépek, berendezések, felszerelések, járművek</t>
  </si>
  <si>
    <t>3. Beruházások, felújítások</t>
  </si>
  <si>
    <t>III. Befektetett pénzügyi eszközök</t>
  </si>
  <si>
    <t>1. Tartós részesedések</t>
  </si>
  <si>
    <t>IV. Üzemeltetésre, kezelésre átadott eszközök</t>
  </si>
  <si>
    <t>A) BEFEKTETETT ESZKÖZÖK ÖSSZESEN</t>
  </si>
  <si>
    <t>I. Készletek</t>
  </si>
  <si>
    <t>II. Értékpapírok</t>
  </si>
  <si>
    <t>B) NEMZETI VAGYONBA TARTOZÓ FORGÓESZ.</t>
  </si>
  <si>
    <t>II. Pénztárak, csekkek, betétkönyvek</t>
  </si>
  <si>
    <t>III. Forintszámlák</t>
  </si>
  <si>
    <t>C) Pénzeszközök</t>
  </si>
  <si>
    <t>I. Költségvetési évben esedékes követelések</t>
  </si>
  <si>
    <t>D) KÖVETELÉSEK</t>
  </si>
  <si>
    <t>E) EGYÉB SAJÁTOS ESZKÖZOLDALI ELSZ.</t>
  </si>
  <si>
    <t>2. Költségek, ráfordítások aktív időbeli elhatárolása</t>
  </si>
  <si>
    <t>F) AKTÍV IDŐBELI ELHATÁROLÁSOK</t>
  </si>
  <si>
    <t>ESZKÖZÖK ÖSSZESEN</t>
  </si>
  <si>
    <t>FORRÁSOK</t>
  </si>
  <si>
    <t>I. Nemzeti vagyon induláskori értéke</t>
  </si>
  <si>
    <t>III. Egyéb eszközök induláskori értéke és változásai</t>
  </si>
  <si>
    <t>IV. Felhalmozott eredmény</t>
  </si>
  <si>
    <t>VI. Mérleg szerinti eredmény</t>
  </si>
  <si>
    <t>G) SAJÁT TŐKE ÖSSZESEN</t>
  </si>
  <si>
    <t>I. Költségvetési évben esedékes kötelezettségek</t>
  </si>
  <si>
    <t>II. Költségvetési évet követően esedékes köt.</t>
  </si>
  <si>
    <t>9. Kftgvet.évet köv.es.köt. finanszírozási kiadásokra</t>
  </si>
  <si>
    <t>III. Kötelezettség jellegű sajátos elszámolások</t>
  </si>
  <si>
    <t>1. Kapott előlegek</t>
  </si>
  <si>
    <t>H) KÖTELEZETTSÉGEK</t>
  </si>
  <si>
    <t>I) EGYÉB SAJÁTOS FORRÁSOLDALI ELSZ.</t>
  </si>
  <si>
    <t>J) KINCSTÁRI SZÁMLAVEZETÉSSEL KAPCS.ELSZ.</t>
  </si>
  <si>
    <t>2. Költségek, ráfordítások passzív időbeli elhatárolása</t>
  </si>
  <si>
    <t>3. Halasztott eredményszemléletű bevételek</t>
  </si>
  <si>
    <t>F) KÖTELEZETTSÉGEK ÖSSZESEN</t>
  </si>
  <si>
    <t>FORRÁSOK ÖSSZESEN</t>
  </si>
  <si>
    <t>II. Költségvetési évet követően esedékes követelések</t>
  </si>
  <si>
    <t>6. számú melléklet</t>
  </si>
  <si>
    <t>EBBŐL forgamlomképtelen törzsvagyon</t>
  </si>
  <si>
    <t>EBBŐL korlátozottan forgalomképes törzsvagyon</t>
  </si>
  <si>
    <t>EBBŐL üzleti vagyon</t>
  </si>
  <si>
    <t>ESZKÖZÖK</t>
  </si>
  <si>
    <t>1. Vagyoni értékű jogok (111-ből,112-ből)</t>
  </si>
  <si>
    <t>EBBŐL a "0"-ra leírt, de hazsnálatban lévő eszközök állománya</t>
  </si>
  <si>
    <t>EBBŐL a "0"-ra leírt, de hazsnálaton kívűli eszközök állománya</t>
  </si>
  <si>
    <t>2. Szellemi termékek (111-ből, 112-ből)</t>
  </si>
  <si>
    <t>3. Immateriális javak értékhelyesbítése (119.)</t>
  </si>
  <si>
    <t>I. Immateriális javak összesen</t>
  </si>
  <si>
    <t>1. Ingatlanok és kapcsolodó vagyoni értékű jogok (121.,122-ből)</t>
  </si>
  <si>
    <t>2. Gépek, berendezések, felszerelések, járművek (1311.,1312-ből)</t>
  </si>
  <si>
    <t>3. Tenyésállatok (141.,142-ből)</t>
  </si>
  <si>
    <t>4. Beruházások, felújítások (122-ből,127.,1312-ből,1317-ből.,1322-ből,1327.,142-147-ből,147.)</t>
  </si>
  <si>
    <t>5. Tárgyi eszközök értékhelyesbítése (129.,1319.,1329.,149.)</t>
  </si>
  <si>
    <t xml:space="preserve">II. Tárgyi eszközök összesen </t>
  </si>
  <si>
    <t>1. Tartós részesedés (1711.,1751.)</t>
  </si>
  <si>
    <t>Ebből-tartós részesedések jegybankban (1711-ből, 1751-ből)</t>
  </si>
  <si>
    <t>Ebből-tartós részesedés társulásban (1711-ből, 1751-ből)</t>
  </si>
  <si>
    <t>2.Tartós hitelviszonyt megtestesítő értékpapír (172-174.,1752.)</t>
  </si>
  <si>
    <t>Ebből-államkötvények</t>
  </si>
  <si>
    <t>Ebből-helyi önkormányzatok kötvényei</t>
  </si>
  <si>
    <t>3. Befektetett pénzügyi eszközök értékhelyesbítése (179.)</t>
  </si>
  <si>
    <t>III. Befektetett pénzügyi eszközök összesen</t>
  </si>
  <si>
    <t>IV. Koncesszióba, vagyonkezelésbe adott eszközök összesen</t>
  </si>
  <si>
    <t>-</t>
  </si>
  <si>
    <t>B) NEMZETI VAGYONBA TARTOZÓ FORGÓESZKÖZÖK ÖSSZESEN</t>
  </si>
  <si>
    <t>C) PÉNZESZKÖZÖK ÖSSZESEN</t>
  </si>
  <si>
    <t>D) KÖVETELÉSEK ÖSSZESEN</t>
  </si>
  <si>
    <t>az önkormányzatok tulajdonában levő, a jogszabály alapján érték nélkül nyilvántartott eszközök állománya (használatban lévő kis értékű immateriális javak, tárgyi eszközök, készletek a szakmai nyilvántartásokban szereplő képzőművészeti alkotások, régészeti leletek, lép- és hangarchívumok, gyűjtemények, kulturális javak</t>
  </si>
  <si>
    <t>függő követelések állománya</t>
  </si>
  <si>
    <t>biztos (jövőbeni) követelések</t>
  </si>
  <si>
    <t>H) Kötelezettségek</t>
  </si>
  <si>
    <t>a mérlegben értékkel nem szereplő kötelezettségek, ideértve a kezesség-, illetve garanciavállalással föggő kötelezettségek.</t>
  </si>
  <si>
    <t>függő kötelezettségek</t>
  </si>
  <si>
    <t>7. számú melléklet</t>
  </si>
  <si>
    <t>4. számú melléklet</t>
  </si>
  <si>
    <t>8. számú melléklet</t>
  </si>
  <si>
    <t>J</t>
  </si>
  <si>
    <t>Sorsz.</t>
  </si>
  <si>
    <t>Teljes munkaidős</t>
  </si>
  <si>
    <t>Részmunkaidős</t>
  </si>
  <si>
    <t>Összesen</t>
  </si>
  <si>
    <t>Eredeti ei.</t>
  </si>
  <si>
    <t>Módosított ei.</t>
  </si>
  <si>
    <t>Tény</t>
  </si>
  <si>
    <t>Köztisztviselő</t>
  </si>
  <si>
    <t>Közalkalmazott</t>
  </si>
  <si>
    <t>Munka törvénykönyves</t>
  </si>
  <si>
    <t>Közfoglalkoztatott</t>
  </si>
  <si>
    <t>9. számú melléklet</t>
  </si>
  <si>
    <t>Az Önkormányzat adósságot keletkeztető ügyletből származó tárgyévi összes fizetési kötelezettsége, az adósságot keletkeztető ügylet futamidejének végéig egyik évben sem haladja meg az Önkormányzat adott évi saját bevételeinek 50%-át.</t>
  </si>
  <si>
    <t>2016. évi terv</t>
  </si>
  <si>
    <t>2017. évi terv</t>
  </si>
  <si>
    <t>2018. évi terv</t>
  </si>
  <si>
    <t>2019. évi terv</t>
  </si>
  <si>
    <t>2020. évi terv</t>
  </si>
  <si>
    <t>Az Önkormányzat adott évi saját bevételeinek 50%-a</t>
  </si>
  <si>
    <t>Adósságot keletkeztető ügyletek kiadásai összesen:</t>
  </si>
  <si>
    <t>2015. évi eredeti előirányzat</t>
  </si>
  <si>
    <t>2015. évi módosított előirányzat</t>
  </si>
  <si>
    <t>2015. évi teljesítés</t>
  </si>
  <si>
    <t>EU támogatás</t>
  </si>
  <si>
    <t>Hitelek felvétele</t>
  </si>
  <si>
    <t>Tárgyi eszközök, immateriális javak értékesítése</t>
  </si>
  <si>
    <t>Címzett és céltámogatások</t>
  </si>
  <si>
    <t>Intézményi beruházási kiadások</t>
  </si>
  <si>
    <t>Működési célú támogatások</t>
  </si>
  <si>
    <t>Felhalmozási célú támogatások ÁH-n belülről</t>
  </si>
  <si>
    <t>Egyéb működési célú támogatások</t>
  </si>
  <si>
    <t>2015.évi teljesítés</t>
  </si>
  <si>
    <t>Működési célú költségvetési támog. és kiegészítő támog.</t>
  </si>
  <si>
    <t>Elszámolásból származó bevételek</t>
  </si>
  <si>
    <t>Egyéb felhalmozási célú támogatások ÁH-n belülről</t>
  </si>
  <si>
    <t xml:space="preserve">Műk.c.garancia- és kezeségv.szárm.megtér.ÁH-n kívülről </t>
  </si>
  <si>
    <t>Műk.c.visszatérítendő tám., kölcsönök visszatérülése</t>
  </si>
  <si>
    <t>Műk.c.visszatérítendő tám., kölcs.visszat.ÁH-n kívülről</t>
  </si>
  <si>
    <t>Egyéb működési célú átvett pénzeszköz</t>
  </si>
  <si>
    <t>Hitel- kölcsönfelvétel pénzügyi vállalkozástól</t>
  </si>
  <si>
    <t>Államháztartáson belüli megelőlegezések</t>
  </si>
  <si>
    <t>Önkorm.által saját hatáskörben adott pénzügyi ellátás</t>
  </si>
  <si>
    <t>Települési támogatás</t>
  </si>
  <si>
    <t>25.0</t>
  </si>
  <si>
    <t>A helyi önkorm.előző évi elszámolásból szárm.kiad.</t>
  </si>
  <si>
    <t>Egyéb működési célú támogatás ÁHT-n belülre</t>
  </si>
  <si>
    <t>Egyéb működési célú támogatás ÁHT-n kívülre</t>
  </si>
  <si>
    <t>2015. évi felhalmozási kiadásai</t>
  </si>
  <si>
    <t>2015. évi teljesítés %-ban</t>
  </si>
  <si>
    <t>Hűtőszekrény</t>
  </si>
  <si>
    <t>Fűkasza beszerzése</t>
  </si>
  <si>
    <t>2015. évi maradványkimutatása</t>
  </si>
  <si>
    <t>2015. évi vagyonmérlege</t>
  </si>
  <si>
    <t>III. Követelés jellegű sajátos elszámolások</t>
  </si>
  <si>
    <t>2015. év</t>
  </si>
  <si>
    <t>2015. évi tény</t>
  </si>
  <si>
    <t>A 4/2016. (V.27.) önkormányzati rendelethez</t>
  </si>
  <si>
    <t>2015. évi eredménykimutatása</t>
  </si>
  <si>
    <t>ŐRIMAGYARÓSD KÖZSÉG ÖNKORMÁNYZATÁNAK 2015. ÉVI KÖLTSÉGVETÉSI MÉRLEGE</t>
  </si>
  <si>
    <t>Őrimagyarósd Község Önkormányzata 2015. évi bevételei és kiadásai</t>
  </si>
  <si>
    <t xml:space="preserve">Őrimagyarósd Község Önkormányzatának  </t>
  </si>
  <si>
    <t xml:space="preserve">Őrimagyarósd Község Önkormányzata </t>
  </si>
  <si>
    <t>Őrimagyarósd Község Önkormányzata</t>
  </si>
  <si>
    <t>Őrimagyarósd Község Önkormányzata 2015. évi vagyonkimutatása</t>
  </si>
  <si>
    <t>Őrimagyarósd Község Önkormányzata 2015. évi engedélyezett létszámkerete</t>
  </si>
  <si>
    <t>Őrimagyarósd Község Önkormányzata saját bevételeinek kimutatása</t>
  </si>
  <si>
    <t xml:space="preserve">Az államháztartásról szóló 2011. évi CXCV. törvény 29/A. §, </t>
  </si>
  <si>
    <t>valamint Magyarország gazdasági stabilitásáról szóló 2011. évi CXCIV. törvény 45. § (1) bekezdés a) pontja alapján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</si>
</sst>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[$-40E]yyyy\.\ mmmm\ d\."/>
    <numFmt numFmtId="171" formatCode="#,###"/>
    <numFmt numFmtId="172" formatCode="#,##0\ &quot;Ft&quot;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color indexed="8"/>
      <name val="Calibri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7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b/>
      <sz val="7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double"/>
      <top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/>
      <top style="thin">
        <color indexed="8"/>
      </top>
      <bottom/>
    </border>
    <border>
      <left style="double"/>
      <right style="thin">
        <color indexed="8"/>
      </right>
      <top/>
      <bottom/>
    </border>
    <border>
      <left style="thin">
        <color indexed="8"/>
      </left>
      <right style="double"/>
      <top/>
      <bottom/>
    </border>
    <border>
      <left style="double"/>
      <right style="thin">
        <color indexed="8"/>
      </right>
      <top/>
      <bottom style="thin">
        <color indexed="8"/>
      </bottom>
    </border>
    <border>
      <left/>
      <right style="double"/>
      <top style="thin">
        <color indexed="8"/>
      </top>
      <bottom style="thin">
        <color indexed="8"/>
      </bottom>
    </border>
    <border>
      <left style="double"/>
      <right/>
      <top style="thin">
        <color indexed="8"/>
      </top>
      <bottom/>
    </border>
    <border>
      <left style="double"/>
      <right/>
      <top/>
      <bottom/>
    </border>
    <border>
      <left/>
      <right style="double"/>
      <top style="thin">
        <color indexed="8"/>
      </top>
      <bottom/>
    </border>
    <border>
      <left/>
      <right style="double"/>
      <top/>
      <bottom style="thin">
        <color indexed="8"/>
      </bottom>
    </border>
    <border>
      <left style="double"/>
      <right/>
      <top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/>
      <bottom/>
    </border>
    <border>
      <left>
        <color indexed="63"/>
      </left>
      <right style="thin">
        <color indexed="8"/>
      </right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60" applyFont="1">
      <alignment/>
      <protection/>
    </xf>
    <xf numFmtId="0" fontId="8" fillId="0" borderId="10" xfId="60" applyFont="1" applyBorder="1" applyAlignment="1">
      <alignment horizontal="left"/>
      <protection/>
    </xf>
    <xf numFmtId="0" fontId="8" fillId="0" borderId="11" xfId="60" applyFont="1" applyBorder="1" applyAlignment="1">
      <alignment horizontal="left"/>
      <protection/>
    </xf>
    <xf numFmtId="3" fontId="8" fillId="0" borderId="10" xfId="60" applyNumberFormat="1" applyFont="1" applyBorder="1" applyAlignment="1">
      <alignment horizontal="right"/>
      <protection/>
    </xf>
    <xf numFmtId="3" fontId="7" fillId="0" borderId="12" xfId="60" applyNumberFormat="1" applyFont="1" applyBorder="1" applyAlignment="1">
      <alignment horizontal="right"/>
      <protection/>
    </xf>
    <xf numFmtId="9" fontId="7" fillId="0" borderId="13" xfId="71" applyFont="1" applyBorder="1" applyAlignment="1">
      <alignment horizontal="right"/>
    </xf>
    <xf numFmtId="3" fontId="7" fillId="0" borderId="14" xfId="60" applyNumberFormat="1" applyFont="1" applyBorder="1" applyAlignment="1">
      <alignment horizontal="right"/>
      <protection/>
    </xf>
    <xf numFmtId="3" fontId="7" fillId="0" borderId="15" xfId="60" applyNumberFormat="1" applyFont="1" applyBorder="1" applyAlignment="1">
      <alignment horizontal="right"/>
      <protection/>
    </xf>
    <xf numFmtId="3" fontId="7" fillId="0" borderId="16" xfId="60" applyNumberFormat="1" applyFont="1" applyBorder="1" applyAlignment="1">
      <alignment horizontal="right"/>
      <protection/>
    </xf>
    <xf numFmtId="9" fontId="7" fillId="0" borderId="16" xfId="71" applyFont="1" applyBorder="1" applyAlignment="1">
      <alignment horizontal="right"/>
    </xf>
    <xf numFmtId="0" fontId="7" fillId="0" borderId="15" xfId="60" applyFont="1" applyBorder="1" applyAlignment="1">
      <alignment horizontal="left"/>
      <protection/>
    </xf>
    <xf numFmtId="0" fontId="7" fillId="0" borderId="0" xfId="60" applyFont="1" applyBorder="1" applyAlignment="1">
      <alignment horizontal="left"/>
      <protection/>
    </xf>
    <xf numFmtId="0" fontId="7" fillId="0" borderId="17" xfId="60" applyFont="1" applyBorder="1" applyAlignment="1">
      <alignment horizontal="left"/>
      <protection/>
    </xf>
    <xf numFmtId="3" fontId="7" fillId="0" borderId="18" xfId="60" applyNumberFormat="1" applyFont="1" applyBorder="1" applyAlignment="1">
      <alignment horizontal="right"/>
      <protection/>
    </xf>
    <xf numFmtId="9" fontId="7" fillId="0" borderId="15" xfId="71" applyFont="1" applyBorder="1" applyAlignment="1">
      <alignment horizontal="right"/>
    </xf>
    <xf numFmtId="3" fontId="7" fillId="0" borderId="17" xfId="60" applyNumberFormat="1" applyFont="1" applyBorder="1" applyAlignment="1">
      <alignment horizontal="right"/>
      <protection/>
    </xf>
    <xf numFmtId="9" fontId="8" fillId="0" borderId="13" xfId="71" applyFont="1" applyBorder="1" applyAlignment="1">
      <alignment horizontal="right"/>
    </xf>
    <xf numFmtId="3" fontId="7" fillId="0" borderId="19" xfId="60" applyNumberFormat="1" applyFont="1" applyBorder="1" applyAlignment="1">
      <alignment horizontal="right"/>
      <protection/>
    </xf>
    <xf numFmtId="0" fontId="8" fillId="0" borderId="20" xfId="60" applyFont="1" applyBorder="1" applyAlignment="1">
      <alignment horizontal="left"/>
      <protection/>
    </xf>
    <xf numFmtId="3" fontId="7" fillId="0" borderId="21" xfId="60" applyNumberFormat="1" applyFont="1" applyBorder="1" applyAlignment="1">
      <alignment horizontal="right"/>
      <protection/>
    </xf>
    <xf numFmtId="3" fontId="7" fillId="0" borderId="22" xfId="60" applyNumberFormat="1" applyFont="1" applyBorder="1" applyAlignment="1">
      <alignment horizontal="right"/>
      <protection/>
    </xf>
    <xf numFmtId="9" fontId="7" fillId="0" borderId="0" xfId="71" applyFont="1" applyBorder="1" applyAlignment="1">
      <alignment horizontal="right"/>
    </xf>
    <xf numFmtId="3" fontId="9" fillId="0" borderId="16" xfId="60" applyNumberFormat="1" applyFont="1" applyBorder="1" applyAlignment="1">
      <alignment horizontal="right"/>
      <protection/>
    </xf>
    <xf numFmtId="3" fontId="9" fillId="0" borderId="22" xfId="60" applyNumberFormat="1" applyFont="1" applyBorder="1" applyAlignment="1">
      <alignment horizontal="right"/>
      <protection/>
    </xf>
    <xf numFmtId="3" fontId="7" fillId="0" borderId="23" xfId="60" applyNumberFormat="1" applyFont="1" applyBorder="1" applyAlignment="1">
      <alignment horizontal="right"/>
      <protection/>
    </xf>
    <xf numFmtId="0" fontId="7" fillId="0" borderId="24" xfId="60" applyFont="1" applyBorder="1" applyAlignment="1">
      <alignment horizontal="center" vertical="center" wrapText="1"/>
      <protection/>
    </xf>
    <xf numFmtId="9" fontId="7" fillId="0" borderId="22" xfId="71" applyFont="1" applyBorder="1" applyAlignment="1">
      <alignment horizontal="right"/>
    </xf>
    <xf numFmtId="9" fontId="7" fillId="0" borderId="25" xfId="71" applyFont="1" applyBorder="1" applyAlignment="1">
      <alignment horizontal="right"/>
    </xf>
    <xf numFmtId="9" fontId="7" fillId="0" borderId="26" xfId="71" applyFont="1" applyBorder="1" applyAlignment="1">
      <alignment horizontal="right"/>
    </xf>
    <xf numFmtId="0" fontId="66" fillId="0" borderId="0" xfId="61">
      <alignment/>
      <protection/>
    </xf>
    <xf numFmtId="0" fontId="83" fillId="0" borderId="0" xfId="61" applyFont="1">
      <alignment/>
      <protection/>
    </xf>
    <xf numFmtId="0" fontId="7" fillId="0" borderId="0" xfId="60" applyFont="1">
      <alignment/>
      <protection/>
    </xf>
    <xf numFmtId="3" fontId="9" fillId="0" borderId="0" xfId="60" applyNumberFormat="1" applyFont="1" applyBorder="1" applyAlignment="1">
      <alignment horizontal="right"/>
      <protection/>
    </xf>
    <xf numFmtId="3" fontId="7" fillId="0" borderId="13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right"/>
      <protection/>
    </xf>
    <xf numFmtId="3" fontId="8" fillId="0" borderId="13" xfId="60" applyNumberFormat="1" applyFont="1" applyBorder="1" applyAlignment="1">
      <alignment horizontal="right"/>
      <protection/>
    </xf>
    <xf numFmtId="3" fontId="8" fillId="0" borderId="20" xfId="60" applyNumberFormat="1" applyFont="1" applyBorder="1" applyAlignment="1">
      <alignment horizontal="right"/>
      <protection/>
    </xf>
    <xf numFmtId="3" fontId="9" fillId="0" borderId="17" xfId="60" applyNumberFormat="1" applyFont="1" applyBorder="1" applyAlignment="1">
      <alignment horizontal="right"/>
      <protection/>
    </xf>
    <xf numFmtId="3" fontId="7" fillId="0" borderId="27" xfId="60" applyNumberFormat="1" applyFont="1" applyBorder="1" applyAlignment="1">
      <alignment horizontal="right"/>
      <protection/>
    </xf>
    <xf numFmtId="3" fontId="8" fillId="0" borderId="21" xfId="60" applyNumberFormat="1" applyFont="1" applyBorder="1" applyAlignment="1">
      <alignment horizontal="right"/>
      <protection/>
    </xf>
    <xf numFmtId="3" fontId="8" fillId="0" borderId="27" xfId="60" applyNumberFormat="1" applyFont="1" applyBorder="1" applyAlignment="1">
      <alignment horizontal="right"/>
      <protection/>
    </xf>
    <xf numFmtId="3" fontId="7" fillId="33" borderId="27" xfId="60" applyNumberFormat="1" applyFont="1" applyFill="1" applyBorder="1" applyAlignment="1">
      <alignment horizontal="right"/>
      <protection/>
    </xf>
    <xf numFmtId="0" fontId="8" fillId="0" borderId="28" xfId="60" applyFont="1" applyBorder="1" applyAlignment="1">
      <alignment horizontal="left"/>
      <protection/>
    </xf>
    <xf numFmtId="3" fontId="8" fillId="0" borderId="28" xfId="60" applyNumberFormat="1" applyFont="1" applyBorder="1" applyAlignment="1">
      <alignment horizontal="right"/>
      <protection/>
    </xf>
    <xf numFmtId="3" fontId="7" fillId="0" borderId="29" xfId="60" applyNumberFormat="1" applyFont="1" applyBorder="1" applyAlignment="1">
      <alignment horizontal="right"/>
      <protection/>
    </xf>
    <xf numFmtId="3" fontId="7" fillId="0" borderId="25" xfId="60" applyNumberFormat="1" applyFont="1" applyBorder="1" applyAlignment="1">
      <alignment horizontal="right"/>
      <protection/>
    </xf>
    <xf numFmtId="3" fontId="9" fillId="0" borderId="25" xfId="60" applyNumberFormat="1" applyFont="1" applyBorder="1" applyAlignment="1">
      <alignment horizontal="right"/>
      <protection/>
    </xf>
    <xf numFmtId="3" fontId="7" fillId="0" borderId="30" xfId="60" applyNumberFormat="1" applyFont="1" applyBorder="1" applyAlignment="1">
      <alignment horizontal="right"/>
      <protection/>
    </xf>
    <xf numFmtId="3" fontId="8" fillId="0" borderId="29" xfId="60" applyNumberFormat="1" applyFont="1" applyBorder="1" applyAlignment="1">
      <alignment horizontal="right"/>
      <protection/>
    </xf>
    <xf numFmtId="3" fontId="8" fillId="0" borderId="30" xfId="60" applyNumberFormat="1" applyFont="1" applyBorder="1" applyAlignment="1">
      <alignment horizontal="right"/>
      <protection/>
    </xf>
    <xf numFmtId="3" fontId="7" fillId="33" borderId="30" xfId="60" applyNumberFormat="1" applyFont="1" applyFill="1" applyBorder="1" applyAlignment="1">
      <alignment horizontal="right"/>
      <protection/>
    </xf>
    <xf numFmtId="3" fontId="7" fillId="0" borderId="31" xfId="60" applyNumberFormat="1" applyFont="1" applyBorder="1" applyAlignment="1">
      <alignment horizontal="right"/>
      <protection/>
    </xf>
    <xf numFmtId="3" fontId="7" fillId="0" borderId="26" xfId="60" applyNumberFormat="1" applyFont="1" applyBorder="1" applyAlignment="1">
      <alignment horizontal="right"/>
      <protection/>
    </xf>
    <xf numFmtId="9" fontId="8" fillId="0" borderId="20" xfId="71" applyFont="1" applyBorder="1" applyAlignment="1">
      <alignment horizontal="right"/>
    </xf>
    <xf numFmtId="3" fontId="7" fillId="0" borderId="32" xfId="60" applyNumberFormat="1" applyFont="1" applyBorder="1" applyAlignment="1">
      <alignment horizontal="right"/>
      <protection/>
    </xf>
    <xf numFmtId="9" fontId="8" fillId="0" borderId="21" xfId="71" applyFont="1" applyBorder="1" applyAlignment="1">
      <alignment horizontal="right"/>
    </xf>
    <xf numFmtId="9" fontId="8" fillId="0" borderId="27" xfId="71" applyFont="1" applyBorder="1" applyAlignment="1">
      <alignment horizontal="right"/>
    </xf>
    <xf numFmtId="9" fontId="8" fillId="0" borderId="10" xfId="71" applyFont="1" applyBorder="1" applyAlignment="1">
      <alignment horizontal="right"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1" fontId="5" fillId="0" borderId="0" xfId="60" applyNumberFormat="1" applyFill="1" applyAlignment="1">
      <alignment vertical="center" wrapText="1"/>
      <protection/>
    </xf>
    <xf numFmtId="171" fontId="5" fillId="0" borderId="0" xfId="60" applyNumberFormat="1" applyFill="1" applyAlignment="1">
      <alignment horizontal="center" vertical="center" wrapText="1"/>
      <protection/>
    </xf>
    <xf numFmtId="171" fontId="13" fillId="0" borderId="0" xfId="60" applyNumberFormat="1" applyFont="1" applyFill="1" applyAlignment="1">
      <alignment horizontal="right" vertical="center"/>
      <protection/>
    </xf>
    <xf numFmtId="171" fontId="14" fillId="0" borderId="33" xfId="60" applyNumberFormat="1" applyFont="1" applyFill="1" applyBorder="1" applyAlignment="1">
      <alignment horizontal="centerContinuous" vertical="center" wrapText="1"/>
      <protection/>
    </xf>
    <xf numFmtId="171" fontId="14" fillId="0" borderId="34" xfId="60" applyNumberFormat="1" applyFont="1" applyFill="1" applyBorder="1" applyAlignment="1">
      <alignment horizontal="centerContinuous" vertical="center" wrapText="1"/>
      <protection/>
    </xf>
    <xf numFmtId="171" fontId="14" fillId="0" borderId="35" xfId="60" applyNumberFormat="1" applyFont="1" applyFill="1" applyBorder="1" applyAlignment="1">
      <alignment horizontal="centerContinuous" vertical="center" wrapText="1"/>
      <protection/>
    </xf>
    <xf numFmtId="171" fontId="14" fillId="0" borderId="33" xfId="60" applyNumberFormat="1" applyFont="1" applyFill="1" applyBorder="1" applyAlignment="1">
      <alignment horizontal="center" vertical="center" wrapText="1"/>
      <protection/>
    </xf>
    <xf numFmtId="171" fontId="14" fillId="0" borderId="34" xfId="60" applyNumberFormat="1" applyFont="1" applyFill="1" applyBorder="1" applyAlignment="1">
      <alignment horizontal="center" vertical="center" wrapText="1"/>
      <protection/>
    </xf>
    <xf numFmtId="171" fontId="15" fillId="0" borderId="0" xfId="60" applyNumberFormat="1" applyFont="1" applyFill="1" applyAlignment="1">
      <alignment horizontal="center" vertical="center" wrapText="1"/>
      <protection/>
    </xf>
    <xf numFmtId="171" fontId="16" fillId="0" borderId="36" xfId="60" applyNumberFormat="1" applyFont="1" applyFill="1" applyBorder="1" applyAlignment="1">
      <alignment horizontal="center" vertical="center" wrapText="1"/>
      <protection/>
    </xf>
    <xf numFmtId="171" fontId="16" fillId="0" borderId="33" xfId="60" applyNumberFormat="1" applyFont="1" applyFill="1" applyBorder="1" applyAlignment="1">
      <alignment horizontal="center" vertical="center" wrapText="1"/>
      <protection/>
    </xf>
    <xf numFmtId="171" fontId="16" fillId="0" borderId="34" xfId="60" applyNumberFormat="1" applyFont="1" applyFill="1" applyBorder="1" applyAlignment="1">
      <alignment horizontal="center" vertical="center" wrapText="1"/>
      <protection/>
    </xf>
    <xf numFmtId="171" fontId="16" fillId="0" borderId="35" xfId="60" applyNumberFormat="1" applyFont="1" applyFill="1" applyBorder="1" applyAlignment="1">
      <alignment horizontal="center" vertical="center" wrapText="1"/>
      <protection/>
    </xf>
    <xf numFmtId="171" fontId="16" fillId="0" borderId="0" xfId="60" applyNumberFormat="1" applyFont="1" applyFill="1" applyAlignment="1">
      <alignment horizontal="center" vertical="center" wrapText="1"/>
      <protection/>
    </xf>
    <xf numFmtId="171" fontId="16" fillId="0" borderId="37" xfId="60" applyNumberFormat="1" applyFont="1" applyFill="1" applyBorder="1" applyAlignment="1">
      <alignment horizontal="center" vertical="center" wrapText="1"/>
      <protection/>
    </xf>
    <xf numFmtId="171" fontId="16" fillId="0" borderId="38" xfId="60" applyNumberFormat="1" applyFont="1" applyFill="1" applyBorder="1" applyAlignment="1">
      <alignment horizontal="center" vertical="center" wrapText="1"/>
      <protection/>
    </xf>
    <xf numFmtId="171" fontId="16" fillId="0" borderId="16" xfId="60" applyNumberFormat="1" applyFont="1" applyFill="1" applyBorder="1" applyAlignment="1">
      <alignment horizontal="center" vertical="center" wrapText="1"/>
      <protection/>
    </xf>
    <xf numFmtId="171" fontId="16" fillId="0" borderId="22" xfId="60" applyNumberFormat="1" applyFont="1" applyFill="1" applyBorder="1" applyAlignment="1">
      <alignment horizontal="center" vertical="center" wrapText="1"/>
      <protection/>
    </xf>
    <xf numFmtId="171" fontId="17" fillId="0" borderId="39" xfId="60" applyNumberFormat="1" applyFont="1" applyFill="1" applyBorder="1" applyAlignment="1" applyProtection="1">
      <alignment horizontal="left" vertical="center" wrapText="1" indent="1"/>
      <protection locked="0"/>
    </xf>
    <xf numFmtId="171" fontId="17" fillId="0" borderId="40" xfId="60" applyNumberFormat="1" applyFont="1" applyFill="1" applyBorder="1" applyAlignment="1" applyProtection="1">
      <alignment vertical="center" wrapText="1"/>
      <protection locked="0"/>
    </xf>
    <xf numFmtId="171" fontId="17" fillId="0" borderId="41" xfId="60" applyNumberFormat="1" applyFont="1" applyFill="1" applyBorder="1" applyAlignment="1" applyProtection="1">
      <alignment vertical="center" wrapText="1"/>
      <protection locked="0"/>
    </xf>
    <xf numFmtId="171" fontId="17" fillId="0" borderId="42" xfId="60" applyNumberFormat="1" applyFont="1" applyFill="1" applyBorder="1" applyAlignment="1" applyProtection="1">
      <alignment horizontal="left" vertical="center" wrapText="1" indent="1"/>
      <protection locked="0"/>
    </xf>
    <xf numFmtId="171" fontId="17" fillId="0" borderId="43" xfId="60" applyNumberFormat="1" applyFont="1" applyFill="1" applyBorder="1" applyAlignment="1" applyProtection="1">
      <alignment vertical="center" wrapText="1"/>
      <protection locked="0"/>
    </xf>
    <xf numFmtId="171" fontId="17" fillId="0" borderId="44" xfId="60" applyNumberFormat="1" applyFont="1" applyFill="1" applyBorder="1" applyAlignment="1" applyProtection="1">
      <alignment vertical="center" wrapText="1"/>
      <protection locked="0"/>
    </xf>
    <xf numFmtId="171" fontId="17" fillId="0" borderId="45" xfId="60" applyNumberFormat="1" applyFont="1" applyFill="1" applyBorder="1" applyAlignment="1" applyProtection="1">
      <alignment vertical="center" wrapText="1"/>
      <protection locked="0"/>
    </xf>
    <xf numFmtId="171" fontId="16" fillId="0" borderId="33" xfId="60" applyNumberFormat="1" applyFont="1" applyFill="1" applyBorder="1" applyAlignment="1" applyProtection="1">
      <alignment horizontal="left" vertical="center" wrapText="1" indent="1"/>
      <protection locked="0"/>
    </xf>
    <xf numFmtId="171" fontId="16" fillId="0" borderId="34" xfId="60" applyNumberFormat="1" applyFont="1" applyFill="1" applyBorder="1" applyAlignment="1" applyProtection="1">
      <alignment vertical="center" wrapText="1"/>
      <protection/>
    </xf>
    <xf numFmtId="171" fontId="16" fillId="0" borderId="33" xfId="60" applyNumberFormat="1" applyFont="1" applyFill="1" applyBorder="1" applyAlignment="1" applyProtection="1">
      <alignment horizontal="left" vertical="center" wrapText="1" indent="1"/>
      <protection/>
    </xf>
    <xf numFmtId="171" fontId="17" fillId="0" borderId="42" xfId="60" applyNumberFormat="1" applyFont="1" applyFill="1" applyBorder="1" applyAlignment="1" applyProtection="1">
      <alignment horizontal="left" vertical="center" wrapText="1" indent="1"/>
      <protection locked="0"/>
    </xf>
    <xf numFmtId="171" fontId="17" fillId="0" borderId="43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44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40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41" xfId="60" applyNumberFormat="1" applyFont="1" applyFill="1" applyBorder="1" applyAlignment="1" applyProtection="1">
      <alignment horizontal="right" vertical="center" wrapText="1"/>
      <protection locked="0"/>
    </xf>
    <xf numFmtId="171" fontId="14" fillId="0" borderId="33" xfId="60" applyNumberFormat="1" applyFont="1" applyFill="1" applyBorder="1" applyAlignment="1">
      <alignment horizontal="left" vertical="center" wrapText="1" indent="1"/>
      <protection/>
    </xf>
    <xf numFmtId="171" fontId="15" fillId="0" borderId="37" xfId="60" applyNumberFormat="1" applyFont="1" applyFill="1" applyBorder="1" applyAlignment="1">
      <alignment horizontal="center" vertical="center" wrapText="1"/>
      <protection/>
    </xf>
    <xf numFmtId="171" fontId="14" fillId="0" borderId="38" xfId="60" applyNumberFormat="1" applyFont="1" applyFill="1" applyBorder="1" applyAlignment="1">
      <alignment horizontal="center" vertical="center" wrapText="1"/>
      <protection/>
    </xf>
    <xf numFmtId="171" fontId="16" fillId="0" borderId="16" xfId="60" applyNumberFormat="1" applyFont="1" applyFill="1" applyBorder="1" applyAlignment="1" applyProtection="1">
      <alignment horizontal="center" vertical="center" wrapText="1"/>
      <protection/>
    </xf>
    <xf numFmtId="171" fontId="16" fillId="0" borderId="22" xfId="60" applyNumberFormat="1" applyFont="1" applyFill="1" applyBorder="1" applyAlignment="1" applyProtection="1">
      <alignment horizontal="center" vertical="center" wrapText="1"/>
      <protection/>
    </xf>
    <xf numFmtId="171" fontId="17" fillId="0" borderId="43" xfId="61" applyNumberFormat="1" applyFont="1" applyFill="1" applyBorder="1" applyAlignment="1" applyProtection="1">
      <alignment vertical="center" wrapText="1"/>
      <protection locked="0"/>
    </xf>
    <xf numFmtId="171" fontId="16" fillId="0" borderId="34" xfId="61" applyNumberFormat="1" applyFont="1" applyFill="1" applyBorder="1" applyAlignment="1" applyProtection="1">
      <alignment vertical="center" wrapText="1"/>
      <protection/>
    </xf>
    <xf numFmtId="171" fontId="16" fillId="0" borderId="34" xfId="61" applyNumberFormat="1" applyFont="1" applyFill="1" applyBorder="1" applyAlignment="1">
      <alignment vertical="center" wrapText="1"/>
      <protection/>
    </xf>
    <xf numFmtId="171" fontId="16" fillId="0" borderId="46" xfId="61" applyNumberFormat="1" applyFont="1" applyFill="1" applyBorder="1" applyAlignment="1">
      <alignment vertical="center" wrapText="1"/>
      <protection/>
    </xf>
    <xf numFmtId="171" fontId="16" fillId="0" borderId="46" xfId="61" applyNumberFormat="1" applyFont="1" applyFill="1" applyBorder="1" applyAlignment="1" applyProtection="1">
      <alignment horizontal="right" vertical="center" wrapText="1"/>
      <protection/>
    </xf>
    <xf numFmtId="171" fontId="18" fillId="0" borderId="0" xfId="60" applyNumberFormat="1" applyFont="1" applyFill="1" applyAlignment="1">
      <alignment vertical="center" wrapText="1"/>
      <protection/>
    </xf>
    <xf numFmtId="0" fontId="11" fillId="0" borderId="0" xfId="64" applyFont="1">
      <alignment/>
      <protection/>
    </xf>
    <xf numFmtId="0" fontId="12" fillId="0" borderId="0" xfId="64" applyFont="1" applyAlignment="1">
      <alignment/>
      <protection/>
    </xf>
    <xf numFmtId="171" fontId="17" fillId="0" borderId="38" xfId="60" applyNumberFormat="1" applyFont="1" applyFill="1" applyBorder="1" applyAlignment="1" applyProtection="1">
      <alignment horizontal="left" vertical="center" wrapText="1" indent="1"/>
      <protection locked="0"/>
    </xf>
    <xf numFmtId="171" fontId="17" fillId="0" borderId="39" xfId="64" applyNumberFormat="1" applyFont="1" applyFill="1" applyBorder="1" applyAlignment="1" applyProtection="1">
      <alignment horizontal="left" vertical="center" wrapText="1" indent="1"/>
      <protection locked="0"/>
    </xf>
    <xf numFmtId="171" fontId="17" fillId="0" borderId="42" xfId="64" applyNumberFormat="1" applyFont="1" applyFill="1" applyBorder="1" applyAlignment="1" applyProtection="1">
      <alignment horizontal="left" vertical="center" wrapText="1" indent="1"/>
      <protection locked="0"/>
    </xf>
    <xf numFmtId="171" fontId="16" fillId="0" borderId="33" xfId="64" applyNumberFormat="1" applyFont="1" applyFill="1" applyBorder="1" applyAlignment="1" applyProtection="1">
      <alignment horizontal="left" vertical="center" wrapText="1" indent="1"/>
      <protection locked="0"/>
    </xf>
    <xf numFmtId="171" fontId="14" fillId="0" borderId="33" xfId="64" applyNumberFormat="1" applyFont="1" applyFill="1" applyBorder="1" applyAlignment="1">
      <alignment horizontal="left" vertical="center" wrapText="1" indent="1"/>
      <protection/>
    </xf>
    <xf numFmtId="171" fontId="14" fillId="0" borderId="47" xfId="64" applyNumberFormat="1" applyFont="1" applyFill="1" applyBorder="1" applyAlignment="1">
      <alignment horizontal="left" vertical="center" wrapText="1" indent="1"/>
      <protection/>
    </xf>
    <xf numFmtId="171" fontId="16" fillId="0" borderId="47" xfId="64" applyNumberFormat="1" applyFont="1" applyFill="1" applyBorder="1" applyAlignment="1">
      <alignment horizontal="left" vertical="center" wrapText="1" indent="1"/>
      <protection/>
    </xf>
    <xf numFmtId="171" fontId="17" fillId="0" borderId="0" xfId="60" applyNumberFormat="1" applyFont="1" applyFill="1" applyBorder="1" applyAlignment="1" applyProtection="1">
      <alignment vertical="center" wrapText="1"/>
      <protection locked="0"/>
    </xf>
    <xf numFmtId="171" fontId="17" fillId="0" borderId="41" xfId="64" applyNumberFormat="1" applyFont="1" applyFill="1" applyBorder="1" applyAlignment="1" applyProtection="1">
      <alignment vertical="center" wrapText="1"/>
      <protection locked="0"/>
    </xf>
    <xf numFmtId="171" fontId="17" fillId="0" borderId="44" xfId="64" applyNumberFormat="1" applyFont="1" applyFill="1" applyBorder="1" applyAlignment="1" applyProtection="1">
      <alignment vertical="center" wrapText="1"/>
      <protection locked="0"/>
    </xf>
    <xf numFmtId="171" fontId="17" fillId="0" borderId="45" xfId="64" applyNumberFormat="1" applyFont="1" applyFill="1" applyBorder="1" applyAlignment="1" applyProtection="1">
      <alignment vertical="center" wrapText="1"/>
      <protection locked="0"/>
    </xf>
    <xf numFmtId="171" fontId="16" fillId="0" borderId="35" xfId="64" applyNumberFormat="1" applyFont="1" applyFill="1" applyBorder="1" applyAlignment="1" applyProtection="1">
      <alignment vertical="center" wrapText="1"/>
      <protection/>
    </xf>
    <xf numFmtId="171" fontId="16" fillId="0" borderId="35" xfId="64" applyNumberFormat="1" applyFont="1" applyFill="1" applyBorder="1" applyAlignment="1">
      <alignment vertical="center" wrapText="1"/>
      <protection/>
    </xf>
    <xf numFmtId="171" fontId="16" fillId="0" borderId="48" xfId="64" applyNumberFormat="1" applyFont="1" applyFill="1" applyBorder="1" applyAlignment="1">
      <alignment vertical="center" wrapText="1"/>
      <protection/>
    </xf>
    <xf numFmtId="171" fontId="16" fillId="0" borderId="48" xfId="64" applyNumberFormat="1" applyFont="1" applyFill="1" applyBorder="1" applyAlignment="1" applyProtection="1">
      <alignment horizontal="right" vertical="center" wrapText="1"/>
      <protection/>
    </xf>
    <xf numFmtId="171" fontId="17" fillId="0" borderId="42" xfId="64" applyNumberFormat="1" applyFont="1" applyFill="1" applyBorder="1" applyAlignment="1" applyProtection="1">
      <alignment horizontal="left" vertical="center" wrapText="1" indent="1"/>
      <protection locked="0"/>
    </xf>
    <xf numFmtId="171" fontId="17" fillId="0" borderId="49" xfId="60" applyNumberFormat="1" applyFont="1" applyFill="1" applyBorder="1" applyAlignment="1" applyProtection="1">
      <alignment vertical="center" wrapText="1"/>
      <protection locked="0"/>
    </xf>
    <xf numFmtId="171" fontId="17" fillId="0" borderId="50" xfId="60" applyNumberFormat="1" applyFont="1" applyFill="1" applyBorder="1" applyAlignment="1" applyProtection="1">
      <alignment vertical="center" wrapText="1"/>
      <protection locked="0"/>
    </xf>
    <xf numFmtId="171" fontId="17" fillId="0" borderId="51" xfId="60" applyNumberFormat="1" applyFont="1" applyFill="1" applyBorder="1" applyAlignment="1" applyProtection="1">
      <alignment vertical="center" wrapText="1"/>
      <protection locked="0"/>
    </xf>
    <xf numFmtId="171" fontId="16" fillId="0" borderId="52" xfId="60" applyNumberFormat="1" applyFont="1" applyFill="1" applyBorder="1" applyAlignment="1" applyProtection="1">
      <alignment vertical="center" wrapText="1"/>
      <protection/>
    </xf>
    <xf numFmtId="171" fontId="17" fillId="0" borderId="51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50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49" xfId="60" applyNumberFormat="1" applyFont="1" applyFill="1" applyBorder="1" applyAlignment="1" applyProtection="1">
      <alignment horizontal="right" vertical="center" wrapText="1"/>
      <protection locked="0"/>
    </xf>
    <xf numFmtId="171" fontId="16" fillId="0" borderId="51" xfId="60" applyNumberFormat="1" applyFont="1" applyFill="1" applyBorder="1" applyAlignment="1" applyProtection="1">
      <alignment horizontal="center" vertical="center" wrapText="1"/>
      <protection/>
    </xf>
    <xf numFmtId="171" fontId="17" fillId="0" borderId="49" xfId="64" applyNumberFormat="1" applyFont="1" applyFill="1" applyBorder="1" applyAlignment="1" applyProtection="1">
      <alignment vertical="center" wrapText="1"/>
      <protection locked="0"/>
    </xf>
    <xf numFmtId="171" fontId="17" fillId="0" borderId="50" xfId="64" applyNumberFormat="1" applyFont="1" applyFill="1" applyBorder="1" applyAlignment="1" applyProtection="1">
      <alignment vertical="center" wrapText="1"/>
      <protection locked="0"/>
    </xf>
    <xf numFmtId="171" fontId="16" fillId="0" borderId="52" xfId="64" applyNumberFormat="1" applyFont="1" applyFill="1" applyBorder="1" applyAlignment="1" applyProtection="1">
      <alignment vertical="center" wrapText="1"/>
      <protection/>
    </xf>
    <xf numFmtId="171" fontId="16" fillId="0" borderId="52" xfId="64" applyNumberFormat="1" applyFont="1" applyFill="1" applyBorder="1" applyAlignment="1">
      <alignment vertical="center" wrapText="1"/>
      <protection/>
    </xf>
    <xf numFmtId="171" fontId="16" fillId="0" borderId="53" xfId="64" applyNumberFormat="1" applyFont="1" applyFill="1" applyBorder="1" applyAlignment="1">
      <alignment vertical="center" wrapText="1"/>
      <protection/>
    </xf>
    <xf numFmtId="171" fontId="17" fillId="0" borderId="46" xfId="60" applyNumberFormat="1" applyFont="1" applyFill="1" applyBorder="1" applyAlignment="1" applyProtection="1">
      <alignment vertical="center" wrapText="1"/>
      <protection locked="0"/>
    </xf>
    <xf numFmtId="171" fontId="16" fillId="0" borderId="34" xfId="60" applyNumberFormat="1" applyFont="1" applyFill="1" applyBorder="1" applyAlignment="1" applyProtection="1">
      <alignment horizontal="right" vertical="center" wrapText="1"/>
      <protection locked="0"/>
    </xf>
    <xf numFmtId="171" fontId="16" fillId="0" borderId="46" xfId="60" applyNumberFormat="1" applyFont="1" applyFill="1" applyBorder="1" applyAlignment="1" applyProtection="1">
      <alignment vertical="center" wrapText="1"/>
      <protection/>
    </xf>
    <xf numFmtId="171" fontId="14" fillId="0" borderId="35" xfId="60" applyNumberFormat="1" applyFont="1" applyFill="1" applyBorder="1" applyAlignment="1">
      <alignment horizontal="center" vertical="center" wrapText="1"/>
      <protection/>
    </xf>
    <xf numFmtId="171" fontId="17" fillId="0" borderId="22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54" xfId="64" applyNumberFormat="1" applyFont="1" applyFill="1" applyBorder="1" applyAlignment="1" applyProtection="1">
      <alignment vertical="center" wrapText="1"/>
      <protection locked="0"/>
    </xf>
    <xf numFmtId="171" fontId="5" fillId="0" borderId="55" xfId="60" applyNumberFormat="1" applyFill="1" applyBorder="1" applyAlignment="1">
      <alignment horizontal="center" vertical="center" wrapText="1"/>
      <protection/>
    </xf>
    <xf numFmtId="171" fontId="5" fillId="0" borderId="56" xfId="60" applyNumberFormat="1" applyFill="1" applyBorder="1" applyAlignment="1">
      <alignment horizontal="center" vertical="center" wrapText="1"/>
      <protection/>
    </xf>
    <xf numFmtId="171" fontId="19" fillId="0" borderId="55" xfId="64" applyNumberFormat="1" applyFill="1" applyBorder="1" applyAlignment="1">
      <alignment horizontal="center" vertical="center" wrapText="1"/>
      <protection/>
    </xf>
    <xf numFmtId="171" fontId="15" fillId="0" borderId="36" xfId="64" applyNumberFormat="1" applyFont="1" applyFill="1" applyBorder="1" applyAlignment="1">
      <alignment horizontal="center" vertical="center" wrapText="1"/>
      <protection/>
    </xf>
    <xf numFmtId="171" fontId="16" fillId="0" borderId="53" xfId="61" applyNumberFormat="1" applyFont="1" applyFill="1" applyBorder="1" applyAlignment="1" applyProtection="1">
      <alignment horizontal="right" vertical="center" wrapText="1"/>
      <protection/>
    </xf>
    <xf numFmtId="171" fontId="13" fillId="0" borderId="0" xfId="60" applyNumberFormat="1" applyFont="1" applyFill="1" applyBorder="1" applyAlignment="1">
      <alignment horizontal="right" vertical="center"/>
      <protection/>
    </xf>
    <xf numFmtId="171" fontId="14" fillId="0" borderId="52" xfId="60" applyNumberFormat="1" applyFont="1" applyFill="1" applyBorder="1" applyAlignment="1">
      <alignment horizontal="center" vertical="center" wrapText="1"/>
      <protection/>
    </xf>
    <xf numFmtId="171" fontId="16" fillId="0" borderId="51" xfId="60" applyNumberFormat="1" applyFont="1" applyFill="1" applyBorder="1" applyAlignment="1">
      <alignment horizontal="center" vertical="center" wrapText="1"/>
      <protection/>
    </xf>
    <xf numFmtId="171" fontId="16" fillId="0" borderId="52" xfId="60" applyNumberFormat="1" applyFont="1" applyFill="1" applyBorder="1" applyAlignment="1">
      <alignment horizontal="center" vertical="center" wrapText="1"/>
      <protection/>
    </xf>
    <xf numFmtId="171" fontId="16" fillId="0" borderId="35" xfId="60" applyNumberFormat="1" applyFont="1" applyFill="1" applyBorder="1" applyAlignment="1" applyProtection="1">
      <alignment vertical="center" wrapText="1"/>
      <protection/>
    </xf>
    <xf numFmtId="171" fontId="16" fillId="0" borderId="34" xfId="61" applyNumberFormat="1" applyFont="1" applyFill="1" applyBorder="1" applyAlignment="1" applyProtection="1">
      <alignment horizontal="right" vertical="center" wrapText="1"/>
      <protection/>
    </xf>
    <xf numFmtId="171" fontId="19" fillId="0" borderId="37" xfId="64" applyNumberFormat="1" applyFill="1" applyBorder="1" applyAlignment="1">
      <alignment horizontal="center" vertical="center" wrapText="1"/>
      <protection/>
    </xf>
    <xf numFmtId="171" fontId="19" fillId="0" borderId="36" xfId="64" applyNumberFormat="1" applyFill="1" applyBorder="1" applyAlignment="1">
      <alignment horizontal="center" vertical="center" wrapText="1"/>
      <protection/>
    </xf>
    <xf numFmtId="171" fontId="5" fillId="0" borderId="57" xfId="60" applyNumberFormat="1" applyFill="1" applyBorder="1" applyAlignment="1">
      <alignment horizontal="center" vertical="center" wrapText="1"/>
      <protection/>
    </xf>
    <xf numFmtId="171" fontId="5" fillId="0" borderId="36" xfId="60" applyNumberFormat="1" applyFill="1" applyBorder="1" applyAlignment="1">
      <alignment horizontal="center" vertical="center" wrapText="1"/>
      <protection/>
    </xf>
    <xf numFmtId="171" fontId="0" fillId="0" borderId="36" xfId="64" applyNumberFormat="1" applyFont="1" applyFill="1" applyBorder="1" applyAlignment="1">
      <alignment horizontal="center" vertical="center" wrapText="1"/>
      <protection/>
    </xf>
    <xf numFmtId="0" fontId="7" fillId="0" borderId="58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0" xfId="60" applyFont="1" applyBorder="1" applyAlignment="1">
      <alignment horizontal="center"/>
      <protection/>
    </xf>
    <xf numFmtId="3" fontId="8" fillId="0" borderId="60" xfId="60" applyNumberFormat="1" applyFont="1" applyBorder="1" applyAlignment="1">
      <alignment horizontal="right"/>
      <protection/>
    </xf>
    <xf numFmtId="0" fontId="7" fillId="0" borderId="61" xfId="60" applyFont="1" applyBorder="1" applyAlignment="1">
      <alignment horizontal="center"/>
      <protection/>
    </xf>
    <xf numFmtId="3" fontId="7" fillId="0" borderId="62" xfId="60" applyNumberFormat="1" applyFont="1" applyBorder="1" applyAlignment="1">
      <alignment horizontal="right" wrapText="1"/>
      <protection/>
    </xf>
    <xf numFmtId="0" fontId="7" fillId="0" borderId="63" xfId="60" applyFont="1" applyBorder="1" applyAlignment="1">
      <alignment horizontal="center"/>
      <protection/>
    </xf>
    <xf numFmtId="3" fontId="7" fillId="0" borderId="64" xfId="60" applyNumberFormat="1" applyFont="1" applyBorder="1" applyAlignment="1">
      <alignment horizontal="right" wrapText="1"/>
      <protection/>
    </xf>
    <xf numFmtId="49" fontId="7" fillId="0" borderId="63" xfId="60" applyNumberFormat="1" applyFont="1" applyBorder="1" applyAlignment="1">
      <alignment horizontal="center"/>
      <protection/>
    </xf>
    <xf numFmtId="49" fontId="7" fillId="0" borderId="65" xfId="60" applyNumberFormat="1" applyFont="1" applyBorder="1" applyAlignment="1">
      <alignment horizontal="center"/>
      <protection/>
    </xf>
    <xf numFmtId="49" fontId="7" fillId="0" borderId="59" xfId="60" applyNumberFormat="1" applyFont="1" applyBorder="1" applyAlignment="1">
      <alignment horizontal="center" vertical="center"/>
      <protection/>
    </xf>
    <xf numFmtId="3" fontId="8" fillId="0" borderId="66" xfId="60" applyNumberFormat="1" applyFont="1" applyBorder="1" applyAlignment="1">
      <alignment horizontal="right"/>
      <protection/>
    </xf>
    <xf numFmtId="49" fontId="7" fillId="0" borderId="67" xfId="60" applyNumberFormat="1" applyFont="1" applyBorder="1" applyAlignment="1">
      <alignment horizontal="center"/>
      <protection/>
    </xf>
    <xf numFmtId="3" fontId="7" fillId="0" borderId="64" xfId="60" applyNumberFormat="1" applyFont="1" applyBorder="1" applyAlignment="1">
      <alignment horizontal="right"/>
      <protection/>
    </xf>
    <xf numFmtId="49" fontId="7" fillId="0" borderId="68" xfId="60" applyNumberFormat="1" applyFont="1" applyBorder="1" applyAlignment="1">
      <alignment horizontal="center"/>
      <protection/>
    </xf>
    <xf numFmtId="49" fontId="7" fillId="0" borderId="61" xfId="60" applyNumberFormat="1" applyFont="1" applyBorder="1" applyAlignment="1">
      <alignment horizontal="center"/>
      <protection/>
    </xf>
    <xf numFmtId="3" fontId="8" fillId="0" borderId="69" xfId="60" applyNumberFormat="1" applyFont="1" applyBorder="1" applyAlignment="1">
      <alignment horizontal="right"/>
      <protection/>
    </xf>
    <xf numFmtId="3" fontId="7" fillId="0" borderId="58" xfId="60" applyNumberFormat="1" applyFont="1" applyBorder="1" applyAlignment="1">
      <alignment horizontal="right"/>
      <protection/>
    </xf>
    <xf numFmtId="3" fontId="8" fillId="0" borderId="70" xfId="60" applyNumberFormat="1" applyFont="1" applyBorder="1" applyAlignment="1">
      <alignment horizontal="right"/>
      <protection/>
    </xf>
    <xf numFmtId="49" fontId="7" fillId="0" borderId="71" xfId="60" applyNumberFormat="1" applyFont="1" applyBorder="1" applyAlignment="1">
      <alignment horizontal="center"/>
      <protection/>
    </xf>
    <xf numFmtId="49" fontId="7" fillId="0" borderId="59" xfId="60" applyNumberFormat="1" applyFont="1" applyBorder="1" applyAlignment="1">
      <alignment horizontal="center"/>
      <protection/>
    </xf>
    <xf numFmtId="3" fontId="7" fillId="0" borderId="62" xfId="60" applyNumberFormat="1" applyFont="1" applyBorder="1" applyAlignment="1">
      <alignment horizontal="right"/>
      <protection/>
    </xf>
    <xf numFmtId="3" fontId="8" fillId="0" borderId="62" xfId="60" applyNumberFormat="1" applyFont="1" applyBorder="1" applyAlignment="1">
      <alignment horizontal="right"/>
      <protection/>
    </xf>
    <xf numFmtId="49" fontId="7" fillId="0" borderId="72" xfId="60" applyNumberFormat="1" applyFont="1" applyBorder="1" applyAlignment="1">
      <alignment horizontal="center"/>
      <protection/>
    </xf>
    <xf numFmtId="3" fontId="10" fillId="0" borderId="73" xfId="60" applyNumberFormat="1" applyFont="1" applyBorder="1" applyAlignment="1">
      <alignment horizontal="right"/>
      <protection/>
    </xf>
    <xf numFmtId="3" fontId="10" fillId="0" borderId="74" xfId="60" applyNumberFormat="1" applyFont="1" applyBorder="1" applyAlignment="1">
      <alignment horizontal="right"/>
      <protection/>
    </xf>
    <xf numFmtId="3" fontId="10" fillId="0" borderId="75" xfId="60" applyNumberFormat="1" applyFont="1" applyBorder="1" applyAlignment="1">
      <alignment horizontal="right"/>
      <protection/>
    </xf>
    <xf numFmtId="0" fontId="7" fillId="0" borderId="59" xfId="60" applyFont="1" applyBorder="1">
      <alignment/>
      <protection/>
    </xf>
    <xf numFmtId="0" fontId="7" fillId="0" borderId="60" xfId="60" applyFont="1" applyBorder="1">
      <alignment/>
      <protection/>
    </xf>
    <xf numFmtId="0" fontId="7" fillId="0" borderId="61" xfId="60" applyFont="1" applyBorder="1">
      <alignment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/>
      <protection/>
    </xf>
    <xf numFmtId="49" fontId="7" fillId="0" borderId="63" xfId="60" applyNumberFormat="1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72" xfId="60" applyFont="1" applyBorder="1" applyAlignment="1">
      <alignment horizontal="center" vertical="center"/>
      <protection/>
    </xf>
    <xf numFmtId="3" fontId="8" fillId="0" borderId="76" xfId="60" applyNumberFormat="1" applyFont="1" applyBorder="1" applyAlignment="1">
      <alignment horizontal="right"/>
      <protection/>
    </xf>
    <xf numFmtId="3" fontId="8" fillId="0" borderId="74" xfId="60" applyNumberFormat="1" applyFont="1" applyBorder="1" applyAlignment="1">
      <alignment horizontal="right"/>
      <protection/>
    </xf>
    <xf numFmtId="3" fontId="8" fillId="0" borderId="75" xfId="60" applyNumberFormat="1" applyFont="1" applyBorder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84" fillId="0" borderId="0" xfId="61" applyFont="1" applyAlignment="1">
      <alignment horizontal="center"/>
      <protection/>
    </xf>
    <xf numFmtId="0" fontId="66" fillId="0" borderId="43" xfId="61" applyBorder="1">
      <alignment/>
      <protection/>
    </xf>
    <xf numFmtId="0" fontId="79" fillId="0" borderId="43" xfId="61" applyFont="1" applyBorder="1" applyAlignment="1">
      <alignment horizontal="center" vertical="center"/>
      <protection/>
    </xf>
    <xf numFmtId="0" fontId="79" fillId="0" borderId="77" xfId="61" applyFont="1" applyBorder="1" applyAlignment="1">
      <alignment horizontal="left"/>
      <protection/>
    </xf>
    <xf numFmtId="0" fontId="66" fillId="0" borderId="45" xfId="61" applyBorder="1" applyAlignment="1">
      <alignment horizontal="center"/>
      <protection/>
    </xf>
    <xf numFmtId="0" fontId="66" fillId="0" borderId="44" xfId="61" applyBorder="1" applyAlignment="1">
      <alignment horizontal="center"/>
      <protection/>
    </xf>
    <xf numFmtId="172" fontId="79" fillId="0" borderId="43" xfId="61" applyNumberFormat="1" applyFont="1" applyBorder="1">
      <alignment/>
      <protection/>
    </xf>
    <xf numFmtId="172" fontId="66" fillId="0" borderId="43" xfId="61" applyNumberFormat="1" applyBorder="1">
      <alignment/>
      <protection/>
    </xf>
    <xf numFmtId="0" fontId="66" fillId="0" borderId="45" xfId="61" applyBorder="1" applyAlignment="1">
      <alignment horizontal="left"/>
      <protection/>
    </xf>
    <xf numFmtId="0" fontId="66" fillId="0" borderId="44" xfId="61" applyBorder="1" applyAlignment="1">
      <alignment horizontal="left"/>
      <protection/>
    </xf>
    <xf numFmtId="0" fontId="66" fillId="0" borderId="77" xfId="61" applyFont="1" applyBorder="1" applyAlignment="1">
      <alignment horizontal="left"/>
      <protection/>
    </xf>
    <xf numFmtId="172" fontId="4" fillId="0" borderId="43" xfId="61" applyNumberFormat="1" applyFont="1" applyBorder="1">
      <alignment/>
      <protection/>
    </xf>
    <xf numFmtId="0" fontId="66" fillId="0" borderId="0" xfId="61" applyBorder="1">
      <alignment/>
      <protection/>
    </xf>
    <xf numFmtId="0" fontId="22" fillId="0" borderId="0" xfId="61" applyFont="1" applyBorder="1" applyAlignment="1">
      <alignment horizontal="left"/>
      <protection/>
    </xf>
    <xf numFmtId="0" fontId="84" fillId="0" borderId="0" xfId="61" applyFont="1" applyAlignment="1">
      <alignment horizontal="center" wrapText="1"/>
      <protection/>
    </xf>
    <xf numFmtId="0" fontId="79" fillId="0" borderId="43" xfId="61" applyFont="1" applyBorder="1" applyAlignment="1">
      <alignment horizontal="center" vertical="center" wrapText="1"/>
      <protection/>
    </xf>
    <xf numFmtId="9" fontId="66" fillId="0" borderId="43" xfId="71" applyFont="1" applyBorder="1" applyAlignment="1">
      <alignment/>
    </xf>
    <xf numFmtId="9" fontId="79" fillId="0" borderId="43" xfId="71" applyFont="1" applyBorder="1" applyAlignment="1">
      <alignment/>
    </xf>
    <xf numFmtId="9" fontId="4" fillId="0" borderId="43" xfId="71" applyFont="1" applyBorder="1" applyAlignment="1">
      <alignment/>
    </xf>
    <xf numFmtId="0" fontId="19" fillId="0" borderId="0" xfId="64">
      <alignment/>
      <protection/>
    </xf>
    <xf numFmtId="0" fontId="0" fillId="0" borderId="43" xfId="64" applyFont="1" applyBorder="1" applyAlignment="1">
      <alignment horizontal="left" vertical="top" wrapText="1"/>
      <protection/>
    </xf>
    <xf numFmtId="3" fontId="19" fillId="0" borderId="43" xfId="64" applyNumberFormat="1" applyFont="1" applyBorder="1">
      <alignment/>
      <protection/>
    </xf>
    <xf numFmtId="3" fontId="0" fillId="0" borderId="43" xfId="64" applyNumberFormat="1" applyFont="1" applyBorder="1" applyAlignment="1">
      <alignment horizontal="right" vertical="top" wrapText="1"/>
      <protection/>
    </xf>
    <xf numFmtId="0" fontId="6" fillId="0" borderId="43" xfId="64" applyFont="1" applyBorder="1" applyAlignment="1">
      <alignment horizontal="left" vertical="top" wrapText="1"/>
      <protection/>
    </xf>
    <xf numFmtId="3" fontId="6" fillId="0" borderId="43" xfId="64" applyNumberFormat="1" applyFont="1" applyBorder="1" applyAlignment="1">
      <alignment horizontal="right" vertical="top" wrapText="1"/>
      <protection/>
    </xf>
    <xf numFmtId="3" fontId="24" fillId="0" borderId="43" xfId="64" applyNumberFormat="1" applyFont="1" applyBorder="1">
      <alignment/>
      <protection/>
    </xf>
    <xf numFmtId="0" fontId="24" fillId="0" borderId="0" xfId="64" applyFont="1">
      <alignment/>
      <protection/>
    </xf>
    <xf numFmtId="0" fontId="19" fillId="0" borderId="43" xfId="64" applyBorder="1">
      <alignment/>
      <protection/>
    </xf>
    <xf numFmtId="3" fontId="19" fillId="0" borderId="43" xfId="64" applyNumberFormat="1" applyBorder="1">
      <alignment/>
      <protection/>
    </xf>
    <xf numFmtId="0" fontId="24" fillId="0" borderId="43" xfId="64" applyFont="1" applyBorder="1">
      <alignment/>
      <protection/>
    </xf>
    <xf numFmtId="0" fontId="23" fillId="34" borderId="0" xfId="64" applyFont="1" applyFill="1" applyBorder="1" applyAlignment="1">
      <alignment horizontal="center" vertical="top" wrapText="1"/>
      <protection/>
    </xf>
    <xf numFmtId="0" fontId="23" fillId="34" borderId="78" xfId="64" applyFont="1" applyFill="1" applyBorder="1" applyAlignment="1">
      <alignment horizontal="left" vertical="top" wrapText="1"/>
      <protection/>
    </xf>
    <xf numFmtId="0" fontId="23" fillId="34" borderId="79" xfId="64" applyFont="1" applyFill="1" applyBorder="1" applyAlignment="1">
      <alignment horizontal="center" vertical="top" wrapText="1"/>
      <protection/>
    </xf>
    <xf numFmtId="0" fontId="0" fillId="0" borderId="80" xfId="64" applyFont="1" applyBorder="1" applyAlignment="1">
      <alignment horizontal="center" vertical="top" wrapText="1"/>
      <protection/>
    </xf>
    <xf numFmtId="3" fontId="19" fillId="0" borderId="81" xfId="64" applyNumberFormat="1" applyFont="1" applyBorder="1">
      <alignment/>
      <protection/>
    </xf>
    <xf numFmtId="0" fontId="6" fillId="0" borderId="80" xfId="64" applyFont="1" applyBorder="1" applyAlignment="1">
      <alignment horizontal="center" vertical="top" wrapText="1"/>
      <protection/>
    </xf>
    <xf numFmtId="3" fontId="24" fillId="0" borderId="81" xfId="64" applyNumberFormat="1" applyFont="1" applyBorder="1">
      <alignment/>
      <protection/>
    </xf>
    <xf numFmtId="0" fontId="6" fillId="0" borderId="80" xfId="64" applyFont="1" applyFill="1" applyBorder="1" applyAlignment="1">
      <alignment horizontal="center" vertical="top" wrapText="1"/>
      <protection/>
    </xf>
    <xf numFmtId="0" fontId="0" fillId="0" borderId="80" xfId="64" applyFont="1" applyFill="1" applyBorder="1" applyAlignment="1">
      <alignment horizontal="center" vertical="top" wrapText="1"/>
      <protection/>
    </xf>
    <xf numFmtId="0" fontId="6" fillId="0" borderId="82" xfId="64" applyFont="1" applyFill="1" applyBorder="1" applyAlignment="1">
      <alignment horizontal="center" vertical="top" wrapText="1"/>
      <protection/>
    </xf>
    <xf numFmtId="0" fontId="24" fillId="0" borderId="83" xfId="64" applyFont="1" applyBorder="1">
      <alignment/>
      <protection/>
    </xf>
    <xf numFmtId="3" fontId="24" fillId="0" borderId="83" xfId="64" applyNumberFormat="1" applyFont="1" applyBorder="1">
      <alignment/>
      <protection/>
    </xf>
    <xf numFmtId="3" fontId="24" fillId="0" borderId="84" xfId="64" applyNumberFormat="1" applyFont="1" applyBorder="1">
      <alignment/>
      <protection/>
    </xf>
    <xf numFmtId="0" fontId="25" fillId="34" borderId="16" xfId="64" applyFont="1" applyFill="1" applyBorder="1" applyAlignment="1">
      <alignment horizontal="center" vertical="top" wrapText="1"/>
      <protection/>
    </xf>
    <xf numFmtId="0" fontId="25" fillId="34" borderId="85" xfId="64" applyFont="1" applyFill="1" applyBorder="1" applyAlignment="1">
      <alignment horizontal="center" vertical="top" wrapText="1"/>
      <protection/>
    </xf>
    <xf numFmtId="0" fontId="25" fillId="34" borderId="86" xfId="64" applyFont="1" applyFill="1" applyBorder="1" applyAlignment="1">
      <alignment horizontal="center" vertical="top" wrapText="1"/>
      <protection/>
    </xf>
    <xf numFmtId="0" fontId="26" fillId="34" borderId="78" xfId="64" applyFont="1" applyFill="1" applyBorder="1" applyAlignment="1">
      <alignment horizontal="center" vertical="top" wrapText="1"/>
      <protection/>
    </xf>
    <xf numFmtId="0" fontId="0" fillId="0" borderId="42" xfId="64" applyFont="1" applyBorder="1" applyAlignment="1">
      <alignment horizontal="center" vertical="top" wrapText="1"/>
      <protection/>
    </xf>
    <xf numFmtId="3" fontId="0" fillId="0" borderId="87" xfId="64" applyNumberFormat="1" applyFont="1" applyBorder="1" applyAlignment="1">
      <alignment horizontal="right" vertical="top" wrapText="1"/>
      <protection/>
    </xf>
    <xf numFmtId="0" fontId="19" fillId="34" borderId="0" xfId="64" applyFill="1">
      <alignment/>
      <protection/>
    </xf>
    <xf numFmtId="0" fontId="0" fillId="34" borderId="42" xfId="64" applyFont="1" applyFill="1" applyBorder="1" applyAlignment="1">
      <alignment horizontal="center" vertical="top" wrapText="1"/>
      <protection/>
    </xf>
    <xf numFmtId="0" fontId="0" fillId="34" borderId="43" xfId="64" applyFont="1" applyFill="1" applyBorder="1" applyAlignment="1">
      <alignment horizontal="left" vertical="top" wrapText="1"/>
      <protection/>
    </xf>
    <xf numFmtId="3" fontId="0" fillId="34" borderId="87" xfId="64" applyNumberFormat="1" applyFont="1" applyFill="1" applyBorder="1" applyAlignment="1">
      <alignment horizontal="right" vertical="top" wrapText="1"/>
      <protection/>
    </xf>
    <xf numFmtId="0" fontId="19" fillId="0" borderId="0" xfId="64" applyBorder="1">
      <alignment/>
      <protection/>
    </xf>
    <xf numFmtId="0" fontId="0" fillId="34" borderId="39" xfId="64" applyFont="1" applyFill="1" applyBorder="1" applyAlignment="1">
      <alignment horizontal="center" vertical="top" wrapText="1"/>
      <protection/>
    </xf>
    <xf numFmtId="0" fontId="0" fillId="34" borderId="40" xfId="64" applyFont="1" applyFill="1" applyBorder="1" applyAlignment="1">
      <alignment horizontal="left" vertical="top" wrapText="1"/>
      <protection/>
    </xf>
    <xf numFmtId="3" fontId="0" fillId="34" borderId="88" xfId="64" applyNumberFormat="1" applyFont="1" applyFill="1" applyBorder="1" applyAlignment="1">
      <alignment horizontal="right" vertical="top" wrapText="1"/>
      <protection/>
    </xf>
    <xf numFmtId="0" fontId="6" fillId="34" borderId="33" xfId="64" applyFont="1" applyFill="1" applyBorder="1" applyAlignment="1">
      <alignment horizontal="center" vertical="top" wrapText="1"/>
      <protection/>
    </xf>
    <xf numFmtId="0" fontId="6" fillId="34" borderId="34" xfId="64" applyFont="1" applyFill="1" applyBorder="1" applyAlignment="1">
      <alignment horizontal="center" vertical="top" wrapText="1"/>
      <protection/>
    </xf>
    <xf numFmtId="0" fontId="6" fillId="34" borderId="89" xfId="64" applyFont="1" applyFill="1" applyBorder="1" applyAlignment="1">
      <alignment horizontal="center" vertical="top" wrapText="1"/>
      <protection/>
    </xf>
    <xf numFmtId="0" fontId="6" fillId="34" borderId="42" xfId="64" applyFont="1" applyFill="1" applyBorder="1" applyAlignment="1">
      <alignment horizontal="center" vertical="top" wrapText="1"/>
      <protection/>
    </xf>
    <xf numFmtId="0" fontId="6" fillId="34" borderId="43" xfId="64" applyFont="1" applyFill="1" applyBorder="1" applyAlignment="1">
      <alignment horizontal="left" vertical="top" wrapText="1"/>
      <protection/>
    </xf>
    <xf numFmtId="3" fontId="6" fillId="34" borderId="87" xfId="64" applyNumberFormat="1" applyFont="1" applyFill="1" applyBorder="1" applyAlignment="1">
      <alignment horizontal="right" vertical="top" wrapText="1"/>
      <protection/>
    </xf>
    <xf numFmtId="0" fontId="6" fillId="0" borderId="42" xfId="64" applyFont="1" applyBorder="1" applyAlignment="1">
      <alignment horizontal="center" vertical="top" wrapText="1"/>
      <protection/>
    </xf>
    <xf numFmtId="3" fontId="6" fillId="0" borderId="87" xfId="64" applyNumberFormat="1" applyFont="1" applyBorder="1" applyAlignment="1">
      <alignment horizontal="right" vertical="top" wrapText="1"/>
      <protection/>
    </xf>
    <xf numFmtId="0" fontId="6" fillId="0" borderId="42" xfId="64" applyFont="1" applyFill="1" applyBorder="1" applyAlignment="1">
      <alignment horizontal="center" vertical="top" wrapText="1"/>
      <protection/>
    </xf>
    <xf numFmtId="0" fontId="6" fillId="0" borderId="90" xfId="64" applyFont="1" applyFill="1" applyBorder="1" applyAlignment="1">
      <alignment horizontal="center" vertical="top" wrapText="1"/>
      <protection/>
    </xf>
    <xf numFmtId="0" fontId="24" fillId="0" borderId="54" xfId="64" applyFont="1" applyBorder="1">
      <alignment/>
      <protection/>
    </xf>
    <xf numFmtId="3" fontId="6" fillId="0" borderId="91" xfId="64" applyNumberFormat="1" applyFont="1" applyBorder="1" applyAlignment="1">
      <alignment horizontal="right" vertical="top" wrapText="1"/>
      <protection/>
    </xf>
    <xf numFmtId="0" fontId="26" fillId="0" borderId="42" xfId="64" applyFont="1" applyBorder="1" applyAlignment="1">
      <alignment horizontal="center" vertical="top" wrapText="1"/>
      <protection/>
    </xf>
    <xf numFmtId="0" fontId="26" fillId="0" borderId="43" xfId="64" applyFont="1" applyBorder="1" applyAlignment="1">
      <alignment horizontal="left" vertical="top" wrapText="1"/>
      <protection/>
    </xf>
    <xf numFmtId="3" fontId="26" fillId="0" borderId="87" xfId="64" applyNumberFormat="1" applyFont="1" applyBorder="1" applyAlignment="1">
      <alignment horizontal="right" vertical="top" wrapText="1"/>
      <protection/>
    </xf>
    <xf numFmtId="0" fontId="27" fillId="0" borderId="0" xfId="64" applyFont="1">
      <alignment/>
      <protection/>
    </xf>
    <xf numFmtId="0" fontId="9" fillId="0" borderId="15" xfId="60" applyFont="1" applyBorder="1" applyAlignment="1">
      <alignment horizontal="left"/>
      <protection/>
    </xf>
    <xf numFmtId="0" fontId="9" fillId="0" borderId="0" xfId="60" applyFont="1" applyBorder="1" applyAlignment="1">
      <alignment horizontal="left"/>
      <protection/>
    </xf>
    <xf numFmtId="0" fontId="23" fillId="34" borderId="0" xfId="64" applyFont="1" applyFill="1" applyBorder="1" applyAlignment="1">
      <alignment horizontal="center" vertical="top" wrapText="1"/>
      <protection/>
    </xf>
    <xf numFmtId="49" fontId="55" fillId="0" borderId="63" xfId="60" applyNumberFormat="1" applyFont="1" applyBorder="1" applyAlignment="1">
      <alignment horizontal="center"/>
      <protection/>
    </xf>
    <xf numFmtId="0" fontId="28" fillId="0" borderId="22" xfId="60" applyFont="1" applyBorder="1" applyAlignment="1">
      <alignment horizontal="right"/>
      <protection/>
    </xf>
    <xf numFmtId="3" fontId="28" fillId="0" borderId="16" xfId="60" applyNumberFormat="1" applyFont="1" applyBorder="1" applyAlignment="1">
      <alignment horizontal="right"/>
      <protection/>
    </xf>
    <xf numFmtId="3" fontId="28" fillId="0" borderId="22" xfId="60" applyNumberFormat="1" applyFont="1" applyBorder="1" applyAlignment="1">
      <alignment horizontal="right"/>
      <protection/>
    </xf>
    <xf numFmtId="9" fontId="29" fillId="0" borderId="25" xfId="71" applyFont="1" applyBorder="1" applyAlignment="1">
      <alignment horizontal="right"/>
    </xf>
    <xf numFmtId="3" fontId="28" fillId="0" borderId="0" xfId="60" applyNumberFormat="1" applyFont="1" applyBorder="1" applyAlignment="1">
      <alignment horizontal="right"/>
      <protection/>
    </xf>
    <xf numFmtId="3" fontId="29" fillId="0" borderId="64" xfId="60" applyNumberFormat="1" applyFont="1" applyBorder="1" applyAlignment="1">
      <alignment horizontal="right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0" fillId="0" borderId="0" xfId="64" applyFont="1" applyAlignment="1">
      <alignment vertical="center"/>
      <protection/>
    </xf>
    <xf numFmtId="0" fontId="6" fillId="0" borderId="0" xfId="64" applyFont="1" applyAlignment="1">
      <alignment horizontal="center"/>
      <protection/>
    </xf>
    <xf numFmtId="0" fontId="6" fillId="0" borderId="92" xfId="64" applyFont="1" applyBorder="1" applyAlignment="1">
      <alignment horizontal="center"/>
      <protection/>
    </xf>
    <xf numFmtId="0" fontId="25" fillId="0" borderId="39" xfId="64" applyFont="1" applyBorder="1">
      <alignment/>
      <protection/>
    </xf>
    <xf numFmtId="3" fontId="25" fillId="0" borderId="40" xfId="64" applyNumberFormat="1" applyFont="1" applyBorder="1">
      <alignment/>
      <protection/>
    </xf>
    <xf numFmtId="4" fontId="25" fillId="0" borderId="88" xfId="64" applyNumberFormat="1" applyFont="1" applyBorder="1">
      <alignment/>
      <protection/>
    </xf>
    <xf numFmtId="0" fontId="25" fillId="0" borderId="0" xfId="64" applyFont="1">
      <alignment/>
      <protection/>
    </xf>
    <xf numFmtId="0" fontId="30" fillId="0" borderId="42" xfId="64" applyFont="1" applyBorder="1">
      <alignment/>
      <protection/>
    </xf>
    <xf numFmtId="3" fontId="30" fillId="0" borderId="43" xfId="64" applyNumberFormat="1" applyFont="1" applyBorder="1">
      <alignment/>
      <protection/>
    </xf>
    <xf numFmtId="4" fontId="30" fillId="0" borderId="88" xfId="64" applyNumberFormat="1" applyFont="1" applyBorder="1">
      <alignment/>
      <protection/>
    </xf>
    <xf numFmtId="0" fontId="31" fillId="0" borderId="0" xfId="64" applyFont="1">
      <alignment/>
      <protection/>
    </xf>
    <xf numFmtId="0" fontId="25" fillId="0" borderId="42" xfId="64" applyFont="1" applyBorder="1">
      <alignment/>
      <protection/>
    </xf>
    <xf numFmtId="3" fontId="25" fillId="0" borderId="43" xfId="64" applyNumberFormat="1" applyFont="1" applyBorder="1">
      <alignment/>
      <protection/>
    </xf>
    <xf numFmtId="0" fontId="26" fillId="0" borderId="42" xfId="64" applyFont="1" applyBorder="1">
      <alignment/>
      <protection/>
    </xf>
    <xf numFmtId="3" fontId="26" fillId="0" borderId="43" xfId="64" applyNumberFormat="1" applyFont="1" applyBorder="1">
      <alignment/>
      <protection/>
    </xf>
    <xf numFmtId="4" fontId="26" fillId="0" borderId="88" xfId="64" applyNumberFormat="1" applyFont="1" applyBorder="1">
      <alignment/>
      <protection/>
    </xf>
    <xf numFmtId="0" fontId="26" fillId="0" borderId="0" xfId="64" applyFont="1">
      <alignment/>
      <protection/>
    </xf>
    <xf numFmtId="3" fontId="25" fillId="0" borderId="93" xfId="64" applyNumberFormat="1" applyFont="1" applyBorder="1">
      <alignment/>
      <protection/>
    </xf>
    <xf numFmtId="0" fontId="26" fillId="0" borderId="94" xfId="64" applyFont="1" applyBorder="1">
      <alignment/>
      <protection/>
    </xf>
    <xf numFmtId="3" fontId="26" fillId="0" borderId="93" xfId="64" applyNumberFormat="1" applyFont="1" applyBorder="1">
      <alignment/>
      <protection/>
    </xf>
    <xf numFmtId="4" fontId="26" fillId="0" borderId="87" xfId="64" applyNumberFormat="1" applyFont="1" applyBorder="1">
      <alignment/>
      <protection/>
    </xf>
    <xf numFmtId="4" fontId="26" fillId="0" borderId="95" xfId="64" applyNumberFormat="1" applyFont="1" applyBorder="1">
      <alignment/>
      <protection/>
    </xf>
    <xf numFmtId="0" fontId="26" fillId="0" borderId="33" xfId="64" applyFont="1" applyBorder="1">
      <alignment/>
      <protection/>
    </xf>
    <xf numFmtId="3" fontId="26" fillId="0" borderId="34" xfId="64" applyNumberFormat="1" applyFont="1" applyBorder="1">
      <alignment/>
      <protection/>
    </xf>
    <xf numFmtId="4" fontId="26" fillId="0" borderId="89" xfId="64" applyNumberFormat="1" applyFont="1" applyBorder="1">
      <alignment/>
      <protection/>
    </xf>
    <xf numFmtId="0" fontId="6" fillId="0" borderId="33" xfId="64" applyFont="1" applyBorder="1" applyAlignment="1">
      <alignment horizontal="center"/>
      <protection/>
    </xf>
    <xf numFmtId="3" fontId="0" fillId="0" borderId="34" xfId="64" applyNumberFormat="1" applyFont="1" applyBorder="1">
      <alignment/>
      <protection/>
    </xf>
    <xf numFmtId="3" fontId="0" fillId="0" borderId="89" xfId="64" applyNumberFormat="1" applyFont="1" applyBorder="1">
      <alignment/>
      <protection/>
    </xf>
    <xf numFmtId="165" fontId="66" fillId="0" borderId="0" xfId="43" applyNumberFormat="1" applyFont="1" applyAlignment="1">
      <alignment/>
    </xf>
    <xf numFmtId="165" fontId="85" fillId="0" borderId="0" xfId="43" applyNumberFormat="1" applyFont="1" applyAlignment="1">
      <alignment horizontal="right"/>
    </xf>
    <xf numFmtId="0" fontId="86" fillId="0" borderId="96" xfId="61" applyFont="1" applyBorder="1" applyAlignment="1">
      <alignment horizontal="center" vertical="center" wrapText="1"/>
      <protection/>
    </xf>
    <xf numFmtId="0" fontId="86" fillId="0" borderId="0" xfId="61" applyFont="1" applyBorder="1" applyAlignment="1">
      <alignment horizontal="center" vertical="center" wrapText="1"/>
      <protection/>
    </xf>
    <xf numFmtId="0" fontId="83" fillId="0" borderId="43" xfId="61" applyFont="1" applyBorder="1" applyAlignment="1">
      <alignment wrapText="1"/>
      <protection/>
    </xf>
    <xf numFmtId="0" fontId="87" fillId="0" borderId="43" xfId="61" applyFont="1" applyBorder="1" applyAlignment="1">
      <alignment wrapText="1"/>
      <protection/>
    </xf>
    <xf numFmtId="0" fontId="88" fillId="0" borderId="43" xfId="61" applyFont="1" applyBorder="1" applyAlignment="1">
      <alignment wrapText="1"/>
      <protection/>
    </xf>
    <xf numFmtId="165" fontId="88" fillId="0" borderId="43" xfId="43" applyNumberFormat="1" applyFont="1" applyBorder="1" applyAlignment="1">
      <alignment wrapText="1"/>
    </xf>
    <xf numFmtId="0" fontId="88" fillId="0" borderId="0" xfId="61" applyFont="1">
      <alignment/>
      <protection/>
    </xf>
    <xf numFmtId="0" fontId="89" fillId="0" borderId="43" xfId="61" applyFont="1" applyBorder="1" applyAlignment="1">
      <alignment wrapText="1"/>
      <protection/>
    </xf>
    <xf numFmtId="165" fontId="90" fillId="0" borderId="43" xfId="43" applyNumberFormat="1" applyFont="1" applyBorder="1" applyAlignment="1">
      <alignment wrapText="1"/>
    </xf>
    <xf numFmtId="0" fontId="90" fillId="0" borderId="0" xfId="61" applyFont="1">
      <alignment/>
      <protection/>
    </xf>
    <xf numFmtId="165" fontId="90" fillId="0" borderId="43" xfId="43" applyNumberFormat="1" applyFont="1" applyBorder="1" applyAlignment="1">
      <alignment horizontal="right" wrapText="1"/>
    </xf>
    <xf numFmtId="0" fontId="62" fillId="35" borderId="43" xfId="61" applyFont="1" applyFill="1" applyBorder="1" applyAlignment="1">
      <alignment wrapText="1"/>
      <protection/>
    </xf>
    <xf numFmtId="165" fontId="63" fillId="35" borderId="43" xfId="43" applyNumberFormat="1" applyFont="1" applyFill="1" applyBorder="1" applyAlignment="1">
      <alignment wrapText="1"/>
    </xf>
    <xf numFmtId="165" fontId="89" fillId="0" borderId="43" xfId="43" applyNumberFormat="1" applyFont="1" applyBorder="1" applyAlignment="1">
      <alignment wrapText="1"/>
    </xf>
    <xf numFmtId="165" fontId="91" fillId="0" borderId="43" xfId="43" applyNumberFormat="1" applyFont="1" applyBorder="1" applyAlignment="1">
      <alignment wrapText="1"/>
    </xf>
    <xf numFmtId="0" fontId="19" fillId="0" borderId="0" xfId="64" applyAlignment="1">
      <alignment horizontal="right"/>
      <protection/>
    </xf>
    <xf numFmtId="0" fontId="84" fillId="0" borderId="0" xfId="61" applyFont="1" applyAlignment="1">
      <alignment/>
      <protection/>
    </xf>
    <xf numFmtId="0" fontId="19" fillId="0" borderId="43" xfId="64" applyBorder="1" applyAlignment="1">
      <alignment horizontal="center"/>
      <protection/>
    </xf>
    <xf numFmtId="0" fontId="24" fillId="0" borderId="43" xfId="64" applyFont="1" applyBorder="1" applyAlignment="1">
      <alignment horizontal="center"/>
      <protection/>
    </xf>
    <xf numFmtId="0" fontId="32" fillId="0" borderId="43" xfId="64" applyFont="1" applyBorder="1" applyAlignment="1">
      <alignment horizontal="center"/>
      <protection/>
    </xf>
    <xf numFmtId="0" fontId="33" fillId="0" borderId="0" xfId="64" applyFont="1">
      <alignment/>
      <protection/>
    </xf>
    <xf numFmtId="0" fontId="19" fillId="0" borderId="43" xfId="64" applyBorder="1" applyAlignment="1">
      <alignment horizontal="right"/>
      <protection/>
    </xf>
    <xf numFmtId="0" fontId="19" fillId="0" borderId="43" xfId="64" applyFont="1" applyBorder="1">
      <alignment/>
      <protection/>
    </xf>
    <xf numFmtId="0" fontId="24" fillId="0" borderId="0" xfId="64" applyFont="1" applyFill="1" applyBorder="1">
      <alignment/>
      <protection/>
    </xf>
    <xf numFmtId="0" fontId="34" fillId="0" borderId="0" xfId="62" applyFont="1">
      <alignment/>
      <protection/>
    </xf>
    <xf numFmtId="0" fontId="35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0" fillId="0" borderId="0" xfId="62" applyFont="1" applyBorder="1" applyAlignment="1">
      <alignment/>
      <protection/>
    </xf>
    <xf numFmtId="0" fontId="35" fillId="0" borderId="0" xfId="62" applyFont="1" applyAlignment="1">
      <alignment horizontal="right"/>
      <protection/>
    </xf>
    <xf numFmtId="0" fontId="36" fillId="0" borderId="0" xfId="62" applyFont="1" applyAlignment="1">
      <alignment horizontal="center" wrapText="1"/>
      <protection/>
    </xf>
    <xf numFmtId="0" fontId="35" fillId="0" borderId="0" xfId="62" applyFont="1" applyBorder="1">
      <alignment/>
      <protection/>
    </xf>
    <xf numFmtId="0" fontId="35" fillId="0" borderId="0" xfId="62" applyFont="1" applyBorder="1" applyAlignment="1">
      <alignment horizontal="right"/>
      <protection/>
    </xf>
    <xf numFmtId="0" fontId="34" fillId="0" borderId="43" xfId="62" applyFont="1" applyBorder="1" applyAlignment="1">
      <alignment horizontal="center" vertical="top" wrapText="1"/>
      <protection/>
    </xf>
    <xf numFmtId="165" fontId="34" fillId="0" borderId="77" xfId="42" applyNumberFormat="1" applyFont="1" applyBorder="1" applyAlignment="1">
      <alignment/>
    </xf>
    <xf numFmtId="165" fontId="35" fillId="0" borderId="43" xfId="42" applyNumberFormat="1" applyFont="1" applyBorder="1" applyAlignment="1">
      <alignment horizontal="right" vertical="center" wrapText="1"/>
    </xf>
    <xf numFmtId="0" fontId="34" fillId="0" borderId="0" xfId="62" applyFont="1" applyBorder="1" applyAlignment="1">
      <alignment horizontal="center" vertical="top" wrapText="1"/>
      <protection/>
    </xf>
    <xf numFmtId="165" fontId="35" fillId="0" borderId="0" xfId="42" applyNumberFormat="1" applyFont="1" applyBorder="1" applyAlignment="1">
      <alignment/>
    </xf>
    <xf numFmtId="165" fontId="35" fillId="0" borderId="0" xfId="42" applyNumberFormat="1" applyFont="1" applyBorder="1" applyAlignment="1">
      <alignment horizontal="center" vertical="top" wrapText="1"/>
    </xf>
    <xf numFmtId="0" fontId="34" fillId="0" borderId="43" xfId="62" applyFont="1" applyBorder="1" applyAlignment="1">
      <alignment horizontal="center"/>
      <protection/>
    </xf>
    <xf numFmtId="165" fontId="34" fillId="0" borderId="77" xfId="42" applyNumberFormat="1" applyFont="1" applyBorder="1" applyAlignment="1">
      <alignment vertical="top" wrapText="1"/>
    </xf>
    <xf numFmtId="165" fontId="35" fillId="0" borderId="0" xfId="42" applyNumberFormat="1" applyFont="1" applyBorder="1" applyAlignment="1">
      <alignment vertical="top" wrapText="1"/>
    </xf>
    <xf numFmtId="165" fontId="34" fillId="0" borderId="0" xfId="42" applyNumberFormat="1" applyFont="1" applyBorder="1" applyAlignment="1">
      <alignment/>
    </xf>
    <xf numFmtId="0" fontId="35" fillId="0" borderId="0" xfId="62" applyFont="1" applyBorder="1" applyAlignment="1">
      <alignment vertical="top" wrapText="1"/>
      <protection/>
    </xf>
    <xf numFmtId="165" fontId="35" fillId="0" borderId="0" xfId="42" applyNumberFormat="1" applyFont="1" applyBorder="1" applyAlignment="1">
      <alignment horizontal="left" vertical="top" wrapText="1"/>
    </xf>
    <xf numFmtId="165" fontId="34" fillId="0" borderId="0" xfId="42" applyNumberFormat="1" applyFont="1" applyBorder="1" applyAlignment="1">
      <alignment vertical="top" wrapText="1"/>
    </xf>
    <xf numFmtId="43" fontId="35" fillId="0" borderId="0" xfId="42" applyFont="1" applyBorder="1" applyAlignment="1">
      <alignment/>
    </xf>
    <xf numFmtId="0" fontId="34" fillId="0" borderId="0" xfId="62" applyFont="1" applyBorder="1">
      <alignment/>
      <protection/>
    </xf>
    <xf numFmtId="165" fontId="34" fillId="0" borderId="0" xfId="42" applyNumberFormat="1" applyFont="1" applyBorder="1" applyAlignment="1">
      <alignment horizontal="center" vertical="top" wrapText="1"/>
    </xf>
    <xf numFmtId="165" fontId="0" fillId="0" borderId="43" xfId="42" applyNumberFormat="1" applyFont="1" applyBorder="1" applyAlignment="1">
      <alignment horizontal="right" vertical="center" wrapText="1"/>
    </xf>
    <xf numFmtId="171" fontId="17" fillId="0" borderId="97" xfId="60" applyNumberFormat="1" applyFont="1" applyFill="1" applyBorder="1" applyAlignment="1" applyProtection="1">
      <alignment horizontal="left" vertical="center" wrapText="1" indent="1"/>
      <protection locked="0"/>
    </xf>
    <xf numFmtId="171" fontId="17" fillId="0" borderId="77" xfId="60" applyNumberFormat="1" applyFont="1" applyFill="1" applyBorder="1" applyAlignment="1" applyProtection="1">
      <alignment vertical="center" wrapText="1"/>
      <protection locked="0"/>
    </xf>
    <xf numFmtId="171" fontId="16" fillId="0" borderId="38" xfId="60" applyNumberFormat="1" applyFont="1" applyFill="1" applyBorder="1" applyAlignment="1" applyProtection="1">
      <alignment horizontal="left" vertical="center" wrapText="1" indent="1"/>
      <protection locked="0"/>
    </xf>
    <xf numFmtId="171" fontId="16" fillId="0" borderId="42" xfId="60" applyNumberFormat="1" applyFont="1" applyFill="1" applyBorder="1" applyAlignment="1" applyProtection="1">
      <alignment horizontal="left" vertical="center" wrapText="1" indent="1"/>
      <protection locked="0"/>
    </xf>
    <xf numFmtId="171" fontId="16" fillId="0" borderId="43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40" xfId="64" applyNumberFormat="1" applyFont="1" applyFill="1" applyBorder="1" applyAlignment="1" applyProtection="1">
      <alignment vertical="center" wrapText="1"/>
      <protection locked="0"/>
    </xf>
    <xf numFmtId="171" fontId="17" fillId="0" borderId="43" xfId="64" applyNumberFormat="1" applyFont="1" applyFill="1" applyBorder="1" applyAlignment="1" applyProtection="1">
      <alignment vertical="center" wrapText="1"/>
      <protection locked="0"/>
    </xf>
    <xf numFmtId="171" fontId="17" fillId="0" borderId="77" xfId="64" applyNumberFormat="1" applyFont="1" applyFill="1" applyBorder="1" applyAlignment="1" applyProtection="1">
      <alignment vertical="center" wrapText="1"/>
      <protection locked="0"/>
    </xf>
    <xf numFmtId="171" fontId="17" fillId="0" borderId="16" xfId="60" applyNumberFormat="1" applyFont="1" applyFill="1" applyBorder="1" applyAlignment="1" applyProtection="1">
      <alignment vertical="center" wrapText="1"/>
      <protection locked="0"/>
    </xf>
    <xf numFmtId="171" fontId="17" fillId="0" borderId="16" xfId="60" applyNumberFormat="1" applyFont="1" applyFill="1" applyBorder="1" applyAlignment="1" applyProtection="1">
      <alignment horizontal="right" vertical="center" wrapText="1"/>
      <protection locked="0"/>
    </xf>
    <xf numFmtId="171" fontId="17" fillId="0" borderId="46" xfId="60" applyNumberFormat="1" applyFont="1" applyFill="1" applyBorder="1" applyAlignment="1" applyProtection="1">
      <alignment horizontal="right" vertical="center" wrapText="1"/>
      <protection locked="0"/>
    </xf>
    <xf numFmtId="3" fontId="29" fillId="0" borderId="25" xfId="60" applyNumberFormat="1" applyFont="1" applyBorder="1" applyAlignment="1">
      <alignment horizontal="right"/>
      <protection/>
    </xf>
    <xf numFmtId="3" fontId="29" fillId="0" borderId="17" xfId="60" applyNumberFormat="1" applyFont="1" applyBorder="1" applyAlignment="1">
      <alignment horizontal="right"/>
      <protection/>
    </xf>
    <xf numFmtId="9" fontId="29" fillId="0" borderId="16" xfId="71" applyFont="1" applyBorder="1" applyAlignment="1">
      <alignment horizontal="right"/>
    </xf>
    <xf numFmtId="3" fontId="29" fillId="0" borderId="0" xfId="60" applyNumberFormat="1" applyFont="1" applyBorder="1" applyAlignment="1">
      <alignment horizontal="right"/>
      <protection/>
    </xf>
    <xf numFmtId="3" fontId="29" fillId="0" borderId="64" xfId="60" applyNumberFormat="1" applyFont="1" applyBorder="1" applyAlignment="1">
      <alignment horizontal="right" wrapText="1"/>
      <protection/>
    </xf>
    <xf numFmtId="0" fontId="29" fillId="0" borderId="15" xfId="60" applyFont="1" applyBorder="1" applyAlignment="1">
      <alignment horizontal="left"/>
      <protection/>
    </xf>
    <xf numFmtId="0" fontId="29" fillId="0" borderId="0" xfId="60" applyFont="1" applyBorder="1" applyAlignment="1">
      <alignment horizontal="left"/>
      <protection/>
    </xf>
    <xf numFmtId="0" fontId="29" fillId="0" borderId="17" xfId="60" applyFont="1" applyBorder="1" applyAlignment="1">
      <alignment horizontal="left"/>
      <protection/>
    </xf>
    <xf numFmtId="3" fontId="28" fillId="0" borderId="25" xfId="60" applyNumberFormat="1" applyFont="1" applyBorder="1" applyAlignment="1">
      <alignment horizontal="right"/>
      <protection/>
    </xf>
    <xf numFmtId="3" fontId="28" fillId="0" borderId="17" xfId="60" applyNumberFormat="1" applyFont="1" applyBorder="1" applyAlignment="1">
      <alignment horizontal="right"/>
      <protection/>
    </xf>
    <xf numFmtId="3" fontId="28" fillId="0" borderId="64" xfId="60" applyNumberFormat="1" applyFont="1" applyBorder="1" applyAlignment="1">
      <alignment horizontal="right" wrapText="1"/>
      <protection/>
    </xf>
    <xf numFmtId="3" fontId="29" fillId="0" borderId="25" xfId="60" applyNumberFormat="1" applyFont="1" applyBorder="1">
      <alignment/>
      <protection/>
    </xf>
    <xf numFmtId="3" fontId="29" fillId="0" borderId="0" xfId="60" applyNumberFormat="1" applyFont="1" applyBorder="1">
      <alignment/>
      <protection/>
    </xf>
    <xf numFmtId="3" fontId="29" fillId="0" borderId="30" xfId="60" applyNumberFormat="1" applyFont="1" applyBorder="1" applyAlignment="1">
      <alignment horizontal="right"/>
      <protection/>
    </xf>
    <xf numFmtId="3" fontId="29" fillId="0" borderId="27" xfId="60" applyNumberFormat="1" applyFont="1" applyBorder="1" applyAlignment="1">
      <alignment horizontal="right"/>
      <protection/>
    </xf>
    <xf numFmtId="3" fontId="29" fillId="0" borderId="19" xfId="60" applyNumberFormat="1" applyFont="1" applyBorder="1" applyAlignment="1">
      <alignment horizontal="right"/>
      <protection/>
    </xf>
    <xf numFmtId="3" fontId="29" fillId="0" borderId="58" xfId="60" applyNumberFormat="1" applyFont="1" applyBorder="1" applyAlignment="1">
      <alignment horizontal="right" wrapText="1"/>
      <protection/>
    </xf>
    <xf numFmtId="9" fontId="7" fillId="0" borderId="40" xfId="71" applyFont="1" applyBorder="1" applyAlignment="1">
      <alignment horizontal="right"/>
    </xf>
    <xf numFmtId="0" fontId="28" fillId="0" borderId="0" xfId="60" applyFont="1" applyBorder="1" applyAlignment="1">
      <alignment horizontal="left"/>
      <protection/>
    </xf>
    <xf numFmtId="0" fontId="28" fillId="0" borderId="22" xfId="60" applyFont="1" applyBorder="1" applyAlignment="1">
      <alignment horizontal="left"/>
      <protection/>
    </xf>
    <xf numFmtId="3" fontId="28" fillId="0" borderId="64" xfId="60" applyNumberFormat="1" applyFont="1" applyBorder="1" applyAlignment="1">
      <alignment horizontal="right"/>
      <protection/>
    </xf>
    <xf numFmtId="0" fontId="0" fillId="0" borderId="43" xfId="61" applyFont="1" applyBorder="1">
      <alignment/>
      <protection/>
    </xf>
    <xf numFmtId="0" fontId="25" fillId="34" borderId="0" xfId="64" applyFont="1" applyFill="1" applyBorder="1" applyAlignment="1">
      <alignment horizontal="center" vertical="top" wrapText="1"/>
      <protection/>
    </xf>
    <xf numFmtId="3" fontId="0" fillId="0" borderId="44" xfId="64" applyNumberFormat="1" applyFont="1" applyBorder="1" applyAlignment="1">
      <alignment horizontal="right" vertical="top" wrapText="1"/>
      <protection/>
    </xf>
    <xf numFmtId="3" fontId="6" fillId="0" borderId="44" xfId="64" applyNumberFormat="1" applyFont="1" applyBorder="1" applyAlignment="1">
      <alignment horizontal="right" vertical="top" wrapText="1"/>
      <protection/>
    </xf>
    <xf numFmtId="3" fontId="24" fillId="0" borderId="44" xfId="64" applyNumberFormat="1" applyFont="1" applyBorder="1">
      <alignment/>
      <protection/>
    </xf>
    <xf numFmtId="3" fontId="19" fillId="0" borderId="44" xfId="64" applyNumberFormat="1" applyBorder="1">
      <alignment/>
      <protection/>
    </xf>
    <xf numFmtId="3" fontId="24" fillId="0" borderId="98" xfId="64" applyNumberFormat="1" applyFont="1" applyBorder="1">
      <alignment/>
      <protection/>
    </xf>
    <xf numFmtId="0" fontId="25" fillId="34" borderId="99" xfId="64" applyFont="1" applyFill="1" applyBorder="1" applyAlignment="1">
      <alignment horizontal="center" vertical="top" wrapText="1"/>
      <protection/>
    </xf>
    <xf numFmtId="0" fontId="11" fillId="0" borderId="0" xfId="61" applyFont="1" applyAlignment="1">
      <alignment horizontal="right" vertical="center"/>
      <protection/>
    </xf>
    <xf numFmtId="0" fontId="12" fillId="0" borderId="0" xfId="61" applyFont="1" applyAlignment="1">
      <alignment horizontal="center"/>
      <protection/>
    </xf>
    <xf numFmtId="171" fontId="14" fillId="0" borderId="100" xfId="60" applyNumberFormat="1" applyFont="1" applyFill="1" applyBorder="1" applyAlignment="1">
      <alignment horizontal="center" vertical="center" wrapText="1"/>
      <protection/>
    </xf>
    <xf numFmtId="171" fontId="14" fillId="0" borderId="101" xfId="60" applyNumberFormat="1" applyFont="1" applyFill="1" applyBorder="1" applyAlignment="1">
      <alignment horizontal="center" vertical="center" wrapText="1"/>
      <protection/>
    </xf>
    <xf numFmtId="171" fontId="14" fillId="0" borderId="102" xfId="60" applyNumberFormat="1" applyFont="1" applyFill="1" applyBorder="1" applyAlignment="1">
      <alignment horizontal="center" vertical="center" wrapText="1"/>
      <protection/>
    </xf>
    <xf numFmtId="171" fontId="14" fillId="0" borderId="103" xfId="60" applyNumberFormat="1" applyFont="1" applyFill="1" applyBorder="1" applyAlignment="1">
      <alignment horizontal="center" vertical="center" wrapText="1"/>
      <protection/>
    </xf>
    <xf numFmtId="171" fontId="14" fillId="0" borderId="52" xfId="60" applyNumberFormat="1" applyFont="1" applyFill="1" applyBorder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/>
      <protection/>
    </xf>
    <xf numFmtId="0" fontId="29" fillId="0" borderId="0" xfId="60" applyFont="1" applyBorder="1" applyAlignment="1">
      <alignment horizontal="left"/>
      <protection/>
    </xf>
    <xf numFmtId="0" fontId="29" fillId="0" borderId="17" xfId="60" applyFont="1" applyBorder="1" applyAlignment="1">
      <alignment horizontal="left"/>
      <protection/>
    </xf>
    <xf numFmtId="0" fontId="29" fillId="0" borderId="14" xfId="60" applyFont="1" applyBorder="1" applyAlignment="1">
      <alignment horizontal="left"/>
      <protection/>
    </xf>
    <xf numFmtId="0" fontId="8" fillId="0" borderId="10" xfId="60" applyFont="1" applyBorder="1" applyAlignment="1">
      <alignment horizontal="left"/>
      <protection/>
    </xf>
    <xf numFmtId="0" fontId="7" fillId="0" borderId="12" xfId="60" applyFont="1" applyBorder="1" applyAlignment="1">
      <alignment horizontal="left"/>
      <protection/>
    </xf>
    <xf numFmtId="0" fontId="7" fillId="0" borderId="14" xfId="60" applyFont="1" applyBorder="1" applyAlignment="1">
      <alignment horizontal="left"/>
      <protection/>
    </xf>
    <xf numFmtId="0" fontId="29" fillId="0" borderId="104" xfId="60" applyFont="1" applyBorder="1" applyAlignment="1">
      <alignment horizontal="left"/>
      <protection/>
    </xf>
    <xf numFmtId="0" fontId="8" fillId="0" borderId="105" xfId="60" applyFont="1" applyBorder="1" applyAlignment="1">
      <alignment horizontal="left"/>
      <protection/>
    </xf>
    <xf numFmtId="0" fontId="7" fillId="0" borderId="19" xfId="60" applyFont="1" applyBorder="1" applyAlignment="1">
      <alignment horizontal="left"/>
      <protection/>
    </xf>
    <xf numFmtId="0" fontId="8" fillId="0" borderId="104" xfId="60" applyFont="1" applyBorder="1" applyAlignment="1">
      <alignment horizontal="left"/>
      <protection/>
    </xf>
    <xf numFmtId="0" fontId="8" fillId="0" borderId="12" xfId="60" applyFont="1" applyBorder="1" applyAlignment="1">
      <alignment horizontal="left"/>
      <protection/>
    </xf>
    <xf numFmtId="0" fontId="7" fillId="0" borderId="106" xfId="60" applyFont="1" applyBorder="1" applyAlignment="1">
      <alignment horizontal="left"/>
      <protection/>
    </xf>
    <xf numFmtId="0" fontId="8" fillId="0" borderId="10" xfId="60" applyFont="1" applyBorder="1" applyAlignment="1">
      <alignment/>
      <protection/>
    </xf>
    <xf numFmtId="0" fontId="8" fillId="0" borderId="76" xfId="60" applyFont="1" applyBorder="1" applyAlignment="1">
      <alignment horizontal="left"/>
      <protection/>
    </xf>
    <xf numFmtId="3" fontId="7" fillId="0" borderId="14" xfId="60" applyNumberFormat="1" applyFont="1" applyBorder="1" applyAlignment="1">
      <alignment horizontal="right" wrapText="1"/>
      <protection/>
    </xf>
    <xf numFmtId="0" fontId="9" fillId="0" borderId="15" xfId="60" applyFont="1" applyBorder="1" applyAlignment="1">
      <alignment horizontal="left"/>
      <protection/>
    </xf>
    <xf numFmtId="0" fontId="9" fillId="0" borderId="0" xfId="60" applyFont="1" applyBorder="1" applyAlignment="1">
      <alignment horizontal="left"/>
      <protection/>
    </xf>
    <xf numFmtId="0" fontId="9" fillId="0" borderId="22" xfId="60" applyFont="1" applyBorder="1" applyAlignment="1">
      <alignment horizontal="left"/>
      <protection/>
    </xf>
    <xf numFmtId="0" fontId="7" fillId="0" borderId="15" xfId="60" applyFont="1" applyBorder="1" applyAlignment="1">
      <alignment horizontal="left" wrapText="1"/>
      <protection/>
    </xf>
    <xf numFmtId="0" fontId="7" fillId="0" borderId="0" xfId="60" applyFont="1" applyBorder="1">
      <alignment/>
      <protection/>
    </xf>
    <xf numFmtId="0" fontId="7" fillId="0" borderId="17" xfId="60" applyFont="1" applyBorder="1">
      <alignment/>
      <protection/>
    </xf>
    <xf numFmtId="0" fontId="7" fillId="0" borderId="0" xfId="60" applyFont="1" applyAlignment="1">
      <alignment horizontal="right"/>
      <protection/>
    </xf>
    <xf numFmtId="0" fontId="7" fillId="0" borderId="107" xfId="60" applyFont="1" applyBorder="1" applyAlignment="1">
      <alignment horizontal="center" vertical="center" wrapText="1"/>
      <protection/>
    </xf>
    <xf numFmtId="0" fontId="7" fillId="0" borderId="108" xfId="60" applyFont="1" applyBorder="1" applyAlignment="1">
      <alignment horizontal="center" vertical="center" wrapText="1"/>
      <protection/>
    </xf>
    <xf numFmtId="9" fontId="7" fillId="0" borderId="14" xfId="71" applyFont="1" applyBorder="1" applyAlignment="1">
      <alignment horizontal="right" wrapText="1"/>
    </xf>
    <xf numFmtId="0" fontId="7" fillId="0" borderId="0" xfId="60" applyFont="1" applyBorder="1" applyAlignment="1">
      <alignment horizontal="left"/>
      <protection/>
    </xf>
    <xf numFmtId="0" fontId="7" fillId="0" borderId="15" xfId="60" applyFont="1" applyBorder="1" applyAlignment="1">
      <alignment horizontal="left"/>
      <protection/>
    </xf>
    <xf numFmtId="0" fontId="7" fillId="0" borderId="17" xfId="60" applyFont="1" applyBorder="1" applyAlignment="1">
      <alignment horizontal="left"/>
      <protection/>
    </xf>
    <xf numFmtId="0" fontId="9" fillId="0" borderId="14" xfId="60" applyFont="1" applyBorder="1" applyAlignment="1">
      <alignment horizontal="left"/>
      <protection/>
    </xf>
    <xf numFmtId="0" fontId="8" fillId="0" borderId="76" xfId="60" applyFont="1" applyBorder="1" applyAlignment="1">
      <alignment/>
      <protection/>
    </xf>
    <xf numFmtId="0" fontId="8" fillId="0" borderId="11" xfId="60" applyFont="1" applyBorder="1" applyAlignment="1">
      <alignment horizontal="left"/>
      <protection/>
    </xf>
    <xf numFmtId="0" fontId="8" fillId="0" borderId="109" xfId="60" applyFont="1" applyBorder="1" applyAlignment="1">
      <alignment horizontal="left"/>
      <protection/>
    </xf>
    <xf numFmtId="0" fontId="8" fillId="0" borderId="20" xfId="60" applyFont="1" applyBorder="1" applyAlignment="1">
      <alignment horizontal="left"/>
      <protection/>
    </xf>
    <xf numFmtId="0" fontId="0" fillId="0" borderId="0" xfId="60" applyFont="1" applyAlignment="1">
      <alignment horizontal="right"/>
      <protection/>
    </xf>
    <xf numFmtId="0" fontId="6" fillId="0" borderId="0" xfId="60" applyFont="1" applyAlignment="1">
      <alignment horizontal="center"/>
      <protection/>
    </xf>
    <xf numFmtId="0" fontId="7" fillId="0" borderId="110" xfId="60" applyFont="1" applyBorder="1" applyAlignment="1">
      <alignment horizontal="center" vertical="center" wrapText="1"/>
      <protection/>
    </xf>
    <xf numFmtId="0" fontId="7" fillId="0" borderId="111" xfId="60" applyFont="1" applyBorder="1" applyAlignment="1">
      <alignment horizontal="center" vertical="center" wrapText="1"/>
      <protection/>
    </xf>
    <xf numFmtId="0" fontId="7" fillId="0" borderId="112" xfId="60" applyFont="1" applyBorder="1" applyAlignment="1">
      <alignment horizontal="center" vertical="center"/>
      <protection/>
    </xf>
    <xf numFmtId="0" fontId="7" fillId="0" borderId="113" xfId="60" applyFont="1" applyBorder="1" applyAlignment="1">
      <alignment horizontal="center" vertical="center"/>
      <protection/>
    </xf>
    <xf numFmtId="0" fontId="7" fillId="0" borderId="114" xfId="60" applyFont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15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10" fillId="0" borderId="116" xfId="60" applyFont="1" applyBorder="1" applyAlignment="1">
      <alignment horizontal="right"/>
      <protection/>
    </xf>
    <xf numFmtId="0" fontId="7" fillId="0" borderId="117" xfId="60" applyFont="1" applyBorder="1" applyAlignment="1">
      <alignment horizontal="center" vertical="center" wrapText="1"/>
      <protection/>
    </xf>
    <xf numFmtId="0" fontId="7" fillId="0" borderId="104" xfId="60" applyFont="1" applyBorder="1" applyAlignment="1">
      <alignment horizontal="center" vertical="center" wrapText="1"/>
      <protection/>
    </xf>
    <xf numFmtId="3" fontId="7" fillId="0" borderId="64" xfId="60" applyNumberFormat="1" applyFont="1" applyBorder="1" applyAlignment="1">
      <alignment horizontal="right" wrapText="1"/>
      <protection/>
    </xf>
    <xf numFmtId="0" fontId="7" fillId="0" borderId="118" xfId="60" applyFont="1" applyBorder="1" applyAlignment="1">
      <alignment horizontal="left"/>
      <protection/>
    </xf>
    <xf numFmtId="0" fontId="7" fillId="0" borderId="119" xfId="60" applyFont="1" applyBorder="1" applyAlignment="1">
      <alignment horizontal="left"/>
      <protection/>
    </xf>
    <xf numFmtId="0" fontId="7" fillId="0" borderId="120" xfId="60" applyFont="1" applyBorder="1" applyAlignment="1">
      <alignment horizontal="left"/>
      <protection/>
    </xf>
    <xf numFmtId="0" fontId="7" fillId="0" borderId="104" xfId="60" applyFont="1" applyBorder="1" applyAlignment="1">
      <alignment horizontal="left"/>
      <protection/>
    </xf>
    <xf numFmtId="0" fontId="66" fillId="0" borderId="77" xfId="61" applyBorder="1" applyAlignment="1">
      <alignment horizontal="center"/>
      <protection/>
    </xf>
    <xf numFmtId="0" fontId="66" fillId="0" borderId="45" xfId="61" applyBorder="1" applyAlignment="1">
      <alignment horizontal="center"/>
      <protection/>
    </xf>
    <xf numFmtId="0" fontId="66" fillId="0" borderId="44" xfId="61" applyBorder="1" applyAlignment="1">
      <alignment horizontal="center"/>
      <protection/>
    </xf>
    <xf numFmtId="0" fontId="66" fillId="0" borderId="43" xfId="61" applyFont="1" applyBorder="1" applyAlignment="1">
      <alignment horizontal="left"/>
      <protection/>
    </xf>
    <xf numFmtId="0" fontId="66" fillId="0" borderId="43" xfId="61" applyBorder="1" applyAlignment="1">
      <alignment horizontal="left"/>
      <protection/>
    </xf>
    <xf numFmtId="0" fontId="0" fillId="0" borderId="77" xfId="61" applyFont="1" applyBorder="1" applyAlignment="1">
      <alignment horizontal="left"/>
      <protection/>
    </xf>
    <xf numFmtId="0" fontId="66" fillId="0" borderId="45" xfId="61" applyBorder="1" applyAlignment="1">
      <alignment horizontal="left"/>
      <protection/>
    </xf>
    <xf numFmtId="0" fontId="66" fillId="0" borderId="44" xfId="61" applyBorder="1" applyAlignment="1">
      <alignment horizontal="left"/>
      <protection/>
    </xf>
    <xf numFmtId="0" fontId="22" fillId="0" borderId="77" xfId="61" applyFont="1" applyBorder="1" applyAlignment="1">
      <alignment horizontal="left"/>
      <protection/>
    </xf>
    <xf numFmtId="0" fontId="22" fillId="0" borderId="45" xfId="61" applyFont="1" applyBorder="1" applyAlignment="1">
      <alignment horizontal="left"/>
      <protection/>
    </xf>
    <xf numFmtId="0" fontId="22" fillId="0" borderId="44" xfId="61" applyFont="1" applyBorder="1" applyAlignment="1">
      <alignment horizontal="left"/>
      <protection/>
    </xf>
    <xf numFmtId="0" fontId="84" fillId="0" borderId="0" xfId="61" applyFont="1" applyAlignment="1">
      <alignment horizontal="center"/>
      <protection/>
    </xf>
    <xf numFmtId="0" fontId="84" fillId="0" borderId="0" xfId="61" applyFont="1" applyAlignment="1">
      <alignment horizontal="center" wrapText="1"/>
      <protection/>
    </xf>
    <xf numFmtId="0" fontId="79" fillId="0" borderId="43" xfId="61" applyFont="1" applyBorder="1" applyAlignment="1">
      <alignment horizontal="center" vertical="center"/>
      <protection/>
    </xf>
    <xf numFmtId="0" fontId="24" fillId="34" borderId="0" xfId="64" applyFont="1" applyFill="1" applyAlignment="1">
      <alignment horizontal="center"/>
      <protection/>
    </xf>
    <xf numFmtId="0" fontId="0" fillId="0" borderId="102" xfId="64" applyFont="1" applyBorder="1" applyAlignment="1">
      <alignment horizontal="center"/>
      <protection/>
    </xf>
    <xf numFmtId="0" fontId="0" fillId="0" borderId="103" xfId="64" applyFont="1" applyBorder="1" applyAlignment="1">
      <alignment horizontal="center"/>
      <protection/>
    </xf>
    <xf numFmtId="0" fontId="0" fillId="0" borderId="52" xfId="64" applyFont="1" applyBorder="1" applyAlignment="1">
      <alignment horizontal="center"/>
      <protection/>
    </xf>
    <xf numFmtId="0" fontId="0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center"/>
      <protection/>
    </xf>
    <xf numFmtId="0" fontId="6" fillId="0" borderId="121" xfId="64" applyFont="1" applyBorder="1" applyAlignment="1">
      <alignment horizontal="center" vertical="center"/>
      <protection/>
    </xf>
    <xf numFmtId="0" fontId="6" fillId="0" borderId="90" xfId="64" applyFont="1" applyBorder="1" applyAlignment="1">
      <alignment horizontal="center" vertical="center"/>
      <protection/>
    </xf>
    <xf numFmtId="0" fontId="6" fillId="0" borderId="122" xfId="64" applyFont="1" applyBorder="1" applyAlignment="1">
      <alignment horizontal="center" wrapText="1"/>
      <protection/>
    </xf>
    <xf numFmtId="0" fontId="6" fillId="0" borderId="91" xfId="64" applyFont="1" applyBorder="1" applyAlignment="1">
      <alignment horizontal="center" wrapText="1"/>
      <protection/>
    </xf>
    <xf numFmtId="0" fontId="6" fillId="0" borderId="54" xfId="64" applyFont="1" applyBorder="1" applyAlignment="1">
      <alignment horizontal="center"/>
      <protection/>
    </xf>
    <xf numFmtId="0" fontId="89" fillId="0" borderId="43" xfId="61" applyFont="1" applyBorder="1" applyAlignment="1">
      <alignment horizontal="left" wrapText="1"/>
      <protection/>
    </xf>
    <xf numFmtId="0" fontId="92" fillId="0" borderId="0" xfId="61" applyFont="1" applyAlignment="1">
      <alignment horizontal="center"/>
      <protection/>
    </xf>
    <xf numFmtId="0" fontId="92" fillId="0" borderId="0" xfId="61" applyFont="1" applyBorder="1" applyAlignment="1">
      <alignment horizontal="center" vertical="center" wrapText="1"/>
      <protection/>
    </xf>
    <xf numFmtId="0" fontId="83" fillId="0" borderId="96" xfId="61" applyFont="1" applyBorder="1" applyAlignment="1">
      <alignment horizontal="right" vertical="center" wrapText="1"/>
      <protection/>
    </xf>
    <xf numFmtId="165" fontId="83" fillId="0" borderId="93" xfId="43" applyNumberFormat="1" applyFont="1" applyBorder="1" applyAlignment="1">
      <alignment horizontal="center" vertical="center" wrapText="1"/>
    </xf>
    <xf numFmtId="165" fontId="83" fillId="0" borderId="40" xfId="43" applyNumberFormat="1" applyFont="1" applyBorder="1" applyAlignment="1">
      <alignment horizontal="center" vertical="center" wrapText="1"/>
    </xf>
    <xf numFmtId="165" fontId="91" fillId="0" borderId="93" xfId="43" applyNumberFormat="1" applyFont="1" applyBorder="1" applyAlignment="1">
      <alignment horizontal="center" vertical="center" wrapText="1"/>
    </xf>
    <xf numFmtId="165" fontId="91" fillId="0" borderId="40" xfId="43" applyNumberFormat="1" applyFont="1" applyBorder="1" applyAlignment="1">
      <alignment horizontal="center" vertical="center" wrapText="1"/>
    </xf>
    <xf numFmtId="0" fontId="24" fillId="0" borderId="0" xfId="64" applyFont="1" applyAlignment="1">
      <alignment horizontal="center"/>
      <protection/>
    </xf>
    <xf numFmtId="0" fontId="24" fillId="0" borderId="0" xfId="64" applyFont="1" applyBorder="1" applyAlignment="1">
      <alignment horizontal="center"/>
      <protection/>
    </xf>
    <xf numFmtId="0" fontId="6" fillId="34" borderId="0" xfId="64" applyFont="1" applyFill="1" applyBorder="1" applyAlignment="1">
      <alignment horizontal="center" vertical="top" wrapText="1"/>
      <protection/>
    </xf>
    <xf numFmtId="0" fontId="24" fillId="34" borderId="0" xfId="64" applyFont="1" applyFill="1" applyBorder="1">
      <alignment/>
      <protection/>
    </xf>
    <xf numFmtId="0" fontId="24" fillId="0" borderId="77" xfId="64" applyFont="1" applyBorder="1" applyAlignment="1">
      <alignment horizontal="center"/>
      <protection/>
    </xf>
    <xf numFmtId="0" fontId="24" fillId="0" borderId="45" xfId="64" applyFont="1" applyBorder="1" applyAlignment="1">
      <alignment horizontal="center"/>
      <protection/>
    </xf>
    <xf numFmtId="0" fontId="24" fillId="0" borderId="44" xfId="64" applyFont="1" applyBorder="1" applyAlignment="1">
      <alignment horizontal="center"/>
      <protection/>
    </xf>
    <xf numFmtId="0" fontId="34" fillId="0" borderId="0" xfId="62" applyFont="1" applyAlignment="1">
      <alignment horizontal="center"/>
      <protection/>
    </xf>
    <xf numFmtId="0" fontId="34" fillId="0" borderId="0" xfId="62" applyFont="1" applyBorder="1" applyAlignment="1">
      <alignment horizontal="center"/>
      <protection/>
    </xf>
    <xf numFmtId="0" fontId="24" fillId="0" borderId="0" xfId="62" applyFont="1" applyAlignment="1">
      <alignment horizontal="center"/>
      <protection/>
    </xf>
    <xf numFmtId="0" fontId="24" fillId="0" borderId="0" xfId="62" applyFont="1" applyFill="1" applyBorder="1" applyAlignment="1">
      <alignment horizontal="center"/>
      <protection/>
    </xf>
    <xf numFmtId="0" fontId="36" fillId="0" borderId="0" xfId="62" applyFont="1" applyAlignment="1">
      <alignment horizontal="center" wrapText="1"/>
      <protection/>
    </xf>
    <xf numFmtId="0" fontId="34" fillId="0" borderId="93" xfId="62" applyFont="1" applyBorder="1" applyAlignment="1">
      <alignment horizontal="center" vertical="center" wrapText="1"/>
      <protection/>
    </xf>
    <xf numFmtId="0" fontId="34" fillId="0" borderId="40" xfId="62" applyFont="1" applyBorder="1" applyAlignment="1">
      <alignment horizontal="center" vertical="center" wrapText="1"/>
      <protection/>
    </xf>
    <xf numFmtId="0" fontId="37" fillId="0" borderId="93" xfId="62" applyFont="1" applyBorder="1" applyAlignment="1">
      <alignment horizontal="center" vertical="center" wrapText="1"/>
      <protection/>
    </xf>
    <xf numFmtId="0" fontId="37" fillId="0" borderId="40" xfId="62" applyFont="1" applyBorder="1" applyAlignment="1">
      <alignment horizontal="center" vertical="center" wrapText="1"/>
      <protection/>
    </xf>
    <xf numFmtId="165" fontId="35" fillId="0" borderId="0" xfId="42" applyNumberFormat="1" applyFont="1" applyBorder="1" applyAlignment="1">
      <alignment horizontal="left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 3 2" xfId="62"/>
    <cellStyle name="Normál 4" xfId="63"/>
    <cellStyle name="Normál 5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&#246;lts&#233;gvet&#233;s%202013%20jav&#237;tott\Fels&#337;j&#225;nosfa\Ktgvet.rendelet%20stabilit&#225;si%20mell.%20J&#225;nos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sz.melléklet-stabilitás"/>
      <sheetName val="Iboly, Viki, Timi - stab.hat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B15">
      <selection activeCell="A3" sqref="A3:I3"/>
    </sheetView>
  </sheetViews>
  <sheetFormatPr defaultColWidth="9.140625" defaultRowHeight="12.75"/>
  <cols>
    <col min="1" max="1" width="5.00390625" style="61" customWidth="1"/>
    <col min="2" max="2" width="42.00390625" style="62" customWidth="1"/>
    <col min="3" max="3" width="9.28125" style="61" customWidth="1"/>
    <col min="4" max="4" width="9.421875" style="61" customWidth="1"/>
    <col min="5" max="5" width="8.57421875" style="61" customWidth="1"/>
    <col min="6" max="6" width="39.28125" style="61" customWidth="1"/>
    <col min="7" max="9" width="9.57421875" style="61" customWidth="1"/>
    <col min="10" max="16384" width="9.140625" style="61" customWidth="1"/>
  </cols>
  <sheetData>
    <row r="1" spans="1:10" ht="14.25" customHeight="1">
      <c r="A1" s="402"/>
      <c r="B1" s="402"/>
      <c r="C1" s="402"/>
      <c r="D1" s="59"/>
      <c r="E1" s="59"/>
      <c r="F1" s="402" t="s">
        <v>170</v>
      </c>
      <c r="G1" s="402"/>
      <c r="H1" s="402"/>
      <c r="I1" s="402"/>
      <c r="J1" s="60"/>
    </row>
    <row r="2" spans="1:10" ht="14.25" customHeight="1">
      <c r="A2" s="409" t="s">
        <v>431</v>
      </c>
      <c r="B2" s="409"/>
      <c r="C2" s="409"/>
      <c r="D2" s="409"/>
      <c r="E2" s="409"/>
      <c r="F2" s="409"/>
      <c r="G2" s="409"/>
      <c r="H2" s="409"/>
      <c r="I2" s="409"/>
      <c r="J2" s="60"/>
    </row>
    <row r="3" spans="1:9" ht="16.5" customHeight="1">
      <c r="A3" s="403" t="s">
        <v>433</v>
      </c>
      <c r="B3" s="403"/>
      <c r="C3" s="403"/>
      <c r="D3" s="403"/>
      <c r="E3" s="403"/>
      <c r="F3" s="403"/>
      <c r="G3" s="403"/>
      <c r="H3" s="403"/>
      <c r="I3" s="403"/>
    </row>
    <row r="4" spans="7:9" ht="14.25" thickBot="1">
      <c r="G4" s="63"/>
      <c r="H4" s="63"/>
      <c r="I4" s="147" t="s">
        <v>127</v>
      </c>
    </row>
    <row r="5" spans="1:9" ht="18" customHeight="1" thickBot="1">
      <c r="A5" s="404" t="s">
        <v>128</v>
      </c>
      <c r="B5" s="64" t="s">
        <v>0</v>
      </c>
      <c r="C5" s="65"/>
      <c r="D5" s="66"/>
      <c r="E5" s="66"/>
      <c r="F5" s="406" t="s">
        <v>1</v>
      </c>
      <c r="G5" s="407"/>
      <c r="H5" s="407"/>
      <c r="I5" s="408"/>
    </row>
    <row r="6" spans="1:9" s="69" customFormat="1" ht="46.5" customHeight="1" thickBot="1">
      <c r="A6" s="405"/>
      <c r="B6" s="67" t="s">
        <v>9</v>
      </c>
      <c r="C6" s="68" t="s">
        <v>395</v>
      </c>
      <c r="D6" s="68" t="s">
        <v>396</v>
      </c>
      <c r="E6" s="139" t="s">
        <v>397</v>
      </c>
      <c r="F6" s="67" t="s">
        <v>9</v>
      </c>
      <c r="G6" s="68" t="s">
        <v>395</v>
      </c>
      <c r="H6" s="139" t="s">
        <v>396</v>
      </c>
      <c r="I6" s="148" t="s">
        <v>397</v>
      </c>
    </row>
    <row r="7" spans="1:9" s="74" customFormat="1" ht="12" customHeight="1" thickBot="1">
      <c r="A7" s="70" t="s">
        <v>129</v>
      </c>
      <c r="B7" s="71" t="s">
        <v>130</v>
      </c>
      <c r="C7" s="72" t="s">
        <v>131</v>
      </c>
      <c r="D7" s="73" t="s">
        <v>132</v>
      </c>
      <c r="E7" s="73" t="s">
        <v>133</v>
      </c>
      <c r="F7" s="71" t="s">
        <v>134</v>
      </c>
      <c r="G7" s="72" t="s">
        <v>135</v>
      </c>
      <c r="H7" s="73" t="s">
        <v>165</v>
      </c>
      <c r="I7" s="150" t="s">
        <v>166</v>
      </c>
    </row>
    <row r="8" spans="1:9" s="74" customFormat="1" ht="12.75" customHeight="1">
      <c r="A8" s="75"/>
      <c r="B8" s="76" t="s">
        <v>2</v>
      </c>
      <c r="C8" s="77"/>
      <c r="D8" s="78"/>
      <c r="E8" s="78"/>
      <c r="F8" s="76" t="s">
        <v>6</v>
      </c>
      <c r="G8" s="77"/>
      <c r="H8" s="78"/>
      <c r="I8" s="149"/>
    </row>
    <row r="9" spans="1:9" ht="12.75" customHeight="1">
      <c r="A9" s="142" t="s">
        <v>12</v>
      </c>
      <c r="B9" s="79" t="s">
        <v>2</v>
      </c>
      <c r="C9" s="80">
        <v>363</v>
      </c>
      <c r="D9" s="80">
        <v>910</v>
      </c>
      <c r="E9" s="81">
        <v>482</v>
      </c>
      <c r="F9" s="79" t="s">
        <v>3</v>
      </c>
      <c r="G9" s="80">
        <v>8039</v>
      </c>
      <c r="H9" s="80">
        <v>12419</v>
      </c>
      <c r="I9" s="123">
        <v>12394</v>
      </c>
    </row>
    <row r="10" spans="1:9" ht="12.75" customHeight="1">
      <c r="A10" s="142" t="s">
        <v>13</v>
      </c>
      <c r="B10" s="82" t="s">
        <v>8</v>
      </c>
      <c r="C10" s="83">
        <v>3250</v>
      </c>
      <c r="D10" s="83">
        <v>4665</v>
      </c>
      <c r="E10" s="84">
        <v>4522</v>
      </c>
      <c r="F10" s="82" t="s">
        <v>136</v>
      </c>
      <c r="G10" s="83">
        <v>1967</v>
      </c>
      <c r="H10" s="83">
        <v>2704</v>
      </c>
      <c r="I10" s="124">
        <v>2704</v>
      </c>
    </row>
    <row r="11" spans="1:9" ht="12.75" customHeight="1">
      <c r="A11" s="142" t="s">
        <v>14</v>
      </c>
      <c r="B11" s="362" t="s">
        <v>93</v>
      </c>
      <c r="C11" s="83">
        <v>14605</v>
      </c>
      <c r="D11" s="83">
        <v>15106</v>
      </c>
      <c r="E11" s="84">
        <v>15106</v>
      </c>
      <c r="F11" s="82" t="s">
        <v>4</v>
      </c>
      <c r="G11" s="83">
        <v>6550</v>
      </c>
      <c r="H11" s="83">
        <v>7884</v>
      </c>
      <c r="I11" s="124">
        <v>7834</v>
      </c>
    </row>
    <row r="12" spans="1:9" ht="12.75" customHeight="1">
      <c r="A12" s="142" t="s">
        <v>20</v>
      </c>
      <c r="B12" s="82" t="s">
        <v>403</v>
      </c>
      <c r="C12" s="83"/>
      <c r="D12" s="83">
        <v>8625</v>
      </c>
      <c r="E12" s="84">
        <v>8624</v>
      </c>
      <c r="F12" s="82" t="s">
        <v>138</v>
      </c>
      <c r="G12" s="83">
        <v>338</v>
      </c>
      <c r="H12" s="83">
        <v>339</v>
      </c>
      <c r="I12" s="124">
        <v>238</v>
      </c>
    </row>
    <row r="13" spans="1:9" ht="12.75" customHeight="1">
      <c r="A13" s="143" t="s">
        <v>27</v>
      </c>
      <c r="B13" s="82" t="s">
        <v>137</v>
      </c>
      <c r="C13" s="363">
        <v>3477</v>
      </c>
      <c r="D13" s="83">
        <v>230</v>
      </c>
      <c r="E13" s="85">
        <v>230</v>
      </c>
      <c r="F13" s="82" t="s">
        <v>405</v>
      </c>
      <c r="G13" s="83">
        <v>3335</v>
      </c>
      <c r="H13" s="83">
        <v>3285</v>
      </c>
      <c r="I13" s="124">
        <v>3233</v>
      </c>
    </row>
    <row r="14" spans="1:9" ht="12.75" customHeight="1" thickBot="1">
      <c r="A14" s="155" t="s">
        <v>28</v>
      </c>
      <c r="B14" s="82" t="s">
        <v>398</v>
      </c>
      <c r="C14" s="136">
        <v>0</v>
      </c>
      <c r="D14" s="136"/>
      <c r="E14" s="114"/>
      <c r="F14" s="107" t="s">
        <v>116</v>
      </c>
      <c r="G14" s="370">
        <v>4351</v>
      </c>
      <c r="H14" s="136">
        <v>5170</v>
      </c>
      <c r="I14" s="125"/>
    </row>
    <row r="15" spans="1:9" ht="12.75" customHeight="1" thickBot="1">
      <c r="A15" s="156" t="s">
        <v>29</v>
      </c>
      <c r="B15" s="86" t="s">
        <v>139</v>
      </c>
      <c r="C15" s="137">
        <f>SUM(C9:C14)</f>
        <v>21695</v>
      </c>
      <c r="D15" s="137">
        <f>SUM(D9:D14)</f>
        <v>29536</v>
      </c>
      <c r="E15" s="137">
        <f>SUM(E9:E14)</f>
        <v>28964</v>
      </c>
      <c r="F15" s="88" t="s">
        <v>140</v>
      </c>
      <c r="G15" s="137">
        <f>SUM(G9:G14)</f>
        <v>24580</v>
      </c>
      <c r="H15" s="151">
        <f>SUM(H9:H14)</f>
        <v>31801</v>
      </c>
      <c r="I15" s="126">
        <f>SUM(I9:I14)</f>
        <v>26403</v>
      </c>
    </row>
    <row r="16" spans="1:9" ht="12.75" customHeight="1">
      <c r="A16" s="142" t="s">
        <v>30</v>
      </c>
      <c r="B16" s="364" t="s">
        <v>141</v>
      </c>
      <c r="C16" s="371">
        <v>2827</v>
      </c>
      <c r="D16" s="140">
        <v>2873</v>
      </c>
      <c r="E16" s="140">
        <v>2873</v>
      </c>
      <c r="F16" s="89" t="s">
        <v>142</v>
      </c>
      <c r="G16" s="371"/>
      <c r="H16" s="140"/>
      <c r="I16" s="127"/>
    </row>
    <row r="17" spans="1:9" ht="12.75" customHeight="1">
      <c r="A17" s="143" t="s">
        <v>32</v>
      </c>
      <c r="B17" s="365" t="s">
        <v>143</v>
      </c>
      <c r="C17" s="366"/>
      <c r="D17" s="91"/>
      <c r="E17" s="91"/>
      <c r="F17" s="89" t="s">
        <v>144</v>
      </c>
      <c r="G17" s="90"/>
      <c r="H17" s="91"/>
      <c r="I17" s="128"/>
    </row>
    <row r="18" spans="1:9" ht="12.75" customHeight="1">
      <c r="A18" s="143" t="s">
        <v>33</v>
      </c>
      <c r="B18" s="89" t="s">
        <v>145</v>
      </c>
      <c r="C18" s="90"/>
      <c r="D18" s="91"/>
      <c r="E18" s="91"/>
      <c r="F18" s="89" t="s">
        <v>146</v>
      </c>
      <c r="G18" s="90">
        <v>9942</v>
      </c>
      <c r="H18" s="90">
        <v>9942</v>
      </c>
      <c r="I18" s="128">
        <v>9942</v>
      </c>
    </row>
    <row r="19" spans="1:9" ht="12.75" customHeight="1">
      <c r="A19" s="143" t="s">
        <v>34</v>
      </c>
      <c r="B19" s="89" t="s">
        <v>399</v>
      </c>
      <c r="C19" s="90"/>
      <c r="D19" s="91"/>
      <c r="E19" s="91"/>
      <c r="F19" s="89" t="s">
        <v>147</v>
      </c>
      <c r="G19" s="90"/>
      <c r="H19" s="90"/>
      <c r="I19" s="128"/>
    </row>
    <row r="20" spans="1:9" ht="12.75" customHeight="1" thickBot="1">
      <c r="A20" s="155" t="s">
        <v>35</v>
      </c>
      <c r="B20" s="79" t="s">
        <v>161</v>
      </c>
      <c r="C20" s="138">
        <f>SUM(C17:C19)</f>
        <v>0</v>
      </c>
      <c r="D20" s="93">
        <v>1506</v>
      </c>
      <c r="E20" s="93">
        <v>1506</v>
      </c>
      <c r="F20" s="79" t="s">
        <v>160</v>
      </c>
      <c r="G20" s="92"/>
      <c r="H20" s="372">
        <v>2087</v>
      </c>
      <c r="I20" s="129">
        <v>581</v>
      </c>
    </row>
    <row r="21" spans="1:9" ht="12.75" customHeight="1" thickBot="1">
      <c r="A21" s="156" t="s">
        <v>37</v>
      </c>
      <c r="B21" s="86" t="s">
        <v>162</v>
      </c>
      <c r="C21" s="87">
        <f>SUM(C16:C20)</f>
        <v>2827</v>
      </c>
      <c r="D21" s="87">
        <f>SUM(D16:D20)</f>
        <v>4379</v>
      </c>
      <c r="E21" s="87">
        <f>SUM(E16:E20)</f>
        <v>4379</v>
      </c>
      <c r="F21" s="86" t="s">
        <v>168</v>
      </c>
      <c r="G21" s="87">
        <f>SUM(G16:G20)</f>
        <v>9942</v>
      </c>
      <c r="H21" s="151">
        <f>SUM(H16:H20)</f>
        <v>12029</v>
      </c>
      <c r="I21" s="126">
        <f>SUM(I16:I20)</f>
        <v>10523</v>
      </c>
    </row>
    <row r="22" spans="1:9" ht="18" customHeight="1" thickBot="1">
      <c r="A22" s="156" t="s">
        <v>38</v>
      </c>
      <c r="B22" s="94" t="s">
        <v>163</v>
      </c>
      <c r="C22" s="87">
        <f>C21+C15</f>
        <v>24522</v>
      </c>
      <c r="D22" s="87">
        <f>D21+D15</f>
        <v>33915</v>
      </c>
      <c r="E22" s="87">
        <f>E21+E15</f>
        <v>33343</v>
      </c>
      <c r="F22" s="94" t="s">
        <v>169</v>
      </c>
      <c r="G22" s="87">
        <f>SUM(G21+G15)</f>
        <v>34522</v>
      </c>
      <c r="H22" s="151">
        <f>+H15+H21</f>
        <v>43830</v>
      </c>
      <c r="I22" s="126">
        <f>+I15+I21</f>
        <v>36926</v>
      </c>
    </row>
    <row r="23" spans="1:9" s="62" customFormat="1" ht="12.75" customHeight="1">
      <c r="A23" s="95"/>
      <c r="B23" s="96" t="s">
        <v>7</v>
      </c>
      <c r="C23" s="97"/>
      <c r="D23" s="98"/>
      <c r="E23" s="98"/>
      <c r="F23" s="96" t="s">
        <v>5</v>
      </c>
      <c r="G23" s="97"/>
      <c r="H23" s="98"/>
      <c r="I23" s="130"/>
    </row>
    <row r="24" spans="1:9" ht="12.75" customHeight="1">
      <c r="A24" s="144" t="s">
        <v>39</v>
      </c>
      <c r="B24" s="108" t="s">
        <v>400</v>
      </c>
      <c r="C24" s="367"/>
      <c r="D24" s="115">
        <v>67</v>
      </c>
      <c r="E24" s="115">
        <v>67</v>
      </c>
      <c r="F24" s="108" t="s">
        <v>402</v>
      </c>
      <c r="G24" s="367"/>
      <c r="H24" s="115">
        <v>257</v>
      </c>
      <c r="I24" s="131">
        <v>257</v>
      </c>
    </row>
    <row r="25" spans="1:9" ht="12.75" customHeight="1">
      <c r="A25" s="144" t="s">
        <v>40</v>
      </c>
      <c r="B25" s="109" t="s">
        <v>148</v>
      </c>
      <c r="C25" s="368"/>
      <c r="D25" s="116"/>
      <c r="E25" s="116"/>
      <c r="F25" s="109" t="s">
        <v>149</v>
      </c>
      <c r="G25" s="368"/>
      <c r="H25" s="116"/>
      <c r="I25" s="132"/>
    </row>
    <row r="26" spans="1:9" ht="12.75" customHeight="1">
      <c r="A26" s="144" t="s">
        <v>41</v>
      </c>
      <c r="B26" s="109" t="s">
        <v>150</v>
      </c>
      <c r="C26" s="368"/>
      <c r="D26" s="116"/>
      <c r="E26" s="116"/>
      <c r="F26" s="109" t="s">
        <v>151</v>
      </c>
      <c r="G26" s="368"/>
      <c r="H26" s="116"/>
      <c r="I26" s="132"/>
    </row>
    <row r="27" spans="1:9" ht="12.75" customHeight="1">
      <c r="A27" s="144" t="s">
        <v>42</v>
      </c>
      <c r="B27" s="109" t="s">
        <v>401</v>
      </c>
      <c r="C27" s="368">
        <v>10000</v>
      </c>
      <c r="D27" s="116"/>
      <c r="E27" s="116"/>
      <c r="F27" s="109" t="s">
        <v>152</v>
      </c>
      <c r="G27" s="368"/>
      <c r="H27" s="116"/>
      <c r="I27" s="132"/>
    </row>
    <row r="28" spans="1:9" ht="12.75" customHeight="1">
      <c r="A28" s="144" t="s">
        <v>43</v>
      </c>
      <c r="B28" s="109" t="s">
        <v>404</v>
      </c>
      <c r="C28" s="368"/>
      <c r="D28" s="116">
        <v>10105</v>
      </c>
      <c r="E28" s="116">
        <v>10105</v>
      </c>
      <c r="F28" s="109" t="s">
        <v>153</v>
      </c>
      <c r="G28" s="368"/>
      <c r="H28" s="116"/>
      <c r="I28" s="132"/>
    </row>
    <row r="29" spans="1:9" ht="12.75" customHeight="1">
      <c r="A29" s="144" t="s">
        <v>49</v>
      </c>
      <c r="B29" s="109" t="s">
        <v>154</v>
      </c>
      <c r="C29" s="368"/>
      <c r="D29" s="116"/>
      <c r="E29" s="116"/>
      <c r="F29" s="122" t="s">
        <v>116</v>
      </c>
      <c r="G29" s="368"/>
      <c r="H29" s="116"/>
      <c r="I29" s="132"/>
    </row>
    <row r="30" spans="1:9" ht="12.75" customHeight="1" thickBot="1">
      <c r="A30" s="153" t="s">
        <v>52</v>
      </c>
      <c r="B30" s="109" t="s">
        <v>155</v>
      </c>
      <c r="C30" s="369"/>
      <c r="D30" s="141"/>
      <c r="E30" s="117"/>
      <c r="F30" s="109"/>
      <c r="G30" s="99"/>
      <c r="H30" s="116"/>
      <c r="I30" s="132"/>
    </row>
    <row r="31" spans="1:9" ht="12.75" customHeight="1" thickBot="1">
      <c r="A31" s="154" t="s">
        <v>54</v>
      </c>
      <c r="B31" s="110" t="s">
        <v>156</v>
      </c>
      <c r="C31" s="100">
        <f>SUM(C24:C30)</f>
        <v>10000</v>
      </c>
      <c r="D31" s="118">
        <f>SUM(D24:D30)</f>
        <v>10172</v>
      </c>
      <c r="E31" s="118">
        <f>SUM(E23:E30)</f>
        <v>10172</v>
      </c>
      <c r="F31" s="110" t="s">
        <v>157</v>
      </c>
      <c r="G31" s="100">
        <f>SUM(G24:G30)</f>
        <v>0</v>
      </c>
      <c r="H31" s="118">
        <f>SUM(H24:H30)</f>
        <v>257</v>
      </c>
      <c r="I31" s="133">
        <f>SUM(I24:I30)</f>
        <v>257</v>
      </c>
    </row>
    <row r="32" spans="1:9" ht="18" customHeight="1" thickBot="1">
      <c r="A32" s="144" t="s">
        <v>56</v>
      </c>
      <c r="B32" s="111" t="s">
        <v>164</v>
      </c>
      <c r="C32" s="101">
        <f>SUM(C24:C30)</f>
        <v>10000</v>
      </c>
      <c r="D32" s="119">
        <f>SUM(D31)</f>
        <v>10172</v>
      </c>
      <c r="E32" s="119">
        <f>SUM(E31)</f>
        <v>10172</v>
      </c>
      <c r="F32" s="111" t="s">
        <v>167</v>
      </c>
      <c r="G32" s="101">
        <f>SUM(G31)</f>
        <v>0</v>
      </c>
      <c r="H32" s="119">
        <f>SUM(H31)</f>
        <v>257</v>
      </c>
      <c r="I32" s="134">
        <f>SUM(I31)</f>
        <v>257</v>
      </c>
    </row>
    <row r="33" spans="1:9" ht="18" customHeight="1" thickBot="1">
      <c r="A33" s="145"/>
      <c r="B33" s="112"/>
      <c r="C33" s="102"/>
      <c r="D33" s="120"/>
      <c r="E33" s="120"/>
      <c r="F33" s="112"/>
      <c r="G33" s="102"/>
      <c r="H33" s="120"/>
      <c r="I33" s="135"/>
    </row>
    <row r="34" spans="1:9" ht="18" customHeight="1" thickBot="1">
      <c r="A34" s="157" t="s">
        <v>58</v>
      </c>
      <c r="B34" s="113" t="s">
        <v>158</v>
      </c>
      <c r="C34" s="103">
        <f>SUM(C22+C32)</f>
        <v>34522</v>
      </c>
      <c r="D34" s="121">
        <f>SUM(D22+D32)</f>
        <v>44087</v>
      </c>
      <c r="E34" s="121">
        <f>SUM(E22+E32)</f>
        <v>43515</v>
      </c>
      <c r="F34" s="113" t="s">
        <v>159</v>
      </c>
      <c r="G34" s="152">
        <f>SUM(G32+G22)</f>
        <v>34522</v>
      </c>
      <c r="H34" s="152">
        <f>SUM(H32+H22)</f>
        <v>44087</v>
      </c>
      <c r="I34" s="146">
        <f>SUM(I32+I22)</f>
        <v>37183</v>
      </c>
    </row>
    <row r="37" ht="15.75">
      <c r="B37" s="104"/>
    </row>
    <row r="38" spans="1:9" ht="15">
      <c r="A38" s="105"/>
      <c r="B38" s="105"/>
      <c r="C38" s="105"/>
      <c r="D38" s="105"/>
      <c r="E38" s="105"/>
      <c r="F38" s="105"/>
      <c r="G38" s="105"/>
      <c r="H38" s="105"/>
      <c r="I38" s="105"/>
    </row>
    <row r="39" spans="2:12" ht="14.2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</sheetData>
  <sheetProtection selectLockedCells="1" selectUnlockedCells="1"/>
  <mergeCells count="6">
    <mergeCell ref="A1:C1"/>
    <mergeCell ref="F1:I1"/>
    <mergeCell ref="A3:I3"/>
    <mergeCell ref="A5:A6"/>
    <mergeCell ref="F5:I5"/>
    <mergeCell ref="A2:I2"/>
  </mergeCells>
  <printOptions horizontalCentered="1"/>
  <pageMargins left="0.31496062992125984" right="0.2755905511811024" top="0.7086614173228347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82">
      <selection activeCell="H23" sqref="H23"/>
    </sheetView>
  </sheetViews>
  <sheetFormatPr defaultColWidth="9.140625" defaultRowHeight="12.75"/>
  <cols>
    <col min="1" max="1" width="4.8515625" style="30" customWidth="1"/>
    <col min="2" max="4" width="9.140625" style="30" customWidth="1"/>
    <col min="5" max="5" width="10.8515625" style="30" customWidth="1"/>
    <col min="6" max="8" width="8.7109375" style="30" customWidth="1"/>
    <col min="9" max="9" width="7.140625" style="30" customWidth="1"/>
    <col min="10" max="11" width="8.8515625" style="30" customWidth="1"/>
    <col min="12" max="16384" width="9.140625" style="30" customWidth="1"/>
  </cols>
  <sheetData>
    <row r="1" spans="1:11" ht="15">
      <c r="A1" s="1"/>
      <c r="B1" s="1"/>
      <c r="C1" s="1"/>
      <c r="D1" s="1"/>
      <c r="E1" s="1"/>
      <c r="F1" s="1"/>
      <c r="G1" s="443" t="s">
        <v>81</v>
      </c>
      <c r="H1" s="443"/>
      <c r="I1" s="443"/>
      <c r="J1" s="443"/>
      <c r="K1" s="443"/>
    </row>
    <row r="2" ht="12" customHeight="1"/>
    <row r="3" spans="1:11" ht="15">
      <c r="A3" s="444" t="s">
        <v>431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</row>
    <row r="4" spans="1:11" ht="15">
      <c r="A4" s="444" t="s">
        <v>434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453" t="s">
        <v>127</v>
      </c>
      <c r="K5" s="453"/>
    </row>
    <row r="6" spans="1:11" s="31" customFormat="1" ht="18" customHeight="1" thickBot="1" thickTop="1">
      <c r="A6" s="445" t="s">
        <v>83</v>
      </c>
      <c r="B6" s="447" t="s">
        <v>9</v>
      </c>
      <c r="C6" s="447"/>
      <c r="D6" s="447"/>
      <c r="E6" s="447"/>
      <c r="F6" s="449" t="s">
        <v>84</v>
      </c>
      <c r="G6" s="451" t="s">
        <v>85</v>
      </c>
      <c r="H6" s="454" t="s">
        <v>406</v>
      </c>
      <c r="I6" s="454" t="s">
        <v>86</v>
      </c>
      <c r="J6" s="432" t="s">
        <v>79</v>
      </c>
      <c r="K6" s="433"/>
    </row>
    <row r="7" spans="1:11" s="31" customFormat="1" ht="24" customHeight="1" thickTop="1">
      <c r="A7" s="446"/>
      <c r="B7" s="448"/>
      <c r="C7" s="448"/>
      <c r="D7" s="448"/>
      <c r="E7" s="448"/>
      <c r="F7" s="450"/>
      <c r="G7" s="452"/>
      <c r="H7" s="455"/>
      <c r="I7" s="455"/>
      <c r="J7" s="26" t="s">
        <v>87</v>
      </c>
      <c r="K7" s="158" t="s">
        <v>88</v>
      </c>
    </row>
    <row r="8" spans="1:11" s="31" customFormat="1" ht="12.75" customHeight="1">
      <c r="A8" s="159"/>
      <c r="B8" s="413" t="s">
        <v>10</v>
      </c>
      <c r="C8" s="413"/>
      <c r="D8" s="413"/>
      <c r="E8" s="413"/>
      <c r="F8" s="43"/>
      <c r="G8" s="19"/>
      <c r="H8" s="3"/>
      <c r="I8" s="3"/>
      <c r="J8" s="3"/>
      <c r="K8" s="160"/>
    </row>
    <row r="9" spans="1:11" s="31" customFormat="1" ht="12.75" customHeight="1">
      <c r="A9" s="159"/>
      <c r="B9" s="413" t="s">
        <v>11</v>
      </c>
      <c r="C9" s="413"/>
      <c r="D9" s="413"/>
      <c r="E9" s="413"/>
      <c r="F9" s="44">
        <f>SUM(F10:F11)</f>
        <v>3613</v>
      </c>
      <c r="G9" s="44">
        <f>SUM(G10:G11)</f>
        <v>5575</v>
      </c>
      <c r="H9" s="44">
        <f>SUM(H10:H11)</f>
        <v>5004</v>
      </c>
      <c r="I9" s="54">
        <f>H9/G9</f>
        <v>0.8975784753363228</v>
      </c>
      <c r="J9" s="37">
        <f>J10+J11</f>
        <v>3970</v>
      </c>
      <c r="K9" s="161">
        <f>K10+K11</f>
        <v>1034</v>
      </c>
    </row>
    <row r="10" spans="1:11" s="31" customFormat="1" ht="12.75" customHeight="1">
      <c r="A10" s="162" t="s">
        <v>12</v>
      </c>
      <c r="B10" s="414" t="s">
        <v>2</v>
      </c>
      <c r="C10" s="414"/>
      <c r="D10" s="414"/>
      <c r="E10" s="414"/>
      <c r="F10" s="45">
        <v>363</v>
      </c>
      <c r="G10" s="20">
        <v>910</v>
      </c>
      <c r="H10" s="34">
        <v>482</v>
      </c>
      <c r="I10" s="6">
        <f>H10/G10</f>
        <v>0.5296703296703297</v>
      </c>
      <c r="J10" s="34">
        <v>482</v>
      </c>
      <c r="K10" s="163"/>
    </row>
    <row r="11" spans="1:11" s="31" customFormat="1" ht="12.75" customHeight="1">
      <c r="A11" s="164" t="s">
        <v>13</v>
      </c>
      <c r="B11" s="415" t="s">
        <v>8</v>
      </c>
      <c r="C11" s="415"/>
      <c r="D11" s="415"/>
      <c r="E11" s="415"/>
      <c r="F11" s="46">
        <f>F12+F16+F18</f>
        <v>3250</v>
      </c>
      <c r="G11" s="46">
        <f>G12+G16+G18</f>
        <v>4665</v>
      </c>
      <c r="H11" s="46">
        <f>H12+H16+H18</f>
        <v>4522</v>
      </c>
      <c r="I11" s="10">
        <f>H11/G11</f>
        <v>0.9693461950696678</v>
      </c>
      <c r="J11" s="8">
        <f>J12+J16+J18</f>
        <v>3488</v>
      </c>
      <c r="K11" s="165">
        <f>K12+K16+K18</f>
        <v>1034</v>
      </c>
    </row>
    <row r="12" spans="1:11" s="31" customFormat="1" ht="12.75" customHeight="1">
      <c r="A12" s="166" t="s">
        <v>90</v>
      </c>
      <c r="B12" s="412" t="s">
        <v>15</v>
      </c>
      <c r="C12" s="412"/>
      <c r="D12" s="412"/>
      <c r="E12" s="412"/>
      <c r="F12" s="373">
        <f>SUM(F13:F15)</f>
        <v>2620</v>
      </c>
      <c r="G12" s="374">
        <f>SUM(G13:G15)</f>
        <v>3896</v>
      </c>
      <c r="H12" s="374">
        <f>SUM(H13:H15)</f>
        <v>3826</v>
      </c>
      <c r="I12" s="375">
        <f>H12/G12</f>
        <v>0.9820328542094456</v>
      </c>
      <c r="J12" s="376">
        <f>SUM(J13:J15)</f>
        <v>2792</v>
      </c>
      <c r="K12" s="377">
        <f>SUM(K13:K15)</f>
        <v>1034</v>
      </c>
    </row>
    <row r="13" spans="1:11" s="31" customFormat="1" ht="12.75" customHeight="1">
      <c r="A13" s="166"/>
      <c r="B13" s="378"/>
      <c r="C13" s="410" t="s">
        <v>80</v>
      </c>
      <c r="D13" s="410"/>
      <c r="E13" s="411"/>
      <c r="F13" s="381">
        <v>600</v>
      </c>
      <c r="G13" s="382">
        <v>751</v>
      </c>
      <c r="H13" s="382">
        <v>710</v>
      </c>
      <c r="I13" s="375">
        <f aca="true" t="shared" si="0" ref="I13:I18">H13/G13</f>
        <v>0.9454061251664447</v>
      </c>
      <c r="J13" s="279">
        <v>710</v>
      </c>
      <c r="K13" s="383"/>
    </row>
    <row r="14" spans="1:11" s="31" customFormat="1" ht="12.75" customHeight="1">
      <c r="A14" s="166"/>
      <c r="B14" s="378"/>
      <c r="C14" s="410" t="s">
        <v>16</v>
      </c>
      <c r="D14" s="410"/>
      <c r="E14" s="411"/>
      <c r="F14" s="381">
        <v>1900</v>
      </c>
      <c r="G14" s="382">
        <v>2948</v>
      </c>
      <c r="H14" s="382">
        <v>2925</v>
      </c>
      <c r="I14" s="375">
        <f t="shared" si="0"/>
        <v>0.9921981004070556</v>
      </c>
      <c r="J14" s="279">
        <v>1891</v>
      </c>
      <c r="K14" s="383">
        <v>1034</v>
      </c>
    </row>
    <row r="15" spans="1:11" s="31" customFormat="1" ht="12.75" customHeight="1">
      <c r="A15" s="166"/>
      <c r="B15" s="378"/>
      <c r="C15" s="379" t="s">
        <v>17</v>
      </c>
      <c r="D15" s="379"/>
      <c r="E15" s="380"/>
      <c r="F15" s="381">
        <v>120</v>
      </c>
      <c r="G15" s="277">
        <v>197</v>
      </c>
      <c r="H15" s="277">
        <v>191</v>
      </c>
      <c r="I15" s="375">
        <f t="shared" si="0"/>
        <v>0.9695431472081218</v>
      </c>
      <c r="J15" s="279">
        <v>191</v>
      </c>
      <c r="K15" s="383"/>
    </row>
    <row r="16" spans="1:11" s="31" customFormat="1" ht="12.75" customHeight="1">
      <c r="A16" s="166" t="s">
        <v>91</v>
      </c>
      <c r="B16" s="412" t="s">
        <v>18</v>
      </c>
      <c r="C16" s="412"/>
      <c r="D16" s="412"/>
      <c r="E16" s="412"/>
      <c r="F16" s="384">
        <f>SUM(F17)</f>
        <v>630</v>
      </c>
      <c r="G16" s="374">
        <f>G17</f>
        <v>707</v>
      </c>
      <c r="H16" s="374">
        <f>H17</f>
        <v>682</v>
      </c>
      <c r="I16" s="375">
        <f t="shared" si="0"/>
        <v>0.9646393210749646</v>
      </c>
      <c r="J16" s="385">
        <f>SUM(J17)</f>
        <v>682</v>
      </c>
      <c r="K16" s="377">
        <f>K17</f>
        <v>0</v>
      </c>
    </row>
    <row r="17" spans="1:11" s="31" customFormat="1" ht="12.75" customHeight="1">
      <c r="A17" s="166"/>
      <c r="B17" s="378"/>
      <c r="C17" s="410" t="s">
        <v>19</v>
      </c>
      <c r="D17" s="410"/>
      <c r="E17" s="411"/>
      <c r="F17" s="381">
        <v>630</v>
      </c>
      <c r="G17" s="382">
        <v>707</v>
      </c>
      <c r="H17" s="382">
        <v>682</v>
      </c>
      <c r="I17" s="375">
        <f t="shared" si="0"/>
        <v>0.9646393210749646</v>
      </c>
      <c r="J17" s="279">
        <v>682</v>
      </c>
      <c r="K17" s="383"/>
    </row>
    <row r="18" spans="1:11" s="31" customFormat="1" ht="12.75" customHeight="1">
      <c r="A18" s="167" t="s">
        <v>92</v>
      </c>
      <c r="B18" s="416" t="s">
        <v>89</v>
      </c>
      <c r="C18" s="416"/>
      <c r="D18" s="416"/>
      <c r="E18" s="416"/>
      <c r="F18" s="386"/>
      <c r="G18" s="387">
        <v>62</v>
      </c>
      <c r="H18" s="387">
        <v>14</v>
      </c>
      <c r="I18" s="375">
        <f t="shared" si="0"/>
        <v>0.22580645161290322</v>
      </c>
      <c r="J18" s="388">
        <v>14</v>
      </c>
      <c r="K18" s="389"/>
    </row>
    <row r="19" spans="1:11" s="31" customFormat="1" ht="12.75" customHeight="1">
      <c r="A19" s="168"/>
      <c r="B19" s="417" t="s">
        <v>98</v>
      </c>
      <c r="C19" s="417"/>
      <c r="D19" s="417"/>
      <c r="E19" s="417"/>
      <c r="F19" s="44">
        <f>SUM(F20:F21)</f>
        <v>18082</v>
      </c>
      <c r="G19" s="44">
        <f>SUM(G20:G21)</f>
        <v>23731</v>
      </c>
      <c r="H19" s="44">
        <f>SUM(H20:H21)</f>
        <v>23730</v>
      </c>
      <c r="I19" s="54">
        <f>H19/G19</f>
        <v>0.9999578610256626</v>
      </c>
      <c r="J19" s="37">
        <f>SUM(J20:J21)</f>
        <v>23730</v>
      </c>
      <c r="K19" s="169">
        <f>SUM(K20:K21)</f>
        <v>0</v>
      </c>
    </row>
    <row r="20" spans="1:11" s="31" customFormat="1" ht="12.75" customHeight="1">
      <c r="A20" s="170" t="s">
        <v>14</v>
      </c>
      <c r="B20" s="457" t="s">
        <v>99</v>
      </c>
      <c r="C20" s="458"/>
      <c r="D20" s="458"/>
      <c r="E20" s="459"/>
      <c r="F20" s="55">
        <v>3477</v>
      </c>
      <c r="G20" s="45">
        <v>8625</v>
      </c>
      <c r="H20" s="45">
        <v>8624</v>
      </c>
      <c r="I20" s="10">
        <f>H20/G20</f>
        <v>0.9998840579710145</v>
      </c>
      <c r="J20" s="52">
        <v>8624</v>
      </c>
      <c r="K20" s="163"/>
    </row>
    <row r="21" spans="1:11" s="31" customFormat="1" ht="12.75" customHeight="1">
      <c r="A21" s="166" t="s">
        <v>20</v>
      </c>
      <c r="B21" s="436" t="s">
        <v>93</v>
      </c>
      <c r="C21" s="435"/>
      <c r="D21" s="435"/>
      <c r="E21" s="437"/>
      <c r="F21" s="46">
        <f>SUM(F22:F27)</f>
        <v>14605</v>
      </c>
      <c r="G21" s="46">
        <f>SUM(G22:G27)</f>
        <v>15106</v>
      </c>
      <c r="H21" s="46">
        <f>SUM(H22:H27)</f>
        <v>15106</v>
      </c>
      <c r="I21" s="10">
        <f>H21/G21</f>
        <v>1</v>
      </c>
      <c r="J21" s="46">
        <f>SUM(J22:J27)</f>
        <v>15106</v>
      </c>
      <c r="K21" s="171">
        <f>SUM(K22:K27)</f>
        <v>0</v>
      </c>
    </row>
    <row r="22" spans="1:11" s="31" customFormat="1" ht="12.75" customHeight="1">
      <c r="A22" s="166" t="s">
        <v>21</v>
      </c>
      <c r="B22" s="412" t="s">
        <v>94</v>
      </c>
      <c r="C22" s="412"/>
      <c r="D22" s="412"/>
      <c r="E22" s="412"/>
      <c r="F22" s="373">
        <v>10133</v>
      </c>
      <c r="G22" s="374">
        <v>10168</v>
      </c>
      <c r="H22" s="373">
        <v>10168</v>
      </c>
      <c r="I22" s="375">
        <f>H22/G22</f>
        <v>1</v>
      </c>
      <c r="J22" s="376">
        <v>10168</v>
      </c>
      <c r="K22" s="377"/>
    </row>
    <row r="23" spans="1:11" s="31" customFormat="1" ht="12.75" customHeight="1">
      <c r="A23" s="166" t="s">
        <v>22</v>
      </c>
      <c r="B23" s="412" t="s">
        <v>95</v>
      </c>
      <c r="C23" s="412"/>
      <c r="D23" s="412"/>
      <c r="E23" s="412"/>
      <c r="F23" s="373">
        <v>0</v>
      </c>
      <c r="G23" s="374">
        <v>0</v>
      </c>
      <c r="H23" s="373">
        <v>0</v>
      </c>
      <c r="I23" s="375"/>
      <c r="J23" s="376">
        <v>0</v>
      </c>
      <c r="K23" s="377"/>
    </row>
    <row r="24" spans="1:11" s="31" customFormat="1" ht="12.75" customHeight="1">
      <c r="A24" s="166" t="s">
        <v>23</v>
      </c>
      <c r="B24" s="412" t="s">
        <v>96</v>
      </c>
      <c r="C24" s="412"/>
      <c r="D24" s="412"/>
      <c r="E24" s="412"/>
      <c r="F24" s="373">
        <v>3272</v>
      </c>
      <c r="G24" s="374">
        <v>3425</v>
      </c>
      <c r="H24" s="373">
        <v>3425</v>
      </c>
      <c r="I24" s="375">
        <f aca="true" t="shared" si="1" ref="I24:I31">H24/G24</f>
        <v>1</v>
      </c>
      <c r="J24" s="376">
        <v>3425</v>
      </c>
      <c r="K24" s="377"/>
    </row>
    <row r="25" spans="1:11" s="31" customFormat="1" ht="12.75" customHeight="1">
      <c r="A25" s="172" t="s">
        <v>24</v>
      </c>
      <c r="B25" s="412" t="s">
        <v>97</v>
      </c>
      <c r="C25" s="412"/>
      <c r="D25" s="412"/>
      <c r="E25" s="412"/>
      <c r="F25" s="373">
        <v>1200</v>
      </c>
      <c r="G25" s="374">
        <v>1200</v>
      </c>
      <c r="H25" s="373">
        <v>1200</v>
      </c>
      <c r="I25" s="375">
        <f t="shared" si="1"/>
        <v>1</v>
      </c>
      <c r="J25" s="376">
        <v>1200</v>
      </c>
      <c r="K25" s="280"/>
    </row>
    <row r="26" spans="1:11" s="31" customFormat="1" ht="12.75" customHeight="1">
      <c r="A26" s="166" t="s">
        <v>25</v>
      </c>
      <c r="B26" s="412" t="s">
        <v>407</v>
      </c>
      <c r="C26" s="412"/>
      <c r="D26" s="412"/>
      <c r="E26" s="412"/>
      <c r="F26" s="373">
        <v>0</v>
      </c>
      <c r="G26" s="374">
        <v>313</v>
      </c>
      <c r="H26" s="373">
        <v>313</v>
      </c>
      <c r="I26" s="375">
        <f t="shared" si="1"/>
        <v>1</v>
      </c>
      <c r="J26" s="376">
        <v>313</v>
      </c>
      <c r="K26" s="280"/>
    </row>
    <row r="27" spans="1:11" s="31" customFormat="1" ht="12.75" customHeight="1">
      <c r="A27" s="166" t="s">
        <v>26</v>
      </c>
      <c r="B27" s="416" t="s">
        <v>408</v>
      </c>
      <c r="C27" s="416"/>
      <c r="D27" s="416"/>
      <c r="E27" s="416"/>
      <c r="F27" s="373">
        <v>0</v>
      </c>
      <c r="G27" s="374">
        <v>0</v>
      </c>
      <c r="H27" s="373">
        <v>0</v>
      </c>
      <c r="I27" s="375"/>
      <c r="J27" s="376">
        <v>0</v>
      </c>
      <c r="K27" s="280"/>
    </row>
    <row r="28" spans="1:11" s="31" customFormat="1" ht="12.75" customHeight="1">
      <c r="A28" s="173"/>
      <c r="B28" s="420" t="s">
        <v>100</v>
      </c>
      <c r="C28" s="420"/>
      <c r="D28" s="420"/>
      <c r="E28" s="420"/>
      <c r="F28" s="49">
        <f>SUM(F29:F31)</f>
        <v>10000</v>
      </c>
      <c r="G28" s="40">
        <f>SUM(G29:G31)</f>
        <v>10105</v>
      </c>
      <c r="H28" s="40">
        <f>SUM(H29:H31)</f>
        <v>10105</v>
      </c>
      <c r="I28" s="56">
        <f t="shared" si="1"/>
        <v>1</v>
      </c>
      <c r="J28" s="40">
        <f>SUM(J29:J31)</f>
        <v>10105</v>
      </c>
      <c r="K28" s="174">
        <f>SUM(K29:K31)</f>
        <v>0</v>
      </c>
    </row>
    <row r="29" spans="1:11" s="31" customFormat="1" ht="12.75" customHeight="1">
      <c r="A29" s="173" t="s">
        <v>27</v>
      </c>
      <c r="B29" s="414" t="s">
        <v>101</v>
      </c>
      <c r="C29" s="414"/>
      <c r="D29" s="414"/>
      <c r="E29" s="414"/>
      <c r="F29" s="45">
        <v>10000</v>
      </c>
      <c r="G29" s="20">
        <v>10000</v>
      </c>
      <c r="H29" s="45">
        <v>0</v>
      </c>
      <c r="I29" s="29">
        <f t="shared" si="1"/>
        <v>0</v>
      </c>
      <c r="J29" s="52">
        <v>0</v>
      </c>
      <c r="K29" s="163"/>
    </row>
    <row r="30" spans="1:11" s="31" customFormat="1" ht="12.75" customHeight="1">
      <c r="A30" s="166" t="s">
        <v>28</v>
      </c>
      <c r="B30" s="415" t="s">
        <v>102</v>
      </c>
      <c r="C30" s="415"/>
      <c r="D30" s="415"/>
      <c r="E30" s="415"/>
      <c r="F30" s="46"/>
      <c r="G30" s="16"/>
      <c r="H30" s="46"/>
      <c r="I30" s="10"/>
      <c r="J30" s="35"/>
      <c r="K30" s="165"/>
    </row>
    <row r="31" spans="1:11" s="31" customFormat="1" ht="12.75" customHeight="1">
      <c r="A31" s="167" t="s">
        <v>29</v>
      </c>
      <c r="B31" s="418" t="s">
        <v>409</v>
      </c>
      <c r="C31" s="418"/>
      <c r="D31" s="418"/>
      <c r="E31" s="418"/>
      <c r="F31" s="48"/>
      <c r="G31" s="39">
        <v>105</v>
      </c>
      <c r="H31" s="25">
        <v>10105</v>
      </c>
      <c r="I31" s="390">
        <f t="shared" si="1"/>
        <v>96.23809523809524</v>
      </c>
      <c r="J31" s="18">
        <v>10105</v>
      </c>
      <c r="K31" s="175"/>
    </row>
    <row r="32" spans="1:11" s="31" customFormat="1" ht="12.75" customHeight="1">
      <c r="A32" s="167"/>
      <c r="B32" s="419" t="s">
        <v>31</v>
      </c>
      <c r="C32" s="419"/>
      <c r="D32" s="419"/>
      <c r="E32" s="419"/>
      <c r="F32" s="50">
        <f>SUM(F34:F36,F33)</f>
        <v>0</v>
      </c>
      <c r="G32" s="41">
        <f>SUM(G36+G35+G34+G33)</f>
        <v>230</v>
      </c>
      <c r="H32" s="41">
        <f>SUM(H36+H35+H34+H33)</f>
        <v>230</v>
      </c>
      <c r="I32" s="57">
        <f>H32/G32</f>
        <v>1</v>
      </c>
      <c r="J32" s="41">
        <f>SUM(J36+J35+J34+J33)</f>
        <v>230</v>
      </c>
      <c r="K32" s="176">
        <f>SUM(K36+K35+K34+K33)</f>
        <v>0</v>
      </c>
    </row>
    <row r="33" spans="1:11" s="31" customFormat="1" ht="12.75" customHeight="1">
      <c r="A33" s="173" t="s">
        <v>30</v>
      </c>
      <c r="B33" s="414" t="s">
        <v>410</v>
      </c>
      <c r="C33" s="414"/>
      <c r="D33" s="414"/>
      <c r="E33" s="414"/>
      <c r="F33" s="45"/>
      <c r="G33" s="20"/>
      <c r="H33" s="45"/>
      <c r="I33" s="53"/>
      <c r="J33" s="52"/>
      <c r="K33" s="163"/>
    </row>
    <row r="34" spans="1:11" s="31" customFormat="1" ht="12.75" customHeight="1">
      <c r="A34" s="166" t="s">
        <v>32</v>
      </c>
      <c r="B34" s="415" t="s">
        <v>411</v>
      </c>
      <c r="C34" s="415"/>
      <c r="D34" s="415"/>
      <c r="E34" s="415"/>
      <c r="F34" s="46"/>
      <c r="G34" s="16"/>
      <c r="H34" s="46"/>
      <c r="I34" s="10"/>
      <c r="J34" s="35"/>
      <c r="K34" s="165"/>
    </row>
    <row r="35" spans="1:11" s="31" customFormat="1" ht="12.75" customHeight="1">
      <c r="A35" s="166" t="s">
        <v>33</v>
      </c>
      <c r="B35" s="415" t="s">
        <v>412</v>
      </c>
      <c r="C35" s="415"/>
      <c r="D35" s="415"/>
      <c r="E35" s="415"/>
      <c r="F35" s="46"/>
      <c r="G35" s="16"/>
      <c r="H35" s="46"/>
      <c r="I35" s="10"/>
      <c r="J35" s="35"/>
      <c r="K35" s="165"/>
    </row>
    <row r="36" spans="1:11" s="31" customFormat="1" ht="12.75" customHeight="1">
      <c r="A36" s="177" t="s">
        <v>34</v>
      </c>
      <c r="B36" s="421" t="s">
        <v>413</v>
      </c>
      <c r="C36" s="421"/>
      <c r="D36" s="421"/>
      <c r="E36" s="421"/>
      <c r="F36" s="51">
        <v>0</v>
      </c>
      <c r="G36" s="42">
        <v>230</v>
      </c>
      <c r="H36" s="48">
        <v>230</v>
      </c>
      <c r="I36" s="390">
        <f>H36/G36</f>
        <v>1</v>
      </c>
      <c r="J36" s="18">
        <v>230</v>
      </c>
      <c r="K36" s="175"/>
    </row>
    <row r="37" spans="1:11" s="31" customFormat="1" ht="12.75" customHeight="1">
      <c r="A37" s="167"/>
      <c r="B37" s="419" t="s">
        <v>7</v>
      </c>
      <c r="C37" s="419"/>
      <c r="D37" s="419"/>
      <c r="E37" s="419"/>
      <c r="F37" s="50">
        <f>SUM(F39:F41,F38)</f>
        <v>0</v>
      </c>
      <c r="G37" s="41">
        <f>SUM(G41+G40+G39+G38)</f>
        <v>67</v>
      </c>
      <c r="H37" s="41">
        <f>SUM(H41+H40+H39+H38)</f>
        <v>67</v>
      </c>
      <c r="I37" s="57">
        <f>H37/G37</f>
        <v>1</v>
      </c>
      <c r="J37" s="41">
        <f>SUM(J41+J40+J39+J38)</f>
        <v>0</v>
      </c>
      <c r="K37" s="176">
        <f>SUM(K41+K40+K39+K38)</f>
        <v>67</v>
      </c>
    </row>
    <row r="38" spans="1:11" s="31" customFormat="1" ht="12.75" customHeight="1">
      <c r="A38" s="173" t="s">
        <v>35</v>
      </c>
      <c r="B38" s="414" t="s">
        <v>103</v>
      </c>
      <c r="C38" s="414"/>
      <c r="D38" s="414"/>
      <c r="E38" s="414"/>
      <c r="F38" s="45"/>
      <c r="G38" s="20"/>
      <c r="H38" s="45"/>
      <c r="I38" s="53"/>
      <c r="J38" s="52"/>
      <c r="K38" s="163"/>
    </row>
    <row r="39" spans="1:11" s="31" customFormat="1" ht="12.75" customHeight="1">
      <c r="A39" s="166" t="s">
        <v>37</v>
      </c>
      <c r="B39" s="415" t="s">
        <v>104</v>
      </c>
      <c r="C39" s="415"/>
      <c r="D39" s="415"/>
      <c r="E39" s="415"/>
      <c r="F39" s="46">
        <v>0</v>
      </c>
      <c r="G39" s="16">
        <v>67</v>
      </c>
      <c r="H39" s="46">
        <v>67</v>
      </c>
      <c r="I39" s="10">
        <f>H39/G39</f>
        <v>1</v>
      </c>
      <c r="J39" s="35"/>
      <c r="K39" s="165">
        <v>67</v>
      </c>
    </row>
    <row r="40" spans="1:11" s="31" customFormat="1" ht="12.75" customHeight="1">
      <c r="A40" s="166" t="s">
        <v>38</v>
      </c>
      <c r="B40" s="415" t="s">
        <v>105</v>
      </c>
      <c r="C40" s="415"/>
      <c r="D40" s="415"/>
      <c r="E40" s="415"/>
      <c r="F40" s="46"/>
      <c r="G40" s="16"/>
      <c r="H40" s="46"/>
      <c r="I40" s="10"/>
      <c r="J40" s="35"/>
      <c r="K40" s="165"/>
    </row>
    <row r="41" spans="1:11" s="31" customFormat="1" ht="12.75" customHeight="1">
      <c r="A41" s="177" t="s">
        <v>39</v>
      </c>
      <c r="B41" s="415" t="s">
        <v>106</v>
      </c>
      <c r="C41" s="415"/>
      <c r="D41" s="415"/>
      <c r="E41" s="415"/>
      <c r="F41" s="51"/>
      <c r="G41" s="42"/>
      <c r="H41" s="48"/>
      <c r="I41" s="14"/>
      <c r="J41" s="18"/>
      <c r="K41" s="175"/>
    </row>
    <row r="42" spans="1:11" s="31" customFormat="1" ht="12.75" customHeight="1">
      <c r="A42" s="178"/>
      <c r="B42" s="422" t="s">
        <v>36</v>
      </c>
      <c r="C42" s="422"/>
      <c r="D42" s="422"/>
      <c r="E42" s="422"/>
      <c r="F42" s="37">
        <f>SUM(F50+F49+F45+F44+F43+F48)</f>
        <v>2827</v>
      </c>
      <c r="G42" s="37">
        <f>SUM(G50+G49+G45+G44+G43+G48)</f>
        <v>4379</v>
      </c>
      <c r="H42" s="37">
        <f>SUM(H50+H49+H45+H44+H43+H48)</f>
        <v>4379</v>
      </c>
      <c r="I42" s="54">
        <f>H42/G42</f>
        <v>1</v>
      </c>
      <c r="J42" s="37">
        <f>SUM(J50+J49+J45+J44+J43+J48)</f>
        <v>4379</v>
      </c>
      <c r="K42" s="169">
        <f>SUM(K50+K49+K45+K44+K43+K48)</f>
        <v>0</v>
      </c>
    </row>
    <row r="43" spans="1:11" s="31" customFormat="1" ht="12.75" customHeight="1">
      <c r="A43" s="170" t="s">
        <v>40</v>
      </c>
      <c r="B43" s="414" t="s">
        <v>414</v>
      </c>
      <c r="C43" s="420"/>
      <c r="D43" s="420"/>
      <c r="E43" s="420"/>
      <c r="F43" s="45"/>
      <c r="G43" s="20"/>
      <c r="H43" s="45"/>
      <c r="I43" s="29"/>
      <c r="J43" s="52"/>
      <c r="K43" s="179"/>
    </row>
    <row r="44" spans="1:11" s="31" customFormat="1" ht="12.75" customHeight="1">
      <c r="A44" s="166" t="s">
        <v>41</v>
      </c>
      <c r="B44" s="415" t="s">
        <v>107</v>
      </c>
      <c r="C44" s="415"/>
      <c r="D44" s="415"/>
      <c r="E44" s="415"/>
      <c r="F44" s="46"/>
      <c r="G44" s="16"/>
      <c r="H44" s="46"/>
      <c r="I44" s="22"/>
      <c r="J44" s="8"/>
      <c r="K44" s="171"/>
    </row>
    <row r="45" spans="1:11" s="31" customFormat="1" ht="12.75" customHeight="1">
      <c r="A45" s="166" t="s">
        <v>42</v>
      </c>
      <c r="B45" s="415" t="s">
        <v>108</v>
      </c>
      <c r="C45" s="415"/>
      <c r="D45" s="415"/>
      <c r="E45" s="415"/>
      <c r="F45" s="46">
        <f>SUM(F46:F47)</f>
        <v>2827</v>
      </c>
      <c r="G45" s="46">
        <f>SUM(G46:G47)</f>
        <v>2873</v>
      </c>
      <c r="H45" s="46">
        <f>SUM(H46:H47)</f>
        <v>2873</v>
      </c>
      <c r="I45" s="22">
        <f>H45/G45</f>
        <v>1</v>
      </c>
      <c r="J45" s="46">
        <f>SUM(J46:J47)</f>
        <v>2873</v>
      </c>
      <c r="K45" s="171">
        <f>SUM(K46:K47)</f>
        <v>0</v>
      </c>
    </row>
    <row r="46" spans="1:11" s="31" customFormat="1" ht="12.75" customHeight="1">
      <c r="A46" s="166" t="s">
        <v>111</v>
      </c>
      <c r="B46" s="11"/>
      <c r="C46" s="12" t="s">
        <v>109</v>
      </c>
      <c r="D46" s="12"/>
      <c r="E46" s="13"/>
      <c r="F46" s="46">
        <v>2827</v>
      </c>
      <c r="G46" s="38">
        <v>2873</v>
      </c>
      <c r="H46" s="47">
        <v>2873</v>
      </c>
      <c r="I46" s="22">
        <f>H46/G46</f>
        <v>1</v>
      </c>
      <c r="J46" s="8">
        <v>2873</v>
      </c>
      <c r="K46" s="165"/>
    </row>
    <row r="47" spans="1:11" s="31" customFormat="1" ht="12.75" customHeight="1">
      <c r="A47" s="166" t="s">
        <v>112</v>
      </c>
      <c r="B47" s="11"/>
      <c r="C47" s="12" t="s">
        <v>110</v>
      </c>
      <c r="D47" s="12"/>
      <c r="E47" s="13"/>
      <c r="F47" s="46"/>
      <c r="G47" s="38"/>
      <c r="H47" s="47"/>
      <c r="I47" s="22"/>
      <c r="J47" s="8"/>
      <c r="K47" s="165"/>
    </row>
    <row r="48" spans="1:11" s="31" customFormat="1" ht="12.75" customHeight="1">
      <c r="A48" s="166" t="s">
        <v>43</v>
      </c>
      <c r="B48" s="11" t="s">
        <v>415</v>
      </c>
      <c r="C48" s="12"/>
      <c r="D48" s="12"/>
      <c r="E48" s="13"/>
      <c r="F48" s="46">
        <v>0</v>
      </c>
      <c r="G48" s="16">
        <v>1506</v>
      </c>
      <c r="H48" s="46">
        <v>1506</v>
      </c>
      <c r="I48" s="22">
        <f>H48/G48</f>
        <v>1</v>
      </c>
      <c r="J48" s="8">
        <v>1506</v>
      </c>
      <c r="K48" s="165"/>
    </row>
    <row r="49" spans="1:11" s="31" customFormat="1" ht="12.75" customHeight="1">
      <c r="A49" s="166" t="s">
        <v>49</v>
      </c>
      <c r="B49" s="436" t="s">
        <v>113</v>
      </c>
      <c r="C49" s="435"/>
      <c r="D49" s="435"/>
      <c r="E49" s="437"/>
      <c r="F49" s="46"/>
      <c r="G49" s="16"/>
      <c r="H49" s="46"/>
      <c r="I49" s="22"/>
      <c r="J49" s="8"/>
      <c r="K49" s="165"/>
    </row>
    <row r="50" spans="1:11" s="31" customFormat="1" ht="12.75" customHeight="1">
      <c r="A50" s="166" t="s">
        <v>52</v>
      </c>
      <c r="B50" s="460" t="s">
        <v>114</v>
      </c>
      <c r="C50" s="460"/>
      <c r="D50" s="460"/>
      <c r="E50" s="460"/>
      <c r="F50" s="46"/>
      <c r="G50" s="16"/>
      <c r="H50" s="8"/>
      <c r="I50" s="8"/>
      <c r="J50" s="8"/>
      <c r="K50" s="165"/>
    </row>
    <row r="51" spans="1:11" s="31" customFormat="1" ht="12.75" customHeight="1">
      <c r="A51" s="173"/>
      <c r="B51" s="420" t="s">
        <v>44</v>
      </c>
      <c r="C51" s="420"/>
      <c r="D51" s="420"/>
      <c r="E51" s="420"/>
      <c r="F51" s="49">
        <f>F42+F37+F32+F28+F19+F9</f>
        <v>34522</v>
      </c>
      <c r="G51" s="49">
        <f>G42+G37+G32+G28+G19+G9</f>
        <v>44087</v>
      </c>
      <c r="H51" s="49">
        <f>H42+H37+H32+H28+H19+H9</f>
        <v>43515</v>
      </c>
      <c r="I51" s="17">
        <f>H51/G51</f>
        <v>0.9870256538208542</v>
      </c>
      <c r="J51" s="36">
        <f>J42+J37+J32+J28+J19+J9</f>
        <v>42414</v>
      </c>
      <c r="K51" s="180">
        <f>K42+K37+K32+K28+K19+K9</f>
        <v>1101</v>
      </c>
    </row>
    <row r="52" spans="1:11" s="31" customFormat="1" ht="12.75" customHeight="1" thickBot="1">
      <c r="A52" s="181"/>
      <c r="B52" s="423" t="s">
        <v>45</v>
      </c>
      <c r="C52" s="423"/>
      <c r="D52" s="423"/>
      <c r="E52" s="423"/>
      <c r="F52" s="182">
        <f>F100-F51</f>
        <v>0</v>
      </c>
      <c r="G52" s="182">
        <f>G100-G51</f>
        <v>0</v>
      </c>
      <c r="H52" s="182">
        <f>H100-H51</f>
        <v>-6332</v>
      </c>
      <c r="I52" s="183"/>
      <c r="J52" s="183"/>
      <c r="K52" s="184"/>
    </row>
    <row r="53" s="31" customFormat="1" ht="12" thickTop="1"/>
    <row r="54" s="31" customFormat="1" ht="11.25"/>
    <row r="55" s="31" customFormat="1" ht="11.25"/>
    <row r="56" s="31" customFormat="1" ht="11.25"/>
    <row r="57" s="31" customFormat="1" ht="11.25"/>
    <row r="58" s="31" customFormat="1" ht="11.25"/>
    <row r="59" s="31" customFormat="1" ht="11.25"/>
    <row r="60" s="31" customFormat="1" ht="11.25"/>
    <row r="61" spans="1:11" s="31" customFormat="1" ht="11.25">
      <c r="A61" s="32"/>
      <c r="B61" s="431" t="s">
        <v>82</v>
      </c>
      <c r="C61" s="431"/>
      <c r="D61" s="431"/>
      <c r="E61" s="431"/>
      <c r="F61" s="431"/>
      <c r="G61" s="431"/>
      <c r="H61" s="431"/>
      <c r="I61" s="431"/>
      <c r="J61" s="431"/>
      <c r="K61" s="431"/>
    </row>
    <row r="62" s="31" customFormat="1" ht="11.25"/>
    <row r="63" spans="1:11" s="31" customFormat="1" ht="12" thickBo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s="31" customFormat="1" ht="18" customHeight="1" thickBot="1" thickTop="1">
      <c r="A64" s="445" t="s">
        <v>83</v>
      </c>
      <c r="B64" s="447" t="s">
        <v>9</v>
      </c>
      <c r="C64" s="447"/>
      <c r="D64" s="447"/>
      <c r="E64" s="447"/>
      <c r="F64" s="449" t="s">
        <v>84</v>
      </c>
      <c r="G64" s="451" t="s">
        <v>85</v>
      </c>
      <c r="H64" s="454" t="s">
        <v>406</v>
      </c>
      <c r="I64" s="454" t="s">
        <v>86</v>
      </c>
      <c r="J64" s="432" t="s">
        <v>79</v>
      </c>
      <c r="K64" s="433"/>
    </row>
    <row r="65" spans="1:11" s="31" customFormat="1" ht="24" customHeight="1" thickTop="1">
      <c r="A65" s="446"/>
      <c r="B65" s="448"/>
      <c r="C65" s="448"/>
      <c r="D65" s="448"/>
      <c r="E65" s="448"/>
      <c r="F65" s="450"/>
      <c r="G65" s="452"/>
      <c r="H65" s="455"/>
      <c r="I65" s="455"/>
      <c r="J65" s="26" t="s">
        <v>87</v>
      </c>
      <c r="K65" s="158" t="s">
        <v>88</v>
      </c>
    </row>
    <row r="66" spans="1:11" s="31" customFormat="1" ht="11.25">
      <c r="A66" s="185"/>
      <c r="B66" s="413" t="s">
        <v>46</v>
      </c>
      <c r="C66" s="413"/>
      <c r="D66" s="413"/>
      <c r="E66" s="413"/>
      <c r="F66" s="2"/>
      <c r="G66" s="2"/>
      <c r="H66" s="3"/>
      <c r="I66" s="3"/>
      <c r="J66" s="3"/>
      <c r="K66" s="186"/>
    </row>
    <row r="67" spans="1:11" s="31" customFormat="1" ht="11.25">
      <c r="A67" s="187"/>
      <c r="B67" s="413" t="s">
        <v>47</v>
      </c>
      <c r="C67" s="413"/>
      <c r="D67" s="413"/>
      <c r="E67" s="413"/>
      <c r="F67" s="4">
        <f>F68+F69+F71+F72+F77</f>
        <v>24580</v>
      </c>
      <c r="G67" s="4">
        <f>G68+G69+G71+G72+G77</f>
        <v>31801</v>
      </c>
      <c r="H67" s="4">
        <f>H68+H69+H71+H72+H77</f>
        <v>26403</v>
      </c>
      <c r="I67" s="58">
        <f>H67/G67</f>
        <v>0.8302569101600579</v>
      </c>
      <c r="J67" s="4">
        <f>J68+J69+J71+J72+J77</f>
        <v>25379</v>
      </c>
      <c r="K67" s="161">
        <f>K68+K69+K71+K72+K77</f>
        <v>1024</v>
      </c>
    </row>
    <row r="68" spans="1:11" s="31" customFormat="1" ht="11.25">
      <c r="A68" s="188" t="s">
        <v>52</v>
      </c>
      <c r="B68" s="414" t="s">
        <v>48</v>
      </c>
      <c r="C68" s="414"/>
      <c r="D68" s="414"/>
      <c r="E68" s="414"/>
      <c r="F68" s="5">
        <v>8039</v>
      </c>
      <c r="G68" s="5">
        <v>12419</v>
      </c>
      <c r="H68" s="34">
        <v>12394</v>
      </c>
      <c r="I68" s="6">
        <f>H68/G68</f>
        <v>0.997986955471455</v>
      </c>
      <c r="J68" s="34">
        <v>12239</v>
      </c>
      <c r="K68" s="179">
        <v>155</v>
      </c>
    </row>
    <row r="69" spans="1:11" s="31" customFormat="1" ht="11.25">
      <c r="A69" s="189" t="s">
        <v>54</v>
      </c>
      <c r="B69" s="428" t="s">
        <v>50</v>
      </c>
      <c r="C69" s="429"/>
      <c r="D69" s="429"/>
      <c r="E69" s="430"/>
      <c r="F69" s="424">
        <v>1967</v>
      </c>
      <c r="G69" s="424">
        <v>2704</v>
      </c>
      <c r="H69" s="424">
        <v>2704</v>
      </c>
      <c r="I69" s="434">
        <f>H69/G69</f>
        <v>1</v>
      </c>
      <c r="J69" s="424">
        <v>2649</v>
      </c>
      <c r="K69" s="456">
        <v>55</v>
      </c>
    </row>
    <row r="70" spans="1:11" s="31" customFormat="1" ht="11.25">
      <c r="A70" s="189"/>
      <c r="B70" s="428" t="s">
        <v>51</v>
      </c>
      <c r="C70" s="429"/>
      <c r="D70" s="429"/>
      <c r="E70" s="430"/>
      <c r="F70" s="424"/>
      <c r="G70" s="424"/>
      <c r="H70" s="424"/>
      <c r="I70" s="434"/>
      <c r="J70" s="424"/>
      <c r="K70" s="456"/>
    </row>
    <row r="71" spans="1:11" s="31" customFormat="1" ht="11.25">
      <c r="A71" s="164" t="s">
        <v>56</v>
      </c>
      <c r="B71" s="415" t="s">
        <v>53</v>
      </c>
      <c r="C71" s="415"/>
      <c r="D71" s="415"/>
      <c r="E71" s="415"/>
      <c r="F71" s="7">
        <v>6550</v>
      </c>
      <c r="G71" s="7">
        <v>7884</v>
      </c>
      <c r="H71" s="8">
        <v>7834</v>
      </c>
      <c r="I71" s="28">
        <f>H71/G71</f>
        <v>0.9936580416032471</v>
      </c>
      <c r="J71" s="35">
        <v>7698</v>
      </c>
      <c r="K71" s="171">
        <v>136</v>
      </c>
    </row>
    <row r="72" spans="1:11" s="31" customFormat="1" ht="11.25">
      <c r="A72" s="164" t="s">
        <v>58</v>
      </c>
      <c r="B72" s="415" t="s">
        <v>55</v>
      </c>
      <c r="C72" s="415"/>
      <c r="D72" s="415"/>
      <c r="E72" s="415"/>
      <c r="F72" s="7">
        <v>338</v>
      </c>
      <c r="G72" s="7">
        <v>339</v>
      </c>
      <c r="H72" s="7">
        <v>238</v>
      </c>
      <c r="I72" s="28">
        <f aca="true" t="shared" si="2" ref="I72:I86">H72/G72</f>
        <v>0.7020648967551623</v>
      </c>
      <c r="J72" s="35">
        <f>SUM(J73:J76)</f>
        <v>188</v>
      </c>
      <c r="K72" s="171">
        <f>SUM(K73:K76)</f>
        <v>50</v>
      </c>
    </row>
    <row r="73" spans="1:11" s="31" customFormat="1" ht="11.25">
      <c r="A73" s="274" t="s">
        <v>273</v>
      </c>
      <c r="B73" s="391" t="s">
        <v>276</v>
      </c>
      <c r="C73" s="391"/>
      <c r="D73" s="391"/>
      <c r="E73" s="392"/>
      <c r="F73" s="276">
        <v>46</v>
      </c>
      <c r="G73" s="276">
        <v>46</v>
      </c>
      <c r="H73" s="277">
        <v>46</v>
      </c>
      <c r="I73" s="278">
        <f t="shared" si="2"/>
        <v>1</v>
      </c>
      <c r="J73" s="279">
        <v>46</v>
      </c>
      <c r="K73" s="393"/>
    </row>
    <row r="74" spans="1:11" s="31" customFormat="1" ht="11.25">
      <c r="A74" s="274" t="s">
        <v>274</v>
      </c>
      <c r="B74" s="391" t="s">
        <v>286</v>
      </c>
      <c r="C74" s="391"/>
      <c r="D74" s="391"/>
      <c r="E74" s="392"/>
      <c r="F74" s="276">
        <v>22</v>
      </c>
      <c r="G74" s="276">
        <v>23</v>
      </c>
      <c r="H74" s="277">
        <v>22</v>
      </c>
      <c r="I74" s="278">
        <f>H74/G74</f>
        <v>0.9565217391304348</v>
      </c>
      <c r="J74" s="279">
        <v>22</v>
      </c>
      <c r="K74" s="393"/>
    </row>
    <row r="75" spans="1:11" s="31" customFormat="1" ht="11.25">
      <c r="A75" s="274" t="s">
        <v>275</v>
      </c>
      <c r="B75" s="391" t="s">
        <v>416</v>
      </c>
      <c r="C75" s="391"/>
      <c r="D75" s="391"/>
      <c r="E75" s="392"/>
      <c r="F75" s="276">
        <v>75</v>
      </c>
      <c r="G75" s="276">
        <v>75</v>
      </c>
      <c r="H75" s="277">
        <v>50</v>
      </c>
      <c r="I75" s="278">
        <f t="shared" si="2"/>
        <v>0.6666666666666666</v>
      </c>
      <c r="J75" s="279"/>
      <c r="K75" s="393">
        <v>50</v>
      </c>
    </row>
    <row r="76" spans="1:11" s="31" customFormat="1" ht="11.25">
      <c r="A76" s="274" t="s">
        <v>277</v>
      </c>
      <c r="B76" s="391" t="s">
        <v>417</v>
      </c>
      <c r="C76" s="391"/>
      <c r="D76" s="391"/>
      <c r="E76" s="392"/>
      <c r="F76" s="276">
        <v>195</v>
      </c>
      <c r="G76" s="276">
        <v>195</v>
      </c>
      <c r="H76" s="277">
        <v>120</v>
      </c>
      <c r="I76" s="278">
        <f t="shared" si="2"/>
        <v>0.6153846153846154</v>
      </c>
      <c r="J76" s="279">
        <v>120</v>
      </c>
      <c r="K76" s="393"/>
    </row>
    <row r="77" spans="1:11" s="31" customFormat="1" ht="11.25">
      <c r="A77" s="164" t="s">
        <v>59</v>
      </c>
      <c r="B77" s="435" t="s">
        <v>57</v>
      </c>
      <c r="C77" s="435"/>
      <c r="D77" s="435"/>
      <c r="E77" s="435"/>
      <c r="F77" s="9">
        <f>F79+F80+F83+F86+F78</f>
        <v>7686</v>
      </c>
      <c r="G77" s="9">
        <f>G79+G80+G83+G86+G78</f>
        <v>8455</v>
      </c>
      <c r="H77" s="9">
        <f>H79+H80+H83+H86+H78</f>
        <v>3233</v>
      </c>
      <c r="I77" s="28">
        <f t="shared" si="2"/>
        <v>0.3823772915434654</v>
      </c>
      <c r="J77" s="35">
        <f>J79+J80+J83+J86+J78</f>
        <v>2605</v>
      </c>
      <c r="K77" s="171">
        <f>K79+K80+K83+K86</f>
        <v>628</v>
      </c>
    </row>
    <row r="78" spans="1:11" s="31" customFormat="1" ht="11.25">
      <c r="A78" s="166" t="s">
        <v>418</v>
      </c>
      <c r="B78" s="425" t="s">
        <v>419</v>
      </c>
      <c r="C78" s="426"/>
      <c r="D78" s="426"/>
      <c r="E78" s="427"/>
      <c r="F78" s="23"/>
      <c r="G78" s="24">
        <v>18</v>
      </c>
      <c r="H78" s="24">
        <v>18</v>
      </c>
      <c r="I78" s="28">
        <f>H78/G78</f>
        <v>1</v>
      </c>
      <c r="J78" s="33">
        <v>18</v>
      </c>
      <c r="K78" s="171"/>
    </row>
    <row r="79" spans="1:11" s="31" customFormat="1" ht="11.25">
      <c r="A79" s="166" t="s">
        <v>117</v>
      </c>
      <c r="B79" s="425" t="s">
        <v>115</v>
      </c>
      <c r="C79" s="426"/>
      <c r="D79" s="426"/>
      <c r="E79" s="427"/>
      <c r="F79" s="23">
        <v>76</v>
      </c>
      <c r="G79" s="24">
        <v>11</v>
      </c>
      <c r="H79" s="24">
        <v>11</v>
      </c>
      <c r="I79" s="28">
        <f t="shared" si="2"/>
        <v>1</v>
      </c>
      <c r="J79" s="33">
        <v>11</v>
      </c>
      <c r="K79" s="171"/>
    </row>
    <row r="80" spans="1:11" s="31" customFormat="1" ht="11.25">
      <c r="A80" s="166" t="s">
        <v>118</v>
      </c>
      <c r="B80" s="425" t="s">
        <v>420</v>
      </c>
      <c r="C80" s="426"/>
      <c r="D80" s="426"/>
      <c r="E80" s="427"/>
      <c r="F80" s="23">
        <v>2602</v>
      </c>
      <c r="G80" s="24">
        <v>2472</v>
      </c>
      <c r="H80" s="24">
        <v>2421</v>
      </c>
      <c r="I80" s="28">
        <f t="shared" si="2"/>
        <v>0.9793689320388349</v>
      </c>
      <c r="J80" s="33">
        <v>2421</v>
      </c>
      <c r="K80" s="171"/>
    </row>
    <row r="81" spans="1:11" s="31" customFormat="1" ht="11.25">
      <c r="A81" s="274" t="s">
        <v>278</v>
      </c>
      <c r="B81" s="271"/>
      <c r="C81" s="272"/>
      <c r="D81" s="272"/>
      <c r="E81" s="275" t="s">
        <v>279</v>
      </c>
      <c r="F81" s="276">
        <v>174</v>
      </c>
      <c r="G81" s="277">
        <v>56</v>
      </c>
      <c r="H81" s="277">
        <v>5</v>
      </c>
      <c r="I81" s="278">
        <f t="shared" si="2"/>
        <v>0.08928571428571429</v>
      </c>
      <c r="J81" s="279">
        <v>5</v>
      </c>
      <c r="K81" s="280"/>
    </row>
    <row r="82" spans="1:11" s="31" customFormat="1" ht="11.25">
      <c r="A82" s="274" t="s">
        <v>280</v>
      </c>
      <c r="B82" s="271"/>
      <c r="C82" s="272"/>
      <c r="D82" s="272"/>
      <c r="E82" s="275" t="s">
        <v>281</v>
      </c>
      <c r="F82" s="276">
        <v>2428</v>
      </c>
      <c r="G82" s="277">
        <v>2416</v>
      </c>
      <c r="H82" s="277">
        <v>2416</v>
      </c>
      <c r="I82" s="278">
        <f t="shared" si="2"/>
        <v>1</v>
      </c>
      <c r="J82" s="279">
        <v>2416</v>
      </c>
      <c r="K82" s="280"/>
    </row>
    <row r="83" spans="1:11" s="31" customFormat="1" ht="11.25">
      <c r="A83" s="166" t="s">
        <v>119</v>
      </c>
      <c r="B83" s="425" t="s">
        <v>421</v>
      </c>
      <c r="C83" s="426"/>
      <c r="D83" s="426"/>
      <c r="E83" s="427"/>
      <c r="F83" s="23">
        <f>SUM(F84:F85)</f>
        <v>657</v>
      </c>
      <c r="G83" s="23">
        <f>SUM(G84:G85)</f>
        <v>784</v>
      </c>
      <c r="H83" s="23">
        <f>SUM(H84:H85)</f>
        <v>783</v>
      </c>
      <c r="I83" s="28">
        <f t="shared" si="2"/>
        <v>0.9987244897959183</v>
      </c>
      <c r="J83" s="33">
        <v>155</v>
      </c>
      <c r="K83" s="171">
        <f>SUM(K84:K85)</f>
        <v>628</v>
      </c>
    </row>
    <row r="84" spans="1:11" s="31" customFormat="1" ht="11.25">
      <c r="A84" s="274" t="s">
        <v>282</v>
      </c>
      <c r="B84" s="271"/>
      <c r="C84" s="272"/>
      <c r="D84" s="272"/>
      <c r="E84" s="275" t="s">
        <v>283</v>
      </c>
      <c r="F84" s="276">
        <v>157</v>
      </c>
      <c r="G84" s="277">
        <v>284</v>
      </c>
      <c r="H84" s="277">
        <v>283</v>
      </c>
      <c r="I84" s="278">
        <f t="shared" si="2"/>
        <v>0.9964788732394366</v>
      </c>
      <c r="J84" s="279">
        <v>155</v>
      </c>
      <c r="K84" s="280">
        <v>128</v>
      </c>
    </row>
    <row r="85" spans="1:11" s="31" customFormat="1" ht="11.25">
      <c r="A85" s="274" t="s">
        <v>284</v>
      </c>
      <c r="B85" s="271"/>
      <c r="C85" s="272"/>
      <c r="D85" s="272"/>
      <c r="E85" s="275" t="s">
        <v>285</v>
      </c>
      <c r="F85" s="276">
        <v>500</v>
      </c>
      <c r="G85" s="277">
        <v>500</v>
      </c>
      <c r="H85" s="277">
        <v>500</v>
      </c>
      <c r="I85" s="278">
        <f t="shared" si="2"/>
        <v>1</v>
      </c>
      <c r="J85" s="279"/>
      <c r="K85" s="280">
        <v>500</v>
      </c>
    </row>
    <row r="86" spans="1:11" s="31" customFormat="1" ht="11.25">
      <c r="A86" s="166" t="s">
        <v>120</v>
      </c>
      <c r="B86" s="425" t="s">
        <v>116</v>
      </c>
      <c r="C86" s="426"/>
      <c r="D86" s="426"/>
      <c r="E86" s="427"/>
      <c r="F86" s="23">
        <v>4351</v>
      </c>
      <c r="G86" s="24">
        <v>5170</v>
      </c>
      <c r="H86" s="24"/>
      <c r="I86" s="28">
        <f t="shared" si="2"/>
        <v>0</v>
      </c>
      <c r="J86" s="33"/>
      <c r="K86" s="171"/>
    </row>
    <row r="87" spans="1:11" s="31" customFormat="1" ht="11.25">
      <c r="A87" s="190"/>
      <c r="B87" s="413" t="s">
        <v>60</v>
      </c>
      <c r="C87" s="413"/>
      <c r="D87" s="413"/>
      <c r="E87" s="413"/>
      <c r="F87" s="4">
        <f>SUM(F88:F92)</f>
        <v>0</v>
      </c>
      <c r="G87" s="4">
        <f>SUM(G88:G92)</f>
        <v>257</v>
      </c>
      <c r="H87" s="4">
        <f>SUM(H88:H92)</f>
        <v>257</v>
      </c>
      <c r="I87" s="58">
        <f>H87/G87</f>
        <v>1</v>
      </c>
      <c r="J87" s="4">
        <f>SUM(J88:J92)</f>
        <v>180</v>
      </c>
      <c r="K87" s="161">
        <f>SUM(K88:K92)</f>
        <v>77</v>
      </c>
    </row>
    <row r="88" spans="1:11" s="31" customFormat="1" ht="11.25">
      <c r="A88" s="189" t="s">
        <v>61</v>
      </c>
      <c r="B88" s="414" t="s">
        <v>121</v>
      </c>
      <c r="C88" s="414"/>
      <c r="D88" s="414"/>
      <c r="E88" s="414"/>
      <c r="F88" s="5">
        <v>0</v>
      </c>
      <c r="G88" s="45">
        <v>257</v>
      </c>
      <c r="H88" s="55">
        <v>257</v>
      </c>
      <c r="I88" s="27">
        <f>H88/G88</f>
        <v>1</v>
      </c>
      <c r="J88" s="52">
        <v>180</v>
      </c>
      <c r="K88" s="179">
        <v>77</v>
      </c>
    </row>
    <row r="89" spans="1:11" s="31" customFormat="1" ht="11.25">
      <c r="A89" s="189" t="s">
        <v>62</v>
      </c>
      <c r="B89" s="415" t="s">
        <v>63</v>
      </c>
      <c r="C89" s="415"/>
      <c r="D89" s="415"/>
      <c r="E89" s="415"/>
      <c r="F89" s="7"/>
      <c r="G89" s="46"/>
      <c r="H89" s="21"/>
      <c r="I89" s="27"/>
      <c r="J89" s="35"/>
      <c r="K89" s="165"/>
    </row>
    <row r="90" spans="1:11" s="31" customFormat="1" ht="11.25">
      <c r="A90" s="189" t="s">
        <v>64</v>
      </c>
      <c r="B90" s="436" t="s">
        <v>65</v>
      </c>
      <c r="C90" s="435"/>
      <c r="D90" s="435"/>
      <c r="E90" s="437"/>
      <c r="F90" s="7"/>
      <c r="G90" s="7"/>
      <c r="H90" s="46"/>
      <c r="I90" s="21"/>
      <c r="J90" s="35"/>
      <c r="K90" s="165"/>
    </row>
    <row r="91" spans="1:11" s="31" customFormat="1" ht="11.25">
      <c r="A91" s="189" t="s">
        <v>66</v>
      </c>
      <c r="B91" s="436" t="s">
        <v>67</v>
      </c>
      <c r="C91" s="435"/>
      <c r="D91" s="435"/>
      <c r="E91" s="437"/>
      <c r="F91" s="7"/>
      <c r="G91" s="7"/>
      <c r="H91" s="46"/>
      <c r="I91" s="21"/>
      <c r="J91" s="35"/>
      <c r="K91" s="165"/>
    </row>
    <row r="92" spans="1:11" s="31" customFormat="1" ht="11.25">
      <c r="A92" s="189" t="s">
        <v>68</v>
      </c>
      <c r="B92" s="415" t="s">
        <v>69</v>
      </c>
      <c r="C92" s="415"/>
      <c r="D92" s="415"/>
      <c r="E92" s="415"/>
      <c r="F92" s="7"/>
      <c r="G92" s="7"/>
      <c r="H92" s="46"/>
      <c r="I92" s="21"/>
      <c r="J92" s="35"/>
      <c r="K92" s="165"/>
    </row>
    <row r="93" spans="1:11" s="31" customFormat="1" ht="11.25">
      <c r="A93" s="191" t="s">
        <v>125</v>
      </c>
      <c r="B93" s="438" t="s">
        <v>70</v>
      </c>
      <c r="C93" s="438"/>
      <c r="D93" s="438"/>
      <c r="E93" s="438"/>
      <c r="F93" s="7"/>
      <c r="G93" s="7"/>
      <c r="H93" s="8"/>
      <c r="I93" s="46"/>
      <c r="J93" s="35"/>
      <c r="K93" s="165"/>
    </row>
    <row r="94" spans="1:11" s="31" customFormat="1" ht="11.25">
      <c r="A94" s="191" t="s">
        <v>126</v>
      </c>
      <c r="B94" s="438" t="s">
        <v>71</v>
      </c>
      <c r="C94" s="438"/>
      <c r="D94" s="438"/>
      <c r="E94" s="438"/>
      <c r="F94" s="7"/>
      <c r="G94" s="7"/>
      <c r="H94" s="8"/>
      <c r="I94" s="8"/>
      <c r="J94" s="8"/>
      <c r="K94" s="165"/>
    </row>
    <row r="95" spans="1:11" s="31" customFormat="1" ht="11.25">
      <c r="A95" s="192"/>
      <c r="B95" s="440" t="s">
        <v>72</v>
      </c>
      <c r="C95" s="441"/>
      <c r="D95" s="441"/>
      <c r="E95" s="442"/>
      <c r="F95" s="4">
        <f>SUM(F96:F99)</f>
        <v>9942</v>
      </c>
      <c r="G95" s="4">
        <f>SUM(G96:G99)</f>
        <v>12029</v>
      </c>
      <c r="H95" s="4">
        <f>SUM(H96:H99)</f>
        <v>10523</v>
      </c>
      <c r="I95" s="58">
        <f>H95/G95</f>
        <v>0.8748025604788428</v>
      </c>
      <c r="J95" s="4">
        <f>SUM(J96:J99)</f>
        <v>10523</v>
      </c>
      <c r="K95" s="161">
        <f>SUM(K96:K99)</f>
        <v>0</v>
      </c>
    </row>
    <row r="96" spans="1:11" s="31" customFormat="1" ht="11.25">
      <c r="A96" s="189" t="s">
        <v>73</v>
      </c>
      <c r="B96" s="415" t="s">
        <v>122</v>
      </c>
      <c r="C96" s="415"/>
      <c r="D96" s="415"/>
      <c r="E96" s="415"/>
      <c r="F96" s="7">
        <v>9942</v>
      </c>
      <c r="G96" s="7">
        <v>9942</v>
      </c>
      <c r="H96" s="8">
        <v>9942</v>
      </c>
      <c r="I96" s="15">
        <f>H96/G96</f>
        <v>1</v>
      </c>
      <c r="J96" s="8">
        <v>9942</v>
      </c>
      <c r="K96" s="171"/>
    </row>
    <row r="97" spans="1:11" s="31" customFormat="1" ht="11.25">
      <c r="A97" s="189" t="s">
        <v>74</v>
      </c>
      <c r="B97" s="415" t="s">
        <v>123</v>
      </c>
      <c r="C97" s="415"/>
      <c r="D97" s="415"/>
      <c r="E97" s="415"/>
      <c r="F97" s="7"/>
      <c r="G97" s="7"/>
      <c r="H97" s="8"/>
      <c r="I97" s="15"/>
      <c r="J97" s="8"/>
      <c r="K97" s="171"/>
    </row>
    <row r="98" spans="1:11" s="31" customFormat="1" ht="11.25">
      <c r="A98" s="189" t="s">
        <v>75</v>
      </c>
      <c r="B98" s="415" t="s">
        <v>160</v>
      </c>
      <c r="C98" s="415"/>
      <c r="D98" s="415"/>
      <c r="E98" s="415"/>
      <c r="F98" s="7"/>
      <c r="G98" s="7">
        <v>2087</v>
      </c>
      <c r="H98" s="8">
        <v>581</v>
      </c>
      <c r="I98" s="15">
        <f>H98/G98</f>
        <v>0.2783900335409679</v>
      </c>
      <c r="J98" s="8">
        <v>581</v>
      </c>
      <c r="K98" s="171"/>
    </row>
    <row r="99" spans="1:11" s="31" customFormat="1" ht="11.25">
      <c r="A99" s="189" t="s">
        <v>76</v>
      </c>
      <c r="B99" s="436" t="s">
        <v>124</v>
      </c>
      <c r="C99" s="435"/>
      <c r="D99" s="435"/>
      <c r="E99" s="437"/>
      <c r="F99" s="7"/>
      <c r="G99" s="7"/>
      <c r="H99" s="8"/>
      <c r="I99" s="8"/>
      <c r="J99" s="8"/>
      <c r="K99" s="171"/>
    </row>
    <row r="100" spans="1:11" s="31" customFormat="1" ht="11.25">
      <c r="A100" s="192"/>
      <c r="B100" s="413" t="s">
        <v>77</v>
      </c>
      <c r="C100" s="413"/>
      <c r="D100" s="413"/>
      <c r="E100" s="413"/>
      <c r="F100" s="4">
        <f>F95+F87+F67</f>
        <v>34522</v>
      </c>
      <c r="G100" s="4">
        <f>G95+G87+G67</f>
        <v>44087</v>
      </c>
      <c r="H100" s="4">
        <f>H95+H87+H67</f>
        <v>37183</v>
      </c>
      <c r="I100" s="58">
        <f>H100/G100</f>
        <v>0.843400548914646</v>
      </c>
      <c r="J100" s="4">
        <f>J95+J87+J67</f>
        <v>36082</v>
      </c>
      <c r="K100" s="161">
        <f>K95+K87+K67</f>
        <v>1101</v>
      </c>
    </row>
    <row r="101" spans="1:11" s="31" customFormat="1" ht="12" thickBot="1">
      <c r="A101" s="193"/>
      <c r="B101" s="439" t="s">
        <v>78</v>
      </c>
      <c r="C101" s="439"/>
      <c r="D101" s="439"/>
      <c r="E101" s="439"/>
      <c r="F101" s="194">
        <v>8</v>
      </c>
      <c r="G101" s="194"/>
      <c r="H101" s="195"/>
      <c r="I101" s="195"/>
      <c r="J101" s="195"/>
      <c r="K101" s="196"/>
    </row>
    <row r="102" s="31" customFormat="1" ht="12" thickTop="1"/>
    <row r="103" s="31" customFormat="1" ht="11.25"/>
    <row r="104" s="31" customFormat="1" ht="11.25"/>
    <row r="105" s="31" customFormat="1" ht="11.25"/>
    <row r="106" s="31" customFormat="1" ht="11.25"/>
    <row r="107" s="31" customFormat="1" ht="11.25"/>
    <row r="108" s="31" customFormat="1" ht="11.25"/>
    <row r="109" s="31" customFormat="1" ht="11.25"/>
    <row r="110" s="31" customFormat="1" ht="11.25"/>
    <row r="111" s="31" customFormat="1" ht="11.25"/>
    <row r="112" s="31" customFormat="1" ht="11.25"/>
    <row r="113" s="31" customFormat="1" ht="11.25"/>
    <row r="114" s="31" customFormat="1" ht="11.25"/>
    <row r="115" s="31" customFormat="1" ht="11.25"/>
    <row r="116" s="31" customFormat="1" ht="11.25"/>
    <row r="117" s="31" customFormat="1" ht="11.25"/>
    <row r="118" s="31" customFormat="1" ht="11.25"/>
    <row r="119" s="31" customFormat="1" ht="11.25"/>
    <row r="120" s="31" customFormat="1" ht="11.25"/>
    <row r="121" s="31" customFormat="1" ht="11.25"/>
    <row r="122" s="31" customFormat="1" ht="11.25"/>
    <row r="123" s="31" customFormat="1" ht="11.25"/>
    <row r="124" s="31" customFormat="1" ht="11.25"/>
    <row r="125" s="31" customFormat="1" ht="11.25"/>
    <row r="126" s="31" customFormat="1" ht="11.25"/>
    <row r="127" s="31" customFormat="1" ht="11.25"/>
    <row r="128" s="31" customFormat="1" ht="11.25"/>
    <row r="129" s="31" customFormat="1" ht="11.25"/>
    <row r="130" s="31" customFormat="1" ht="11.25"/>
    <row r="131" s="31" customFormat="1" ht="11.25"/>
    <row r="132" s="31" customFormat="1" ht="11.25"/>
    <row r="133" s="31" customFormat="1" ht="11.25"/>
    <row r="134" s="31" customFormat="1" ht="11.25"/>
    <row r="135" s="31" customFormat="1" ht="11.25"/>
    <row r="136" s="31" customFormat="1" ht="11.25"/>
    <row r="137" s="31" customFormat="1" ht="11.25"/>
    <row r="138" s="31" customFormat="1" ht="11.25"/>
    <row r="139" s="31" customFormat="1" ht="11.25"/>
    <row r="140" s="31" customFormat="1" ht="11.25"/>
    <row r="141" s="31" customFormat="1" ht="11.25"/>
    <row r="142" s="31" customFormat="1" ht="11.25"/>
    <row r="143" s="31" customFormat="1" ht="11.25"/>
    <row r="144" s="31" customFormat="1" ht="11.25"/>
    <row r="145" s="31" customFormat="1" ht="11.25"/>
    <row r="146" s="31" customFormat="1" ht="11.25"/>
    <row r="147" s="31" customFormat="1" ht="11.25"/>
    <row r="148" s="31" customFormat="1" ht="11.25"/>
    <row r="149" s="31" customFormat="1" ht="11.25"/>
    <row r="150" s="31" customFormat="1" ht="11.25"/>
    <row r="151" s="31" customFormat="1" ht="11.25"/>
    <row r="152" s="31" customFormat="1" ht="11.25"/>
    <row r="153" s="31" customFormat="1" ht="11.25"/>
    <row r="154" s="31" customFormat="1" ht="11.25"/>
    <row r="155" s="31" customFormat="1" ht="11.25"/>
    <row r="156" s="31" customFormat="1" ht="11.25"/>
    <row r="157" s="31" customFormat="1" ht="11.25"/>
    <row r="158" s="31" customFormat="1" ht="11.25"/>
    <row r="159" s="31" customFormat="1" ht="11.25"/>
    <row r="160" s="31" customFormat="1" ht="11.25"/>
    <row r="161" s="31" customFormat="1" ht="11.25"/>
    <row r="162" s="31" customFormat="1" ht="11.25"/>
    <row r="163" s="31" customFormat="1" ht="11.25"/>
    <row r="164" s="31" customFormat="1" ht="11.25"/>
    <row r="165" s="31" customFormat="1" ht="11.25"/>
    <row r="166" s="31" customFormat="1" ht="11.25"/>
    <row r="167" s="31" customFormat="1" ht="11.25"/>
    <row r="168" s="31" customFormat="1" ht="11.25"/>
    <row r="169" s="31" customFormat="1" ht="11.25"/>
    <row r="170" s="31" customFormat="1" ht="11.25"/>
    <row r="171" s="31" customFormat="1" ht="11.25"/>
    <row r="172" s="31" customFormat="1" ht="11.25"/>
    <row r="173" s="31" customFormat="1" ht="11.25"/>
    <row r="174" s="31" customFormat="1" ht="11.25"/>
    <row r="175" s="31" customFormat="1" ht="11.25"/>
    <row r="176" s="31" customFormat="1" ht="11.25"/>
    <row r="177" s="31" customFormat="1" ht="11.25"/>
    <row r="178" s="31" customFormat="1" ht="11.25"/>
    <row r="179" s="31" customFormat="1" ht="11.25"/>
    <row r="180" s="31" customFormat="1" ht="11.25"/>
    <row r="181" s="31" customFormat="1" ht="11.25"/>
    <row r="182" s="31" customFormat="1" ht="11.25"/>
    <row r="183" s="31" customFormat="1" ht="11.25"/>
    <row r="184" s="31" customFormat="1" ht="11.25"/>
    <row r="185" s="31" customFormat="1" ht="11.25"/>
    <row r="186" s="31" customFormat="1" ht="11.25"/>
    <row r="187" s="31" customFormat="1" ht="11.25"/>
    <row r="188" s="31" customFormat="1" ht="11.25"/>
    <row r="189" s="31" customFormat="1" ht="11.25"/>
    <row r="190" s="31" customFormat="1" ht="11.25"/>
    <row r="191" s="31" customFormat="1" ht="11.25"/>
    <row r="192" s="31" customFormat="1" ht="11.25"/>
    <row r="193" s="31" customFormat="1" ht="11.25"/>
    <row r="194" s="31" customFormat="1" ht="11.25"/>
    <row r="195" s="31" customFormat="1" ht="11.25"/>
    <row r="196" s="31" customFormat="1" ht="11.25"/>
    <row r="197" s="31" customFormat="1" ht="11.25"/>
    <row r="198" s="31" customFormat="1" ht="11.25"/>
    <row r="199" s="31" customFormat="1" ht="11.25"/>
    <row r="200" s="31" customFormat="1" ht="11.25"/>
    <row r="201" s="31" customFormat="1" ht="11.25"/>
    <row r="202" s="31" customFormat="1" ht="11.25"/>
    <row r="203" s="31" customFormat="1" ht="11.25"/>
    <row r="204" s="31" customFormat="1" ht="11.25"/>
    <row r="205" s="31" customFormat="1" ht="11.25"/>
    <row r="206" s="31" customFormat="1" ht="11.25"/>
    <row r="207" s="31" customFormat="1" ht="11.25"/>
    <row r="208" s="31" customFormat="1" ht="11.25"/>
    <row r="209" s="31" customFormat="1" ht="11.25"/>
    <row r="210" s="31" customFormat="1" ht="11.25"/>
    <row r="211" s="31" customFormat="1" ht="11.25"/>
    <row r="212" s="31" customFormat="1" ht="11.25"/>
    <row r="213" s="31" customFormat="1" ht="11.25"/>
    <row r="214" s="31" customFormat="1" ht="11.25"/>
    <row r="215" s="31" customFormat="1" ht="11.25"/>
    <row r="216" s="31" customFormat="1" ht="11.25"/>
    <row r="217" s="31" customFormat="1" ht="11.25"/>
    <row r="218" s="31" customFormat="1" ht="11.25"/>
    <row r="219" s="31" customFormat="1" ht="11.25"/>
    <row r="220" s="31" customFormat="1" ht="11.25"/>
    <row r="221" s="31" customFormat="1" ht="11.25"/>
    <row r="222" s="31" customFormat="1" ht="11.25"/>
  </sheetData>
  <sheetProtection/>
  <mergeCells count="94">
    <mergeCell ref="K69:K70"/>
    <mergeCell ref="H6:H7"/>
    <mergeCell ref="I6:I7"/>
    <mergeCell ref="J6:K6"/>
    <mergeCell ref="B20:E20"/>
    <mergeCell ref="B21:E21"/>
    <mergeCell ref="B37:E37"/>
    <mergeCell ref="B49:E49"/>
    <mergeCell ref="B50:E50"/>
    <mergeCell ref="B51:E51"/>
    <mergeCell ref="A64:A65"/>
    <mergeCell ref="B64:E65"/>
    <mergeCell ref="F64:F65"/>
    <mergeCell ref="G64:G65"/>
    <mergeCell ref="H64:H65"/>
    <mergeCell ref="I64:I65"/>
    <mergeCell ref="G1:K1"/>
    <mergeCell ref="A3:K3"/>
    <mergeCell ref="A4:K4"/>
    <mergeCell ref="A6:A7"/>
    <mergeCell ref="B6:E7"/>
    <mergeCell ref="F6:F7"/>
    <mergeCell ref="G6:G7"/>
    <mergeCell ref="J5:K5"/>
    <mergeCell ref="B92:E92"/>
    <mergeCell ref="B93:E93"/>
    <mergeCell ref="B94:E94"/>
    <mergeCell ref="B100:E100"/>
    <mergeCell ref="B101:E101"/>
    <mergeCell ref="B95:E95"/>
    <mergeCell ref="B96:E96"/>
    <mergeCell ref="B97:E97"/>
    <mergeCell ref="B98:E98"/>
    <mergeCell ref="B99:E99"/>
    <mergeCell ref="B89:E89"/>
    <mergeCell ref="B83:E83"/>
    <mergeCell ref="B86:E86"/>
    <mergeCell ref="B87:E87"/>
    <mergeCell ref="B90:E90"/>
    <mergeCell ref="B91:E91"/>
    <mergeCell ref="F69:F70"/>
    <mergeCell ref="B70:E70"/>
    <mergeCell ref="H69:H70"/>
    <mergeCell ref="I69:I70"/>
    <mergeCell ref="B88:E88"/>
    <mergeCell ref="B71:E71"/>
    <mergeCell ref="B72:E72"/>
    <mergeCell ref="B77:E77"/>
    <mergeCell ref="B79:E79"/>
    <mergeCell ref="B78:E78"/>
    <mergeCell ref="B52:E52"/>
    <mergeCell ref="J69:J70"/>
    <mergeCell ref="B80:E80"/>
    <mergeCell ref="B67:E67"/>
    <mergeCell ref="B68:E68"/>
    <mergeCell ref="B69:E69"/>
    <mergeCell ref="G69:G70"/>
    <mergeCell ref="B61:K61"/>
    <mergeCell ref="J64:K64"/>
    <mergeCell ref="B66:E66"/>
    <mergeCell ref="B36:E36"/>
    <mergeCell ref="B41:E41"/>
    <mergeCell ref="B42:E42"/>
    <mergeCell ref="B43:E43"/>
    <mergeCell ref="B44:E44"/>
    <mergeCell ref="B45:E45"/>
    <mergeCell ref="B38:E38"/>
    <mergeCell ref="B39:E39"/>
    <mergeCell ref="B40:E40"/>
    <mergeCell ref="B31:E31"/>
    <mergeCell ref="B32:E32"/>
    <mergeCell ref="B33:E33"/>
    <mergeCell ref="B34:E34"/>
    <mergeCell ref="B35:E35"/>
    <mergeCell ref="B25:E25"/>
    <mergeCell ref="B26:E26"/>
    <mergeCell ref="B27:E27"/>
    <mergeCell ref="B28:E28"/>
    <mergeCell ref="B29:E29"/>
    <mergeCell ref="B30:E30"/>
    <mergeCell ref="B18:E18"/>
    <mergeCell ref="B19:E19"/>
    <mergeCell ref="B22:E22"/>
    <mergeCell ref="B23:E23"/>
    <mergeCell ref="B24:E24"/>
    <mergeCell ref="C13:E13"/>
    <mergeCell ref="B12:E12"/>
    <mergeCell ref="C14:E14"/>
    <mergeCell ref="B16:E16"/>
    <mergeCell ref="C17:E17"/>
    <mergeCell ref="B8:E8"/>
    <mergeCell ref="B9:E9"/>
    <mergeCell ref="B10:E10"/>
    <mergeCell ref="B11:E11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4.8515625" style="30" customWidth="1"/>
    <col min="2" max="3" width="9.140625" style="30" customWidth="1"/>
    <col min="4" max="4" width="15.8515625" style="30" customWidth="1"/>
    <col min="5" max="7" width="12.7109375" style="30" customWidth="1"/>
    <col min="8" max="8" width="10.00390625" style="30" customWidth="1"/>
    <col min="9" max="16384" width="9.140625" style="30" customWidth="1"/>
  </cols>
  <sheetData>
    <row r="3" ht="15">
      <c r="H3" s="197" t="s">
        <v>174</v>
      </c>
    </row>
    <row r="6" spans="1:8" ht="15.75">
      <c r="A6" s="472" t="s">
        <v>431</v>
      </c>
      <c r="B6" s="472"/>
      <c r="C6" s="472"/>
      <c r="D6" s="472"/>
      <c r="E6" s="472"/>
      <c r="F6" s="472"/>
      <c r="G6" s="472"/>
      <c r="H6" s="472"/>
    </row>
    <row r="7" spans="1:7" ht="9.75" customHeight="1">
      <c r="A7" s="198"/>
      <c r="B7" s="198"/>
      <c r="C7" s="198"/>
      <c r="D7" s="198"/>
      <c r="E7" s="198"/>
      <c r="F7" s="198"/>
      <c r="G7" s="198"/>
    </row>
    <row r="8" spans="1:8" ht="15" customHeight="1">
      <c r="A8" s="473" t="s">
        <v>435</v>
      </c>
      <c r="B8" s="473"/>
      <c r="C8" s="473"/>
      <c r="D8" s="473"/>
      <c r="E8" s="473"/>
      <c r="F8" s="473"/>
      <c r="G8" s="473"/>
      <c r="H8" s="473"/>
    </row>
    <row r="9" spans="1:8" ht="15" customHeight="1">
      <c r="A9" s="473" t="s">
        <v>422</v>
      </c>
      <c r="B9" s="473"/>
      <c r="C9" s="473"/>
      <c r="D9" s="473"/>
      <c r="E9" s="473"/>
      <c r="F9" s="473"/>
      <c r="G9" s="473"/>
      <c r="H9" s="473"/>
    </row>
    <row r="10" spans="1:7" ht="15" customHeight="1">
      <c r="A10" s="473"/>
      <c r="B10" s="473"/>
      <c r="C10" s="473"/>
      <c r="D10" s="473"/>
      <c r="E10" s="212"/>
      <c r="F10" s="212"/>
      <c r="G10" s="212"/>
    </row>
    <row r="12" spans="1:8" ht="15">
      <c r="A12" s="199"/>
      <c r="B12" s="474" t="s">
        <v>129</v>
      </c>
      <c r="C12" s="474"/>
      <c r="D12" s="474"/>
      <c r="E12" s="200" t="s">
        <v>130</v>
      </c>
      <c r="F12" s="200" t="s">
        <v>131</v>
      </c>
      <c r="G12" s="200" t="s">
        <v>132</v>
      </c>
      <c r="H12" s="200" t="s">
        <v>133</v>
      </c>
    </row>
    <row r="13" spans="1:8" ht="45" customHeight="1">
      <c r="A13" s="199"/>
      <c r="B13" s="474" t="s">
        <v>9</v>
      </c>
      <c r="C13" s="474"/>
      <c r="D13" s="474"/>
      <c r="E13" s="213" t="s">
        <v>395</v>
      </c>
      <c r="F13" s="213" t="s">
        <v>396</v>
      </c>
      <c r="G13" s="213" t="s">
        <v>397</v>
      </c>
      <c r="H13" s="213" t="s">
        <v>423</v>
      </c>
    </row>
    <row r="14" spans="1:8" ht="15">
      <c r="A14" s="199"/>
      <c r="B14" s="461"/>
      <c r="C14" s="462"/>
      <c r="D14" s="463"/>
      <c r="E14" s="199"/>
      <c r="F14" s="203"/>
      <c r="G14" s="199"/>
      <c r="H14" s="199"/>
    </row>
    <row r="15" spans="1:8" ht="15">
      <c r="A15" s="199" t="s">
        <v>12</v>
      </c>
      <c r="B15" s="201" t="s">
        <v>171</v>
      </c>
      <c r="C15" s="202"/>
      <c r="D15" s="203"/>
      <c r="E15" s="204">
        <f>SUM(E16:E17)</f>
        <v>0</v>
      </c>
      <c r="F15" s="204">
        <f>SUM(F16:F17)</f>
        <v>257000</v>
      </c>
      <c r="G15" s="204">
        <f>SUM(G16:G17)</f>
        <v>257000</v>
      </c>
      <c r="H15" s="215">
        <f>G15/F15</f>
        <v>1</v>
      </c>
    </row>
    <row r="16" spans="1:8" ht="15">
      <c r="A16" s="199" t="s">
        <v>13</v>
      </c>
      <c r="B16" s="464" t="s">
        <v>424</v>
      </c>
      <c r="C16" s="465"/>
      <c r="D16" s="465"/>
      <c r="E16" s="205">
        <v>0</v>
      </c>
      <c r="F16" s="205">
        <v>77000</v>
      </c>
      <c r="G16" s="205">
        <v>77000</v>
      </c>
      <c r="H16" s="214">
        <f>G16/F16</f>
        <v>1</v>
      </c>
    </row>
    <row r="17" spans="1:8" ht="15">
      <c r="A17" s="199" t="s">
        <v>14</v>
      </c>
      <c r="B17" s="466" t="s">
        <v>425</v>
      </c>
      <c r="C17" s="467"/>
      <c r="D17" s="468"/>
      <c r="E17" s="205">
        <v>0</v>
      </c>
      <c r="F17" s="205">
        <v>180000</v>
      </c>
      <c r="G17" s="205">
        <v>180000</v>
      </c>
      <c r="H17" s="214">
        <f>G17/F17</f>
        <v>1</v>
      </c>
    </row>
    <row r="18" spans="1:8" ht="15">
      <c r="A18" s="199"/>
      <c r="B18" s="208"/>
      <c r="C18" s="206"/>
      <c r="D18" s="207"/>
      <c r="E18" s="205"/>
      <c r="F18" s="205"/>
      <c r="G18" s="205"/>
      <c r="H18" s="214"/>
    </row>
    <row r="19" spans="1:8" ht="15">
      <c r="A19" s="394" t="s">
        <v>20</v>
      </c>
      <c r="B19" s="201" t="s">
        <v>172</v>
      </c>
      <c r="C19" s="206"/>
      <c r="D19" s="207"/>
      <c r="E19" s="204">
        <v>0</v>
      </c>
      <c r="F19" s="204">
        <v>0</v>
      </c>
      <c r="G19" s="204">
        <v>0</v>
      </c>
      <c r="H19" s="215"/>
    </row>
    <row r="20" spans="1:8" ht="15">
      <c r="A20" s="199"/>
      <c r="B20" s="208"/>
      <c r="C20" s="206"/>
      <c r="D20" s="207"/>
      <c r="E20" s="205"/>
      <c r="F20" s="205"/>
      <c r="G20" s="205"/>
      <c r="H20" s="205"/>
    </row>
    <row r="21" spans="1:8" ht="23.25" customHeight="1">
      <c r="A21" s="394" t="s">
        <v>27</v>
      </c>
      <c r="B21" s="469" t="s">
        <v>173</v>
      </c>
      <c r="C21" s="470"/>
      <c r="D21" s="471"/>
      <c r="E21" s="209">
        <f>E15+E19</f>
        <v>0</v>
      </c>
      <c r="F21" s="209">
        <f>F15+F19</f>
        <v>257000</v>
      </c>
      <c r="G21" s="209">
        <f>G15+G19</f>
        <v>257000</v>
      </c>
      <c r="H21" s="216">
        <f>G21/F21</f>
        <v>1</v>
      </c>
    </row>
    <row r="22" spans="1:7" ht="18.75">
      <c r="A22" s="210"/>
      <c r="B22" s="211"/>
      <c r="C22" s="211"/>
      <c r="D22" s="211"/>
      <c r="E22" s="211"/>
      <c r="F22" s="211"/>
      <c r="G22" s="211"/>
    </row>
  </sheetData>
  <sheetProtection/>
  <mergeCells count="10">
    <mergeCell ref="B14:D14"/>
    <mergeCell ref="B16:D16"/>
    <mergeCell ref="B17:D17"/>
    <mergeCell ref="B21:D21"/>
    <mergeCell ref="A6:H6"/>
    <mergeCell ref="A8:H8"/>
    <mergeCell ref="A9:H9"/>
    <mergeCell ref="A10:D10"/>
    <mergeCell ref="B12:D12"/>
    <mergeCell ref="B13:D13"/>
  </mergeCell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7">
      <selection activeCell="A4" sqref="A4:C4"/>
    </sheetView>
  </sheetViews>
  <sheetFormatPr defaultColWidth="9.140625" defaultRowHeight="12.75"/>
  <cols>
    <col min="1" max="1" width="7.00390625" style="217" customWidth="1"/>
    <col min="2" max="2" width="59.8515625" style="217" customWidth="1"/>
    <col min="3" max="3" width="14.421875" style="217" customWidth="1"/>
    <col min="4" max="16384" width="9.140625" style="217" customWidth="1"/>
  </cols>
  <sheetData>
    <row r="1" spans="2:3" ht="12.75">
      <c r="B1" s="251"/>
      <c r="C1" s="328" t="s">
        <v>372</v>
      </c>
    </row>
    <row r="2" spans="1:3" ht="12.75">
      <c r="A2" s="247"/>
      <c r="B2" s="247"/>
      <c r="C2" s="247"/>
    </row>
    <row r="3" spans="1:3" ht="12.75">
      <c r="A3" s="475" t="s">
        <v>431</v>
      </c>
      <c r="B3" s="475"/>
      <c r="C3" s="475"/>
    </row>
    <row r="4" spans="1:3" ht="12.75">
      <c r="A4" s="475" t="s">
        <v>436</v>
      </c>
      <c r="B4" s="475"/>
      <c r="C4" s="475"/>
    </row>
    <row r="5" spans="1:3" ht="12.75">
      <c r="A5" s="475" t="s">
        <v>426</v>
      </c>
      <c r="B5" s="475"/>
      <c r="C5" s="475"/>
    </row>
    <row r="6" spans="1:3" s="251" customFormat="1" ht="15.75" thickBot="1">
      <c r="A6" s="228"/>
      <c r="B6" s="228"/>
      <c r="C6" s="228"/>
    </row>
    <row r="7" spans="1:3" ht="26.25" thickBot="1">
      <c r="A7" s="255"/>
      <c r="B7" s="256" t="s">
        <v>9</v>
      </c>
      <c r="C7" s="257" t="s">
        <v>246</v>
      </c>
    </row>
    <row r="8" spans="1:3" ht="13.5" thickBot="1">
      <c r="A8" s="255"/>
      <c r="B8" s="256" t="s">
        <v>129</v>
      </c>
      <c r="C8" s="257" t="s">
        <v>130</v>
      </c>
    </row>
    <row r="9" spans="1:3" ht="12.75">
      <c r="A9" s="252" t="s">
        <v>180</v>
      </c>
      <c r="B9" s="253" t="s">
        <v>247</v>
      </c>
      <c r="C9" s="254">
        <v>39136</v>
      </c>
    </row>
    <row r="10" spans="1:3" ht="12.75">
      <c r="A10" s="248" t="s">
        <v>182</v>
      </c>
      <c r="B10" s="249" t="s">
        <v>248</v>
      </c>
      <c r="C10" s="250">
        <v>26660</v>
      </c>
    </row>
    <row r="11" spans="1:3" s="224" customFormat="1" ht="12.75">
      <c r="A11" s="258" t="s">
        <v>186</v>
      </c>
      <c r="B11" s="259" t="s">
        <v>269</v>
      </c>
      <c r="C11" s="260">
        <f>C9-C10</f>
        <v>12476</v>
      </c>
    </row>
    <row r="12" spans="1:3" ht="12.75">
      <c r="A12" s="245" t="s">
        <v>184</v>
      </c>
      <c r="B12" s="218" t="s">
        <v>249</v>
      </c>
      <c r="C12" s="246">
        <v>4379</v>
      </c>
    </row>
    <row r="13" spans="1:3" ht="12.75">
      <c r="A13" s="245" t="s">
        <v>188</v>
      </c>
      <c r="B13" s="218" t="s">
        <v>250</v>
      </c>
      <c r="C13" s="246">
        <v>10523</v>
      </c>
    </row>
    <row r="14" spans="1:3" s="224" customFormat="1" ht="12.75">
      <c r="A14" s="261" t="s">
        <v>192</v>
      </c>
      <c r="B14" s="221" t="s">
        <v>270</v>
      </c>
      <c r="C14" s="262">
        <f>C12-C13</f>
        <v>-6144</v>
      </c>
    </row>
    <row r="15" spans="1:3" s="224" customFormat="1" ht="12.75">
      <c r="A15" s="261" t="s">
        <v>251</v>
      </c>
      <c r="B15" s="221" t="s">
        <v>252</v>
      </c>
      <c r="C15" s="262">
        <f>C11+C14</f>
        <v>6332</v>
      </c>
    </row>
    <row r="16" spans="1:3" ht="12.75">
      <c r="A16" s="245" t="s">
        <v>190</v>
      </c>
      <c r="B16" s="218" t="s">
        <v>253</v>
      </c>
      <c r="C16" s="246">
        <v>0</v>
      </c>
    </row>
    <row r="17" spans="1:3" ht="12.75">
      <c r="A17" s="245" t="s">
        <v>194</v>
      </c>
      <c r="B17" s="218" t="s">
        <v>254</v>
      </c>
      <c r="C17" s="246">
        <v>0</v>
      </c>
    </row>
    <row r="18" spans="1:3" s="224" customFormat="1" ht="12.75">
      <c r="A18" s="261" t="s">
        <v>200</v>
      </c>
      <c r="B18" s="221" t="s">
        <v>271</v>
      </c>
      <c r="C18" s="262">
        <f>C16-C17</f>
        <v>0</v>
      </c>
    </row>
    <row r="19" spans="1:3" ht="12.75">
      <c r="A19" s="245" t="s">
        <v>196</v>
      </c>
      <c r="B19" s="218" t="s">
        <v>255</v>
      </c>
      <c r="C19" s="246">
        <v>0</v>
      </c>
    </row>
    <row r="20" spans="1:3" ht="12.75">
      <c r="A20" s="245" t="s">
        <v>198</v>
      </c>
      <c r="B20" s="218" t="s">
        <v>256</v>
      </c>
      <c r="C20" s="246">
        <v>0</v>
      </c>
    </row>
    <row r="21" spans="1:3" s="224" customFormat="1" ht="12.75">
      <c r="A21" s="261" t="s">
        <v>207</v>
      </c>
      <c r="B21" s="221" t="s">
        <v>272</v>
      </c>
      <c r="C21" s="262">
        <f>C19-C20</f>
        <v>0</v>
      </c>
    </row>
    <row r="22" spans="1:3" s="224" customFormat="1" ht="12.75">
      <c r="A22" s="261" t="s">
        <v>257</v>
      </c>
      <c r="B22" s="221" t="s">
        <v>258</v>
      </c>
      <c r="C22" s="262">
        <f>C18+C21</f>
        <v>0</v>
      </c>
    </row>
    <row r="23" spans="1:3" s="270" customFormat="1" ht="16.5" customHeight="1">
      <c r="A23" s="267" t="s">
        <v>259</v>
      </c>
      <c r="B23" s="268" t="s">
        <v>267</v>
      </c>
      <c r="C23" s="269">
        <f>C22+C15</f>
        <v>6332</v>
      </c>
    </row>
    <row r="24" spans="1:3" s="224" customFormat="1" ht="12.75">
      <c r="A24" s="263" t="s">
        <v>260</v>
      </c>
      <c r="B24" s="227" t="s">
        <v>261</v>
      </c>
      <c r="C24" s="262">
        <v>0</v>
      </c>
    </row>
    <row r="25" spans="1:3" s="224" customFormat="1" ht="12.75">
      <c r="A25" s="263" t="s">
        <v>262</v>
      </c>
      <c r="B25" s="227" t="s">
        <v>268</v>
      </c>
      <c r="C25" s="262">
        <v>6332</v>
      </c>
    </row>
    <row r="26" spans="1:3" s="224" customFormat="1" ht="12.75">
      <c r="A26" s="263" t="s">
        <v>263</v>
      </c>
      <c r="B26" s="227" t="s">
        <v>264</v>
      </c>
      <c r="C26" s="262">
        <v>0</v>
      </c>
    </row>
    <row r="27" spans="1:3" s="224" customFormat="1" ht="13.5" thickBot="1">
      <c r="A27" s="264" t="s">
        <v>265</v>
      </c>
      <c r="B27" s="265" t="s">
        <v>266</v>
      </c>
      <c r="C27" s="266">
        <v>0</v>
      </c>
    </row>
  </sheetData>
  <sheetProtection/>
  <mergeCells count="3">
    <mergeCell ref="A3:C3"/>
    <mergeCell ref="A4:C4"/>
    <mergeCell ref="A5:C5"/>
  </mergeCells>
  <printOptions/>
  <pageMargins left="1.141732283464567" right="0.7480314960629921" top="1.3779527559055118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4">
      <selection activeCell="A5" sqref="A5:D5"/>
    </sheetView>
  </sheetViews>
  <sheetFormatPr defaultColWidth="9.140625" defaultRowHeight="12.75"/>
  <cols>
    <col min="1" max="1" width="51.57421875" style="281" customWidth="1"/>
    <col min="2" max="4" width="11.7109375" style="281" customWidth="1"/>
    <col min="5" max="16384" width="9.140625" style="281" customWidth="1"/>
  </cols>
  <sheetData>
    <row r="1" ht="12.75">
      <c r="D1" s="282" t="s">
        <v>287</v>
      </c>
    </row>
    <row r="2" spans="1:9" ht="12.75">
      <c r="A2" s="479"/>
      <c r="B2" s="479"/>
      <c r="C2" s="479"/>
      <c r="D2" s="479"/>
      <c r="E2" s="283"/>
      <c r="F2" s="283"/>
      <c r="G2" s="283"/>
      <c r="H2" s="283"/>
      <c r="I2" s="283"/>
    </row>
    <row r="3" spans="1:4" ht="12.75">
      <c r="A3" s="480" t="s">
        <v>431</v>
      </c>
      <c r="B3" s="480"/>
      <c r="C3" s="480"/>
      <c r="D3" s="480"/>
    </row>
    <row r="4" spans="1:4" ht="12.75">
      <c r="A4" s="480" t="s">
        <v>437</v>
      </c>
      <c r="B4" s="480"/>
      <c r="C4" s="480"/>
      <c r="D4" s="480"/>
    </row>
    <row r="5" spans="1:4" ht="12.75">
      <c r="A5" s="480" t="s">
        <v>427</v>
      </c>
      <c r="B5" s="480"/>
      <c r="C5" s="480"/>
      <c r="D5" s="480"/>
    </row>
    <row r="6" spans="1:4" ht="12.75">
      <c r="A6" s="284"/>
      <c r="B6" s="284"/>
      <c r="C6" s="284"/>
      <c r="D6" s="284"/>
    </row>
    <row r="7" ht="13.5" thickBot="1">
      <c r="D7" s="282" t="s">
        <v>288</v>
      </c>
    </row>
    <row r="8" spans="1:4" ht="15" customHeight="1">
      <c r="A8" s="481" t="s">
        <v>289</v>
      </c>
      <c r="B8" s="285" t="s">
        <v>290</v>
      </c>
      <c r="C8" s="285" t="s">
        <v>291</v>
      </c>
      <c r="D8" s="483" t="s">
        <v>292</v>
      </c>
    </row>
    <row r="9" spans="1:4" ht="15" customHeight="1" thickBot="1">
      <c r="A9" s="482"/>
      <c r="B9" s="485" t="s">
        <v>293</v>
      </c>
      <c r="C9" s="485"/>
      <c r="D9" s="484"/>
    </row>
    <row r="10" spans="1:4" s="289" customFormat="1" ht="15" customHeight="1">
      <c r="A10" s="286" t="s">
        <v>294</v>
      </c>
      <c r="B10" s="287">
        <f>SUM(B11:B11)</f>
        <v>4836</v>
      </c>
      <c r="C10" s="287">
        <f>SUM(C11:C11)</f>
        <v>3150</v>
      </c>
      <c r="D10" s="288">
        <f>C10/B10*100</f>
        <v>65.136476426799</v>
      </c>
    </row>
    <row r="11" spans="1:4" s="293" customFormat="1" ht="15" customHeight="1">
      <c r="A11" s="290" t="s">
        <v>295</v>
      </c>
      <c r="B11" s="291">
        <v>4836</v>
      </c>
      <c r="C11" s="291">
        <v>3150</v>
      </c>
      <c r="D11" s="292">
        <f>C11/B11*100</f>
        <v>65.136476426799</v>
      </c>
    </row>
    <row r="12" spans="1:4" s="289" customFormat="1" ht="15" customHeight="1">
      <c r="A12" s="294" t="s">
        <v>296</v>
      </c>
      <c r="B12" s="295">
        <f>SUM(B13:B15)</f>
        <v>213223</v>
      </c>
      <c r="C12" s="295">
        <f>SUM(C13:C15)</f>
        <v>226895</v>
      </c>
      <c r="D12" s="288">
        <f aca="true" t="shared" si="0" ref="D12:D33">C12/B12*100</f>
        <v>106.41206624050876</v>
      </c>
    </row>
    <row r="13" spans="1:4" s="293" customFormat="1" ht="15" customHeight="1">
      <c r="A13" s="290" t="s">
        <v>297</v>
      </c>
      <c r="B13" s="291">
        <v>203740</v>
      </c>
      <c r="C13" s="291">
        <v>218741</v>
      </c>
      <c r="D13" s="292">
        <f t="shared" si="0"/>
        <v>107.36281535290075</v>
      </c>
    </row>
    <row r="14" spans="1:4" s="293" customFormat="1" ht="15" customHeight="1">
      <c r="A14" s="290" t="s">
        <v>298</v>
      </c>
      <c r="B14" s="291">
        <v>9483</v>
      </c>
      <c r="C14" s="291">
        <v>8154</v>
      </c>
      <c r="D14" s="292">
        <f t="shared" si="0"/>
        <v>85.9854476431509</v>
      </c>
    </row>
    <row r="15" spans="1:4" s="293" customFormat="1" ht="15" customHeight="1">
      <c r="A15" s="290" t="s">
        <v>299</v>
      </c>
      <c r="B15" s="291">
        <v>0</v>
      </c>
      <c r="C15" s="291">
        <v>0</v>
      </c>
      <c r="D15" s="292"/>
    </row>
    <row r="16" spans="1:4" s="289" customFormat="1" ht="15" customHeight="1">
      <c r="A16" s="294" t="s">
        <v>300</v>
      </c>
      <c r="B16" s="295">
        <f>SUM(B17)</f>
        <v>1542</v>
      </c>
      <c r="C16" s="295">
        <f>SUM(C17)</f>
        <v>1542</v>
      </c>
      <c r="D16" s="288">
        <f t="shared" si="0"/>
        <v>100</v>
      </c>
    </row>
    <row r="17" spans="1:4" s="293" customFormat="1" ht="15" customHeight="1">
      <c r="A17" s="290" t="s">
        <v>301</v>
      </c>
      <c r="B17" s="291">
        <v>1542</v>
      </c>
      <c r="C17" s="291">
        <v>1542</v>
      </c>
      <c r="D17" s="292">
        <f t="shared" si="0"/>
        <v>100</v>
      </c>
    </row>
    <row r="18" spans="1:4" s="289" customFormat="1" ht="15" customHeight="1">
      <c r="A18" s="294" t="s">
        <v>302</v>
      </c>
      <c r="B18" s="295">
        <v>0</v>
      </c>
      <c r="C18" s="295">
        <v>0</v>
      </c>
      <c r="D18" s="288"/>
    </row>
    <row r="19" spans="1:4" s="299" customFormat="1" ht="15.75" customHeight="1">
      <c r="A19" s="296" t="s">
        <v>303</v>
      </c>
      <c r="B19" s="297">
        <f>B10+B12+B16+B18</f>
        <v>219601</v>
      </c>
      <c r="C19" s="297">
        <f>C10+C12+C16+C18</f>
        <v>231587</v>
      </c>
      <c r="D19" s="298">
        <f t="shared" si="0"/>
        <v>105.45808079198183</v>
      </c>
    </row>
    <row r="20" spans="1:4" s="289" customFormat="1" ht="15" customHeight="1">
      <c r="A20" s="294" t="s">
        <v>304</v>
      </c>
      <c r="B20" s="295">
        <v>0</v>
      </c>
      <c r="C20" s="295">
        <v>0</v>
      </c>
      <c r="D20" s="288"/>
    </row>
    <row r="21" spans="1:4" s="289" customFormat="1" ht="15" customHeight="1">
      <c r="A21" s="294" t="s">
        <v>305</v>
      </c>
      <c r="B21" s="295">
        <v>0</v>
      </c>
      <c r="C21" s="295">
        <v>0</v>
      </c>
      <c r="D21" s="288"/>
    </row>
    <row r="22" spans="1:4" s="299" customFormat="1" ht="17.25" customHeight="1">
      <c r="A22" s="296" t="s">
        <v>306</v>
      </c>
      <c r="B22" s="297">
        <f>SUM(B20:B21)</f>
        <v>0</v>
      </c>
      <c r="C22" s="297">
        <f>SUM(C20:C21)</f>
        <v>0</v>
      </c>
      <c r="D22" s="298"/>
    </row>
    <row r="23" spans="1:4" s="289" customFormat="1" ht="15" customHeight="1">
      <c r="A23" s="294" t="s">
        <v>307</v>
      </c>
      <c r="B23" s="295">
        <v>49</v>
      </c>
      <c r="C23" s="295">
        <v>288</v>
      </c>
      <c r="D23" s="288">
        <f t="shared" si="0"/>
        <v>587.7551020408164</v>
      </c>
    </row>
    <row r="24" spans="1:4" s="289" customFormat="1" ht="15" customHeight="1">
      <c r="A24" s="294" t="s">
        <v>308</v>
      </c>
      <c r="B24" s="295">
        <v>2778</v>
      </c>
      <c r="C24" s="295">
        <v>5831</v>
      </c>
      <c r="D24" s="288">
        <f t="shared" si="0"/>
        <v>209.8992080633549</v>
      </c>
    </row>
    <row r="25" spans="1:4" s="299" customFormat="1" ht="15.75" customHeight="1">
      <c r="A25" s="296" t="s">
        <v>309</v>
      </c>
      <c r="B25" s="297">
        <f>SUM(B23:B24)</f>
        <v>2827</v>
      </c>
      <c r="C25" s="297">
        <f>SUM(C23:C24)</f>
        <v>6119</v>
      </c>
      <c r="D25" s="298">
        <f>C25/B25*100</f>
        <v>216.44853201273432</v>
      </c>
    </row>
    <row r="26" spans="1:4" s="289" customFormat="1" ht="15" customHeight="1">
      <c r="A26" s="294" t="s">
        <v>310</v>
      </c>
      <c r="B26" s="295">
        <v>928</v>
      </c>
      <c r="C26" s="295">
        <v>569</v>
      </c>
      <c r="D26" s="288">
        <f t="shared" si="0"/>
        <v>61.314655172413794</v>
      </c>
    </row>
    <row r="27" spans="1:4" s="289" customFormat="1" ht="15" customHeight="1">
      <c r="A27" s="294" t="s">
        <v>334</v>
      </c>
      <c r="B27" s="300">
        <v>10025</v>
      </c>
      <c r="C27" s="300">
        <v>0</v>
      </c>
      <c r="D27" s="288"/>
    </row>
    <row r="28" spans="1:4" s="289" customFormat="1" ht="15" customHeight="1">
      <c r="A28" s="294" t="s">
        <v>428</v>
      </c>
      <c r="B28" s="300">
        <v>0</v>
      </c>
      <c r="C28" s="300">
        <v>30</v>
      </c>
      <c r="D28" s="288"/>
    </row>
    <row r="29" spans="1:4" s="299" customFormat="1" ht="15.75" customHeight="1">
      <c r="A29" s="301" t="s">
        <v>311</v>
      </c>
      <c r="B29" s="302">
        <f>SUM(B26:B28)</f>
        <v>10953</v>
      </c>
      <c r="C29" s="302">
        <f>SUM(C26:C28)</f>
        <v>599</v>
      </c>
      <c r="D29" s="303">
        <f t="shared" si="0"/>
        <v>5.468821327490185</v>
      </c>
    </row>
    <row r="30" spans="1:4" s="299" customFormat="1" ht="15.75" customHeight="1">
      <c r="A30" s="296" t="s">
        <v>312</v>
      </c>
      <c r="B30" s="297">
        <v>663</v>
      </c>
      <c r="C30" s="297">
        <v>687</v>
      </c>
      <c r="D30" s="298">
        <f>C30/B30*100</f>
        <v>103.61990950226246</v>
      </c>
    </row>
    <row r="31" spans="1:4" s="293" customFormat="1" ht="15" customHeight="1">
      <c r="A31" s="290" t="s">
        <v>313</v>
      </c>
      <c r="B31" s="291">
        <v>31</v>
      </c>
      <c r="C31" s="291">
        <v>25</v>
      </c>
      <c r="D31" s="292"/>
    </row>
    <row r="32" spans="1:4" s="299" customFormat="1" ht="15.75" customHeight="1" thickBot="1">
      <c r="A32" s="301" t="s">
        <v>314</v>
      </c>
      <c r="B32" s="302">
        <f>SUM(B31)</f>
        <v>31</v>
      </c>
      <c r="C32" s="302">
        <f>SUM(C31)</f>
        <v>25</v>
      </c>
      <c r="D32" s="304"/>
    </row>
    <row r="33" spans="1:4" s="289" customFormat="1" ht="20.25" customHeight="1" thickBot="1">
      <c r="A33" s="305" t="s">
        <v>315</v>
      </c>
      <c r="B33" s="306">
        <f>B19+B29+B22+B25+B30+B32</f>
        <v>234075</v>
      </c>
      <c r="C33" s="306">
        <f>C19+C29+C22+C25+C30+C32</f>
        <v>239017</v>
      </c>
      <c r="D33" s="307">
        <f t="shared" si="0"/>
        <v>102.11128911673609</v>
      </c>
    </row>
    <row r="34" spans="1:4" ht="14.25" customHeight="1" thickBot="1">
      <c r="A34" s="476"/>
      <c r="B34" s="477"/>
      <c r="C34" s="477"/>
      <c r="D34" s="478"/>
    </row>
    <row r="35" spans="1:4" ht="15" customHeight="1" thickBot="1">
      <c r="A35" s="308" t="s">
        <v>316</v>
      </c>
      <c r="B35" s="309"/>
      <c r="C35" s="309"/>
      <c r="D35" s="310"/>
    </row>
    <row r="36" spans="1:4" s="289" customFormat="1" ht="15" customHeight="1">
      <c r="A36" s="286" t="s">
        <v>317</v>
      </c>
      <c r="B36" s="287">
        <v>261615</v>
      </c>
      <c r="C36" s="287">
        <v>261615</v>
      </c>
      <c r="D36" s="288">
        <f>C36/B36*100</f>
        <v>100</v>
      </c>
    </row>
    <row r="37" spans="1:4" s="293" customFormat="1" ht="15" customHeight="1">
      <c r="A37" s="286" t="s">
        <v>318</v>
      </c>
      <c r="B37" s="287">
        <v>1444</v>
      </c>
      <c r="C37" s="287">
        <v>1444</v>
      </c>
      <c r="D37" s="288">
        <f>C37/B37*100</f>
        <v>100</v>
      </c>
    </row>
    <row r="38" spans="1:4" s="289" customFormat="1" ht="15" customHeight="1">
      <c r="A38" s="286" t="s">
        <v>319</v>
      </c>
      <c r="B38" s="287">
        <v>-51379</v>
      </c>
      <c r="C38" s="287">
        <v>-41194</v>
      </c>
      <c r="D38" s="288">
        <f>C38/B38*100</f>
        <v>80.17672589968664</v>
      </c>
    </row>
    <row r="39" spans="1:4" s="293" customFormat="1" ht="15" customHeight="1">
      <c r="A39" s="286" t="s">
        <v>320</v>
      </c>
      <c r="B39" s="287">
        <v>10185</v>
      </c>
      <c r="C39" s="287">
        <v>6904</v>
      </c>
      <c r="D39" s="288">
        <f>C39/B39*100</f>
        <v>67.78595974472263</v>
      </c>
    </row>
    <row r="40" spans="1:4" s="299" customFormat="1" ht="15.75" customHeight="1">
      <c r="A40" s="296" t="s">
        <v>321</v>
      </c>
      <c r="B40" s="297">
        <f>SUM(B36:B39)</f>
        <v>221865</v>
      </c>
      <c r="C40" s="297">
        <f>SUM(C36:C39)</f>
        <v>228769</v>
      </c>
      <c r="D40" s="298">
        <f>C40/B40*100</f>
        <v>103.11180222207199</v>
      </c>
    </row>
    <row r="41" spans="1:4" s="289" customFormat="1" ht="15" customHeight="1">
      <c r="A41" s="294" t="s">
        <v>322</v>
      </c>
      <c r="B41" s="295">
        <v>0</v>
      </c>
      <c r="C41" s="295">
        <v>0</v>
      </c>
      <c r="D41" s="288"/>
    </row>
    <row r="42" spans="1:4" s="293" customFormat="1" ht="15" customHeight="1">
      <c r="A42" s="290" t="s">
        <v>324</v>
      </c>
      <c r="B42" s="291">
        <v>10523</v>
      </c>
      <c r="C42" s="291">
        <v>1506</v>
      </c>
      <c r="D42" s="292">
        <f>C42/B42*100</f>
        <v>14.311508125059394</v>
      </c>
    </row>
    <row r="43" spans="1:4" s="293" customFormat="1" ht="15" customHeight="1">
      <c r="A43" s="294" t="s">
        <v>323</v>
      </c>
      <c r="B43" s="295">
        <f>SUM(B42)</f>
        <v>10523</v>
      </c>
      <c r="C43" s="295">
        <f>SUM(C42)</f>
        <v>1506</v>
      </c>
      <c r="D43" s="288">
        <f>C43/B43*100</f>
        <v>14.311508125059394</v>
      </c>
    </row>
    <row r="44" spans="1:4" s="293" customFormat="1" ht="15" customHeight="1">
      <c r="A44" s="290" t="s">
        <v>326</v>
      </c>
      <c r="B44" s="291">
        <v>232</v>
      </c>
      <c r="C44" s="291">
        <v>119</v>
      </c>
      <c r="D44" s="292">
        <f>C44/B44*100</f>
        <v>51.293103448275865</v>
      </c>
    </row>
    <row r="45" spans="1:4" s="289" customFormat="1" ht="15" customHeight="1">
      <c r="A45" s="294" t="s">
        <v>325</v>
      </c>
      <c r="B45" s="295">
        <f>SUM(B44)</f>
        <v>232</v>
      </c>
      <c r="C45" s="295">
        <f>SUM(C44)</f>
        <v>119</v>
      </c>
      <c r="D45" s="288">
        <f>C45/B45*100</f>
        <v>51.293103448275865</v>
      </c>
    </row>
    <row r="46" spans="1:4" s="299" customFormat="1" ht="17.25" customHeight="1">
      <c r="A46" s="296" t="s">
        <v>327</v>
      </c>
      <c r="B46" s="297">
        <f>B41+B43+B45</f>
        <v>10755</v>
      </c>
      <c r="C46" s="297">
        <f>C41+C43+C45</f>
        <v>1625</v>
      </c>
      <c r="D46" s="298">
        <f>C46/B46*100</f>
        <v>15.109251510925152</v>
      </c>
    </row>
    <row r="47" spans="1:4" s="299" customFormat="1" ht="15.75" customHeight="1">
      <c r="A47" s="301" t="s">
        <v>328</v>
      </c>
      <c r="B47" s="302">
        <v>0</v>
      </c>
      <c r="C47" s="302">
        <v>0</v>
      </c>
      <c r="D47" s="303"/>
    </row>
    <row r="48" spans="1:4" s="299" customFormat="1" ht="15.75" customHeight="1">
      <c r="A48" s="296" t="s">
        <v>329</v>
      </c>
      <c r="B48" s="297">
        <v>0</v>
      </c>
      <c r="C48" s="297">
        <v>0</v>
      </c>
      <c r="D48" s="298"/>
    </row>
    <row r="49" spans="1:4" s="289" customFormat="1" ht="15" customHeight="1">
      <c r="A49" s="294" t="s">
        <v>330</v>
      </c>
      <c r="B49" s="295">
        <v>1335</v>
      </c>
      <c r="C49" s="295">
        <v>1281</v>
      </c>
      <c r="D49" s="288">
        <f>C49/B49*100</f>
        <v>95.95505617977528</v>
      </c>
    </row>
    <row r="50" spans="1:4" s="289" customFormat="1" ht="15" customHeight="1">
      <c r="A50" s="294" t="s">
        <v>331</v>
      </c>
      <c r="B50" s="295">
        <v>120</v>
      </c>
      <c r="C50" s="295">
        <v>7342</v>
      </c>
      <c r="D50" s="288">
        <f>C50/B50*100</f>
        <v>6118.333333333333</v>
      </c>
    </row>
    <row r="51" spans="1:4" s="299" customFormat="1" ht="15.75" customHeight="1" thickBot="1">
      <c r="A51" s="301" t="s">
        <v>332</v>
      </c>
      <c r="B51" s="302">
        <f>SUM(B49:B50)</f>
        <v>1455</v>
      </c>
      <c r="C51" s="302">
        <f>SUM(C49:C50)</f>
        <v>8623</v>
      </c>
      <c r="D51" s="298">
        <f>C51/B51*100</f>
        <v>592.6460481099657</v>
      </c>
    </row>
    <row r="52" spans="1:4" s="289" customFormat="1" ht="20.25" customHeight="1" thickBot="1">
      <c r="A52" s="305" t="s">
        <v>333</v>
      </c>
      <c r="B52" s="306">
        <f>B40+B46+B51+B47+B48</f>
        <v>234075</v>
      </c>
      <c r="C52" s="306">
        <f>C40+C46+C51+C47+C48</f>
        <v>239017</v>
      </c>
      <c r="D52" s="307">
        <f>C52/B52*100</f>
        <v>102.11128911673609</v>
      </c>
    </row>
  </sheetData>
  <sheetProtection/>
  <mergeCells count="8">
    <mergeCell ref="A34:D34"/>
    <mergeCell ref="A2:D2"/>
    <mergeCell ref="A3:D3"/>
    <mergeCell ref="A4:D4"/>
    <mergeCell ref="A5:D5"/>
    <mergeCell ref="A8:A9"/>
    <mergeCell ref="D8:D9"/>
    <mergeCell ref="B9:C9"/>
  </mergeCells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49"/>
  <sheetViews>
    <sheetView zoomScale="130" zoomScaleNormal="130" zoomScalePageLayoutView="0" workbookViewId="0" topLeftCell="A37">
      <selection activeCell="A6" sqref="A6"/>
    </sheetView>
  </sheetViews>
  <sheetFormatPr defaultColWidth="9.140625" defaultRowHeight="15.75" customHeight="1"/>
  <cols>
    <col min="1" max="1" width="51.57421875" style="30" customWidth="1"/>
    <col min="2" max="2" width="7.140625" style="311" customWidth="1"/>
    <col min="3" max="3" width="12.421875" style="311" customWidth="1"/>
    <col min="4" max="4" width="15.57421875" style="311" customWidth="1"/>
    <col min="5" max="5" width="7.421875" style="311" customWidth="1"/>
    <col min="6" max="16384" width="9.140625" style="30" customWidth="1"/>
  </cols>
  <sheetData>
    <row r="3" ht="15.75" customHeight="1">
      <c r="E3" s="312" t="s">
        <v>335</v>
      </c>
    </row>
    <row r="4" spans="1:5" ht="15.75" customHeight="1">
      <c r="A4" s="487" t="s">
        <v>431</v>
      </c>
      <c r="B4" s="487"/>
      <c r="C4" s="487"/>
      <c r="D4" s="487"/>
      <c r="E4" s="487"/>
    </row>
    <row r="5" spans="1:5" ht="19.5" customHeight="1">
      <c r="A5" s="488" t="s">
        <v>438</v>
      </c>
      <c r="B5" s="488"/>
      <c r="C5" s="488"/>
      <c r="D5" s="488"/>
      <c r="E5" s="488"/>
    </row>
    <row r="6" spans="1:5" ht="15.75" customHeight="1">
      <c r="A6" s="313"/>
      <c r="B6" s="314"/>
      <c r="C6" s="314"/>
      <c r="D6" s="489" t="s">
        <v>288</v>
      </c>
      <c r="E6" s="489"/>
    </row>
    <row r="7" spans="1:5" ht="12.75" customHeight="1">
      <c r="A7" s="315"/>
      <c r="B7" s="490" t="s">
        <v>429</v>
      </c>
      <c r="C7" s="492" t="s">
        <v>336</v>
      </c>
      <c r="D7" s="492" t="s">
        <v>337</v>
      </c>
      <c r="E7" s="492" t="s">
        <v>338</v>
      </c>
    </row>
    <row r="8" spans="1:5" ht="15.75" customHeight="1">
      <c r="A8" s="316" t="s">
        <v>339</v>
      </c>
      <c r="B8" s="491"/>
      <c r="C8" s="493"/>
      <c r="D8" s="493"/>
      <c r="E8" s="493"/>
    </row>
    <row r="9" spans="1:5" s="319" customFormat="1" ht="9.75" customHeight="1">
      <c r="A9" s="317" t="s">
        <v>340</v>
      </c>
      <c r="B9" s="318"/>
      <c r="C9" s="318"/>
      <c r="D9" s="318"/>
      <c r="E9" s="318"/>
    </row>
    <row r="10" spans="1:5" s="319" customFormat="1" ht="9.75" customHeight="1">
      <c r="A10" s="317" t="s">
        <v>341</v>
      </c>
      <c r="B10" s="318"/>
      <c r="C10" s="318"/>
      <c r="D10" s="318"/>
      <c r="E10" s="318"/>
    </row>
    <row r="11" spans="1:5" s="319" customFormat="1" ht="9.75" customHeight="1">
      <c r="A11" s="317" t="s">
        <v>342</v>
      </c>
      <c r="B11" s="318"/>
      <c r="C11" s="318"/>
      <c r="D11" s="318"/>
      <c r="E11" s="318"/>
    </row>
    <row r="12" spans="1:5" s="319" customFormat="1" ht="9.75" customHeight="1">
      <c r="A12" s="317" t="s">
        <v>343</v>
      </c>
      <c r="B12" s="318">
        <v>8046</v>
      </c>
      <c r="C12" s="318"/>
      <c r="D12" s="318">
        <v>8046</v>
      </c>
      <c r="E12" s="318"/>
    </row>
    <row r="13" spans="1:5" s="319" customFormat="1" ht="9.75" customHeight="1">
      <c r="A13" s="317" t="s">
        <v>341</v>
      </c>
      <c r="B13" s="318">
        <v>2938</v>
      </c>
      <c r="C13" s="318"/>
      <c r="D13" s="318">
        <v>2938</v>
      </c>
      <c r="E13" s="318"/>
    </row>
    <row r="14" spans="1:5" s="319" customFormat="1" ht="9.75" customHeight="1">
      <c r="A14" s="317" t="s">
        <v>342</v>
      </c>
      <c r="B14" s="318"/>
      <c r="C14" s="318"/>
      <c r="D14" s="318"/>
      <c r="E14" s="318"/>
    </row>
    <row r="15" spans="1:5" s="319" customFormat="1" ht="9.75" customHeight="1">
      <c r="A15" s="317" t="s">
        <v>344</v>
      </c>
      <c r="B15" s="318"/>
      <c r="C15" s="318"/>
      <c r="D15" s="318"/>
      <c r="E15" s="318"/>
    </row>
    <row r="16" spans="1:5" s="322" customFormat="1" ht="9.75" customHeight="1">
      <c r="A16" s="320" t="s">
        <v>345</v>
      </c>
      <c r="B16" s="321">
        <f>SUM(B15:B15,B12,B9,)</f>
        <v>8046</v>
      </c>
      <c r="C16" s="321">
        <f>SUM(C15:C15,C12,C9,)</f>
        <v>0</v>
      </c>
      <c r="D16" s="321">
        <f>SUM(D15:D15,D12,D9,)</f>
        <v>8046</v>
      </c>
      <c r="E16" s="321">
        <f>SUM(E15:E15,E12,E9,)</f>
        <v>0</v>
      </c>
    </row>
    <row r="17" spans="1:5" s="319" customFormat="1" ht="9.75" customHeight="1">
      <c r="A17" s="317" t="s">
        <v>346</v>
      </c>
      <c r="B17" s="318">
        <v>258786</v>
      </c>
      <c r="C17" s="318">
        <v>197363</v>
      </c>
      <c r="D17" s="318">
        <v>39260</v>
      </c>
      <c r="E17" s="318">
        <v>22163</v>
      </c>
    </row>
    <row r="18" spans="1:5" s="319" customFormat="1" ht="9.75" customHeight="1">
      <c r="A18" s="317" t="s">
        <v>341</v>
      </c>
      <c r="B18" s="318">
        <v>61</v>
      </c>
      <c r="C18" s="318">
        <v>22</v>
      </c>
      <c r="D18" s="318">
        <v>39</v>
      </c>
      <c r="E18" s="318"/>
    </row>
    <row r="19" spans="1:5" s="319" customFormat="1" ht="9.75" customHeight="1">
      <c r="A19" s="317" t="s">
        <v>342</v>
      </c>
      <c r="B19" s="318"/>
      <c r="C19" s="318"/>
      <c r="D19" s="318"/>
      <c r="E19" s="318"/>
    </row>
    <row r="20" spans="1:5" s="319" customFormat="1" ht="9.75" customHeight="1">
      <c r="A20" s="317" t="s">
        <v>347</v>
      </c>
      <c r="B20" s="318">
        <v>12246</v>
      </c>
      <c r="C20" s="318">
        <v>100</v>
      </c>
      <c r="D20" s="318">
        <v>11547</v>
      </c>
      <c r="E20" s="318">
        <v>599</v>
      </c>
    </row>
    <row r="21" spans="1:5" s="319" customFormat="1" ht="9.75" customHeight="1">
      <c r="A21" s="317" t="s">
        <v>341</v>
      </c>
      <c r="B21" s="318">
        <v>986</v>
      </c>
      <c r="C21" s="318">
        <v>100</v>
      </c>
      <c r="D21" s="318">
        <v>586</v>
      </c>
      <c r="E21" s="318">
        <v>300</v>
      </c>
    </row>
    <row r="22" spans="1:5" s="319" customFormat="1" ht="9.75" customHeight="1">
      <c r="A22" s="317" t="s">
        <v>342</v>
      </c>
      <c r="B22" s="318"/>
      <c r="C22" s="318"/>
      <c r="D22" s="318"/>
      <c r="E22" s="318"/>
    </row>
    <row r="23" spans="1:5" s="319" customFormat="1" ht="9.75" customHeight="1">
      <c r="A23" s="317" t="s">
        <v>348</v>
      </c>
      <c r="B23" s="318"/>
      <c r="C23" s="318"/>
      <c r="D23" s="318"/>
      <c r="E23" s="318"/>
    </row>
    <row r="24" spans="1:5" s="319" customFormat="1" ht="9.75" customHeight="1">
      <c r="A24" s="317" t="s">
        <v>341</v>
      </c>
      <c r="B24" s="318"/>
      <c r="C24" s="318"/>
      <c r="D24" s="318"/>
      <c r="E24" s="318"/>
    </row>
    <row r="25" spans="1:5" s="319" customFormat="1" ht="9.75" customHeight="1">
      <c r="A25" s="317" t="s">
        <v>342</v>
      </c>
      <c r="B25" s="318"/>
      <c r="C25" s="318"/>
      <c r="D25" s="318"/>
      <c r="E25" s="318"/>
    </row>
    <row r="26" spans="1:5" s="319" customFormat="1" ht="9.75" customHeight="1">
      <c r="A26" s="317" t="s">
        <v>349</v>
      </c>
      <c r="B26" s="318"/>
      <c r="C26" s="318"/>
      <c r="D26" s="318"/>
      <c r="E26" s="318"/>
    </row>
    <row r="27" spans="1:5" s="319" customFormat="1" ht="9.75" customHeight="1">
      <c r="A27" s="317" t="s">
        <v>350</v>
      </c>
      <c r="B27" s="318"/>
      <c r="C27" s="318"/>
      <c r="D27" s="318"/>
      <c r="E27" s="318"/>
    </row>
    <row r="28" spans="1:5" s="322" customFormat="1" ht="9.75" customHeight="1">
      <c r="A28" s="320" t="s">
        <v>351</v>
      </c>
      <c r="B28" s="321">
        <f>SUM(B17,B20,,B23,B26:B26)</f>
        <v>271032</v>
      </c>
      <c r="C28" s="321">
        <f>SUM(C17,C20,,C23,C26:C26)</f>
        <v>197463</v>
      </c>
      <c r="D28" s="321">
        <f>SUM(D17,D20,,D23,D26:D26)</f>
        <v>50807</v>
      </c>
      <c r="E28" s="321">
        <f>SUM(E17,E20,,E23,E26:E26)</f>
        <v>22762</v>
      </c>
    </row>
    <row r="29" spans="1:5" s="319" customFormat="1" ht="9.75" customHeight="1">
      <c r="A29" s="317" t="s">
        <v>352</v>
      </c>
      <c r="B29" s="318">
        <v>1542</v>
      </c>
      <c r="C29" s="318"/>
      <c r="D29" s="318"/>
      <c r="E29" s="318">
        <v>1542</v>
      </c>
    </row>
    <row r="30" spans="1:5" s="319" customFormat="1" ht="9.75" customHeight="1">
      <c r="A30" s="317" t="s">
        <v>353</v>
      </c>
      <c r="B30" s="318"/>
      <c r="C30" s="318"/>
      <c r="D30" s="318"/>
      <c r="E30" s="318"/>
    </row>
    <row r="31" spans="1:5" s="319" customFormat="1" ht="9.75" customHeight="1">
      <c r="A31" s="317" t="s">
        <v>354</v>
      </c>
      <c r="B31" s="318"/>
      <c r="C31" s="318"/>
      <c r="D31" s="318"/>
      <c r="E31" s="318"/>
    </row>
    <row r="32" spans="1:5" s="319" customFormat="1" ht="9.75" customHeight="1">
      <c r="A32" s="317" t="s">
        <v>355</v>
      </c>
      <c r="B32" s="318"/>
      <c r="C32" s="318"/>
      <c r="D32" s="318"/>
      <c r="E32" s="318"/>
    </row>
    <row r="33" spans="1:5" s="319" customFormat="1" ht="9.75" customHeight="1">
      <c r="A33" s="317" t="s">
        <v>356</v>
      </c>
      <c r="B33" s="318"/>
      <c r="C33" s="318"/>
      <c r="D33" s="318"/>
      <c r="E33" s="318"/>
    </row>
    <row r="34" spans="1:5" s="319" customFormat="1" ht="9.75" customHeight="1">
      <c r="A34" s="317" t="s">
        <v>357</v>
      </c>
      <c r="B34" s="318"/>
      <c r="C34" s="318"/>
      <c r="D34" s="318"/>
      <c r="E34" s="318"/>
    </row>
    <row r="35" spans="1:5" s="319" customFormat="1" ht="9.75" customHeight="1">
      <c r="A35" s="317" t="s">
        <v>358</v>
      </c>
      <c r="B35" s="318"/>
      <c r="C35" s="318"/>
      <c r="D35" s="318"/>
      <c r="E35" s="318"/>
    </row>
    <row r="36" spans="1:5" s="322" customFormat="1" ht="10.5" customHeight="1">
      <c r="A36" s="320" t="s">
        <v>359</v>
      </c>
      <c r="B36" s="321">
        <f>SUM(B35:B35,B32,B29)</f>
        <v>1542</v>
      </c>
      <c r="C36" s="321">
        <f>SUM(C35:C35,C32,C29)</f>
        <v>0</v>
      </c>
      <c r="D36" s="321">
        <f>SUM(D35:D35,D32,D29)</f>
        <v>0</v>
      </c>
      <c r="E36" s="321">
        <f>SUM(E35:E35,E32,E29)</f>
        <v>1542</v>
      </c>
    </row>
    <row r="37" spans="1:5" s="322" customFormat="1" ht="10.5" customHeight="1">
      <c r="A37" s="320" t="s">
        <v>360</v>
      </c>
      <c r="B37" s="323" t="s">
        <v>361</v>
      </c>
      <c r="C37" s="321">
        <f>SUM(C36:C36,C33,C30)</f>
        <v>0</v>
      </c>
      <c r="D37" s="321">
        <f>SUM(D36:D36,D33,D30)</f>
        <v>0</v>
      </c>
      <c r="E37" s="323" t="s">
        <v>361</v>
      </c>
    </row>
    <row r="38" spans="1:5" s="322" customFormat="1" ht="12" customHeight="1">
      <c r="A38" s="320" t="s">
        <v>303</v>
      </c>
      <c r="B38" s="321">
        <f>SUM(,B36,B28,B16)</f>
        <v>280620</v>
      </c>
      <c r="C38" s="321">
        <f>SUM(,C36,C28,C16)</f>
        <v>197463</v>
      </c>
      <c r="D38" s="321">
        <f>SUM(,D36,D28,D16)</f>
        <v>58853</v>
      </c>
      <c r="E38" s="321">
        <f>SUM(,E36,E28,E16)</f>
        <v>24304</v>
      </c>
    </row>
    <row r="39" spans="1:5" s="322" customFormat="1" ht="12" customHeight="1">
      <c r="A39" s="320" t="s">
        <v>362</v>
      </c>
      <c r="B39" s="323" t="s">
        <v>361</v>
      </c>
      <c r="C39" s="323" t="s">
        <v>361</v>
      </c>
      <c r="D39" s="323" t="s">
        <v>361</v>
      </c>
      <c r="E39" s="323" t="s">
        <v>361</v>
      </c>
    </row>
    <row r="40" spans="1:5" s="322" customFormat="1" ht="12" customHeight="1">
      <c r="A40" s="320" t="s">
        <v>363</v>
      </c>
      <c r="B40" s="321">
        <v>6119</v>
      </c>
      <c r="C40" s="321">
        <v>6119</v>
      </c>
      <c r="D40" s="321"/>
      <c r="E40" s="321"/>
    </row>
    <row r="41" spans="1:5" s="322" customFormat="1" ht="12" customHeight="1">
      <c r="A41" s="320" t="s">
        <v>364</v>
      </c>
      <c r="B41" s="321">
        <v>599</v>
      </c>
      <c r="C41" s="321">
        <v>599</v>
      </c>
      <c r="D41" s="321"/>
      <c r="E41" s="321"/>
    </row>
    <row r="42" spans="1:5" s="322" customFormat="1" ht="14.25" customHeight="1">
      <c r="A42" s="324" t="s">
        <v>315</v>
      </c>
      <c r="B42" s="325">
        <f>SUM(B38:B41)</f>
        <v>287338</v>
      </c>
      <c r="C42" s="325">
        <f>SUM(C38:C41)</f>
        <v>204181</v>
      </c>
      <c r="D42" s="325">
        <f>SUM(D38:D41)</f>
        <v>58853</v>
      </c>
      <c r="E42" s="325">
        <f>SUM(E38:E41)</f>
        <v>24304</v>
      </c>
    </row>
    <row r="43" spans="1:5" s="319" customFormat="1" ht="27.75" customHeight="1">
      <c r="A43" s="317" t="s">
        <v>365</v>
      </c>
      <c r="B43" s="318"/>
      <c r="C43" s="318"/>
      <c r="D43" s="318"/>
      <c r="E43" s="318"/>
    </row>
    <row r="44" spans="1:5" s="319" customFormat="1" ht="9.75" customHeight="1">
      <c r="A44" s="317" t="s">
        <v>366</v>
      </c>
      <c r="B44" s="318"/>
      <c r="C44" s="318"/>
      <c r="D44" s="318"/>
      <c r="E44" s="318"/>
    </row>
    <row r="45" spans="1:5" s="319" customFormat="1" ht="9.75" customHeight="1">
      <c r="A45" s="317" t="s">
        <v>367</v>
      </c>
      <c r="B45" s="318">
        <v>599</v>
      </c>
      <c r="C45" s="318">
        <v>599</v>
      </c>
      <c r="D45" s="318"/>
      <c r="E45" s="318"/>
    </row>
    <row r="46" spans="1:5" s="322" customFormat="1" ht="9.75" customHeight="1">
      <c r="A46" s="486" t="s">
        <v>316</v>
      </c>
      <c r="B46" s="486"/>
      <c r="C46" s="486"/>
      <c r="D46" s="486"/>
      <c r="E46" s="486"/>
    </row>
    <row r="47" spans="1:5" s="322" customFormat="1" ht="9.75" customHeight="1">
      <c r="A47" s="320" t="s">
        <v>368</v>
      </c>
      <c r="B47" s="326">
        <v>1625</v>
      </c>
      <c r="C47" s="326">
        <v>1625</v>
      </c>
      <c r="D47" s="326"/>
      <c r="E47" s="326"/>
    </row>
    <row r="48" spans="1:5" ht="19.5" customHeight="1">
      <c r="A48" s="317" t="s">
        <v>369</v>
      </c>
      <c r="B48" s="327"/>
      <c r="C48" s="327"/>
      <c r="D48" s="327"/>
      <c r="E48" s="327"/>
    </row>
    <row r="49" spans="1:5" ht="11.25" customHeight="1">
      <c r="A49" s="317" t="s">
        <v>370</v>
      </c>
      <c r="B49" s="327"/>
      <c r="C49" s="327"/>
      <c r="D49" s="327"/>
      <c r="E49" s="327"/>
    </row>
  </sheetData>
  <sheetProtection/>
  <mergeCells count="8">
    <mergeCell ref="A46:E46"/>
    <mergeCell ref="A4:E4"/>
    <mergeCell ref="A5:E5"/>
    <mergeCell ref="D6:E6"/>
    <mergeCell ref="B7:B8"/>
    <mergeCell ref="C7:C8"/>
    <mergeCell ref="D7:D8"/>
    <mergeCell ref="E7:E8"/>
  </mergeCells>
  <printOptions/>
  <pageMargins left="0.5905511811023623" right="0.3937007874015748" top="0.98425196850393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0">
      <selection activeCell="A5" sqref="A5:G5"/>
    </sheetView>
  </sheetViews>
  <sheetFormatPr defaultColWidth="9.140625" defaultRowHeight="12.75"/>
  <cols>
    <col min="1" max="1" width="5.57421875" style="217" customWidth="1"/>
    <col min="2" max="2" width="58.421875" style="217" customWidth="1"/>
    <col min="3" max="3" width="14.140625" style="217" customWidth="1"/>
    <col min="4" max="6" width="14.140625" style="217" hidden="1" customWidth="1"/>
    <col min="7" max="7" width="14.140625" style="217" customWidth="1"/>
    <col min="8" max="16384" width="9.140625" style="217" customWidth="1"/>
  </cols>
  <sheetData>
    <row r="1" ht="12.75">
      <c r="G1" s="328" t="s">
        <v>371</v>
      </c>
    </row>
    <row r="3" spans="1:7" ht="12.75">
      <c r="A3" s="494" t="s">
        <v>431</v>
      </c>
      <c r="B3" s="494"/>
      <c r="C3" s="494"/>
      <c r="D3" s="494"/>
      <c r="E3" s="494"/>
      <c r="F3" s="494"/>
      <c r="G3" s="494"/>
    </row>
    <row r="4" spans="1:7" ht="12.75">
      <c r="A4" s="495" t="s">
        <v>436</v>
      </c>
      <c r="B4" s="495"/>
      <c r="C4" s="495"/>
      <c r="D4" s="495"/>
      <c r="E4" s="495"/>
      <c r="F4" s="495"/>
      <c r="G4" s="495"/>
    </row>
    <row r="5" spans="1:7" ht="12.75">
      <c r="A5" s="496" t="s">
        <v>432</v>
      </c>
      <c r="B5" s="497"/>
      <c r="C5" s="497"/>
      <c r="D5" s="497"/>
      <c r="E5" s="497"/>
      <c r="F5" s="497"/>
      <c r="G5" s="497"/>
    </row>
    <row r="6" spans="1:7" ht="15.75" thickBot="1">
      <c r="A6" s="273"/>
      <c r="B6" s="273"/>
      <c r="C6" s="273"/>
      <c r="D6" s="273"/>
      <c r="E6" s="273"/>
      <c r="F6" s="273"/>
      <c r="G6" s="273"/>
    </row>
    <row r="7" spans="1:7" ht="31.5" thickBot="1" thickTop="1">
      <c r="A7" s="229"/>
      <c r="B7" s="244" t="s">
        <v>9</v>
      </c>
      <c r="C7" s="244" t="s">
        <v>175</v>
      </c>
      <c r="D7" s="244"/>
      <c r="E7" s="244"/>
      <c r="F7" s="244"/>
      <c r="G7" s="244" t="s">
        <v>176</v>
      </c>
    </row>
    <row r="8" spans="1:7" ht="15.75" thickTop="1">
      <c r="A8" s="230"/>
      <c r="B8" s="241" t="s">
        <v>129</v>
      </c>
      <c r="C8" s="401" t="s">
        <v>130</v>
      </c>
      <c r="D8" s="395" t="s">
        <v>177</v>
      </c>
      <c r="E8" s="242" t="s">
        <v>178</v>
      </c>
      <c r="F8" s="242" t="s">
        <v>179</v>
      </c>
      <c r="G8" s="243" t="s">
        <v>131</v>
      </c>
    </row>
    <row r="9" spans="1:7" ht="12.75">
      <c r="A9" s="231" t="s">
        <v>180</v>
      </c>
      <c r="B9" s="218" t="s">
        <v>181</v>
      </c>
      <c r="C9" s="219">
        <v>3500</v>
      </c>
      <c r="D9" s="396">
        <v>66232</v>
      </c>
      <c r="E9" s="219">
        <v>471</v>
      </c>
      <c r="F9" s="219">
        <v>0</v>
      </c>
      <c r="G9" s="232">
        <v>4909</v>
      </c>
    </row>
    <row r="10" spans="1:7" ht="12.75" customHeight="1">
      <c r="A10" s="231" t="s">
        <v>182</v>
      </c>
      <c r="B10" s="218" t="s">
        <v>183</v>
      </c>
      <c r="C10" s="219">
        <v>825</v>
      </c>
      <c r="D10" s="396">
        <v>43584</v>
      </c>
      <c r="E10" s="220">
        <v>976</v>
      </c>
      <c r="F10" s="220">
        <v>1037</v>
      </c>
      <c r="G10" s="232">
        <v>362</v>
      </c>
    </row>
    <row r="11" spans="1:7" ht="12.75">
      <c r="A11" s="231" t="s">
        <v>184</v>
      </c>
      <c r="B11" s="218" t="s">
        <v>185</v>
      </c>
      <c r="C11" s="219">
        <v>0</v>
      </c>
      <c r="D11" s="396">
        <v>9460</v>
      </c>
      <c r="E11" s="220">
        <v>0</v>
      </c>
      <c r="F11" s="220">
        <v>0</v>
      </c>
      <c r="G11" s="232">
        <v>89</v>
      </c>
    </row>
    <row r="12" spans="1:7" s="224" customFormat="1" ht="12.75">
      <c r="A12" s="233" t="s">
        <v>186</v>
      </c>
      <c r="B12" s="221" t="s">
        <v>187</v>
      </c>
      <c r="C12" s="223">
        <f>SUM(C9:C11)</f>
        <v>4325</v>
      </c>
      <c r="D12" s="397">
        <f>SUM(D9:D11)</f>
        <v>119276</v>
      </c>
      <c r="E12" s="222">
        <f>SUM(E9:E11)</f>
        <v>1447</v>
      </c>
      <c r="F12" s="222">
        <f>SUM(F9:F11)</f>
        <v>1037</v>
      </c>
      <c r="G12" s="234">
        <f>SUM(G9:G11)</f>
        <v>5360</v>
      </c>
    </row>
    <row r="13" spans="1:7" ht="12.75">
      <c r="A13" s="231" t="s">
        <v>188</v>
      </c>
      <c r="B13" s="218" t="s">
        <v>189</v>
      </c>
      <c r="C13" s="219">
        <v>0</v>
      </c>
      <c r="D13" s="396">
        <v>0</v>
      </c>
      <c r="E13" s="220">
        <v>0</v>
      </c>
      <c r="F13" s="220">
        <v>0</v>
      </c>
      <c r="G13" s="232">
        <f>D13+E13+F13</f>
        <v>0</v>
      </c>
    </row>
    <row r="14" spans="1:7" ht="12.75">
      <c r="A14" s="231" t="s">
        <v>190</v>
      </c>
      <c r="B14" s="218" t="s">
        <v>191</v>
      </c>
      <c r="C14" s="219">
        <v>0</v>
      </c>
      <c r="D14" s="396">
        <v>0</v>
      </c>
      <c r="E14" s="220">
        <v>0</v>
      </c>
      <c r="F14" s="220">
        <v>0</v>
      </c>
      <c r="G14" s="232">
        <f>D14+E14+F14</f>
        <v>0</v>
      </c>
    </row>
    <row r="15" spans="1:7" s="224" customFormat="1" ht="12.75">
      <c r="A15" s="233" t="s">
        <v>192</v>
      </c>
      <c r="B15" s="221" t="s">
        <v>193</v>
      </c>
      <c r="C15" s="223">
        <f>SUM(C13:C14)</f>
        <v>0</v>
      </c>
      <c r="D15" s="397">
        <f>SUM(D13:D14)</f>
        <v>0</v>
      </c>
      <c r="E15" s="222">
        <f>SUM(E13:E14)</f>
        <v>0</v>
      </c>
      <c r="F15" s="222">
        <f>SUM(F13:F14)</f>
        <v>0</v>
      </c>
      <c r="G15" s="234">
        <f>SUM(G13:G14)</f>
        <v>0</v>
      </c>
    </row>
    <row r="16" spans="1:7" ht="12.75" customHeight="1">
      <c r="A16" s="231" t="s">
        <v>194</v>
      </c>
      <c r="B16" s="218" t="s">
        <v>195</v>
      </c>
      <c r="C16" s="219">
        <v>12105</v>
      </c>
      <c r="D16" s="396">
        <v>178440</v>
      </c>
      <c r="E16" s="220">
        <v>0</v>
      </c>
      <c r="F16" s="220">
        <v>0</v>
      </c>
      <c r="G16" s="232">
        <v>15106</v>
      </c>
    </row>
    <row r="17" spans="1:7" ht="12.75">
      <c r="A17" s="231" t="s">
        <v>196</v>
      </c>
      <c r="B17" s="218" t="s">
        <v>197</v>
      </c>
      <c r="C17" s="219">
        <v>9086</v>
      </c>
      <c r="D17" s="396">
        <v>66635</v>
      </c>
      <c r="E17" s="220">
        <v>13784</v>
      </c>
      <c r="F17" s="220">
        <v>140</v>
      </c>
      <c r="G17" s="232">
        <v>8854</v>
      </c>
    </row>
    <row r="18" spans="1:7" ht="12.75">
      <c r="A18" s="231" t="s">
        <v>198</v>
      </c>
      <c r="B18" s="218" t="s">
        <v>199</v>
      </c>
      <c r="C18" s="219">
        <v>1700</v>
      </c>
      <c r="D18" s="396">
        <v>1929</v>
      </c>
      <c r="E18" s="220">
        <v>128163</v>
      </c>
      <c r="F18" s="220">
        <v>7726</v>
      </c>
      <c r="G18" s="232">
        <v>932</v>
      </c>
    </row>
    <row r="19" spans="1:7" s="224" customFormat="1" ht="12.75">
      <c r="A19" s="233" t="s">
        <v>200</v>
      </c>
      <c r="B19" s="221" t="s">
        <v>201</v>
      </c>
      <c r="C19" s="223">
        <f>SUM(C16:C18)</f>
        <v>22891</v>
      </c>
      <c r="D19" s="397">
        <f>SUM(D16:D18)</f>
        <v>247004</v>
      </c>
      <c r="E19" s="222">
        <f>SUM(E16:E18)</f>
        <v>141947</v>
      </c>
      <c r="F19" s="222">
        <f>SUM(F16:F18)</f>
        <v>7866</v>
      </c>
      <c r="G19" s="234">
        <f>SUM(G16:G18)</f>
        <v>24892</v>
      </c>
    </row>
    <row r="20" spans="1:7" ht="12.75">
      <c r="A20" s="231" t="s">
        <v>202</v>
      </c>
      <c r="B20" s="218" t="s">
        <v>203</v>
      </c>
      <c r="C20" s="219">
        <v>1407</v>
      </c>
      <c r="D20" s="396">
        <v>26072</v>
      </c>
      <c r="E20" s="219">
        <v>6745</v>
      </c>
      <c r="F20" s="219">
        <v>470</v>
      </c>
      <c r="G20" s="232">
        <v>2171</v>
      </c>
    </row>
    <row r="21" spans="1:7" ht="12.75">
      <c r="A21" s="231" t="s">
        <v>33</v>
      </c>
      <c r="B21" s="218" t="s">
        <v>204</v>
      </c>
      <c r="C21" s="219">
        <v>3280</v>
      </c>
      <c r="D21" s="396">
        <v>45914</v>
      </c>
      <c r="E21" s="220">
        <v>15106</v>
      </c>
      <c r="F21" s="220">
        <v>2955</v>
      </c>
      <c r="G21" s="232">
        <v>3592</v>
      </c>
    </row>
    <row r="22" spans="1:7" ht="12.75">
      <c r="A22" s="231" t="s">
        <v>34</v>
      </c>
      <c r="B22" s="218" t="s">
        <v>205</v>
      </c>
      <c r="C22" s="219">
        <v>0</v>
      </c>
      <c r="D22" s="396">
        <v>0</v>
      </c>
      <c r="E22" s="220">
        <v>0</v>
      </c>
      <c r="F22" s="220">
        <v>0</v>
      </c>
      <c r="G22" s="232">
        <f>D22+E22+F22</f>
        <v>0</v>
      </c>
    </row>
    <row r="23" spans="1:7" ht="12.75">
      <c r="A23" s="231" t="s">
        <v>35</v>
      </c>
      <c r="B23" s="218" t="s">
        <v>206</v>
      </c>
      <c r="C23" s="219">
        <v>0</v>
      </c>
      <c r="D23" s="396">
        <v>0</v>
      </c>
      <c r="E23" s="220">
        <v>0</v>
      </c>
      <c r="F23" s="220">
        <v>0</v>
      </c>
      <c r="G23" s="232">
        <f>D23+E23+F23</f>
        <v>0</v>
      </c>
    </row>
    <row r="24" spans="1:7" s="224" customFormat="1" ht="12.75">
      <c r="A24" s="233" t="s">
        <v>207</v>
      </c>
      <c r="B24" s="221" t="s">
        <v>208</v>
      </c>
      <c r="C24" s="223">
        <f>SUM(C20:C23)</f>
        <v>4687</v>
      </c>
      <c r="D24" s="397">
        <f>SUM(D20:D23)</f>
        <v>71986</v>
      </c>
      <c r="E24" s="222">
        <f>SUM(E20:E23)</f>
        <v>21851</v>
      </c>
      <c r="F24" s="222">
        <f>SUM(F20:F23)</f>
        <v>3425</v>
      </c>
      <c r="G24" s="234">
        <f>SUM(G20:G23)</f>
        <v>5763</v>
      </c>
    </row>
    <row r="25" spans="1:7" ht="12.75">
      <c r="A25" s="231" t="s">
        <v>37</v>
      </c>
      <c r="B25" s="218" t="s">
        <v>209</v>
      </c>
      <c r="C25" s="219">
        <v>7916</v>
      </c>
      <c r="D25" s="396">
        <v>30464</v>
      </c>
      <c r="E25" s="220">
        <v>68497</v>
      </c>
      <c r="F25" s="220">
        <v>2603</v>
      </c>
      <c r="G25" s="232">
        <v>8245</v>
      </c>
    </row>
    <row r="26" spans="1:7" s="224" customFormat="1" ht="12.75">
      <c r="A26" s="231" t="s">
        <v>38</v>
      </c>
      <c r="B26" s="218" t="s">
        <v>210</v>
      </c>
      <c r="C26" s="219">
        <v>4150</v>
      </c>
      <c r="D26" s="396">
        <v>22521</v>
      </c>
      <c r="E26" s="220">
        <v>19188</v>
      </c>
      <c r="F26" s="220">
        <v>665</v>
      </c>
      <c r="G26" s="232">
        <v>4227</v>
      </c>
    </row>
    <row r="27" spans="1:7" ht="12.75">
      <c r="A27" s="231" t="s">
        <v>39</v>
      </c>
      <c r="B27" s="225" t="s">
        <v>206</v>
      </c>
      <c r="C27" s="219">
        <v>2696</v>
      </c>
      <c r="D27" s="396">
        <v>11760</v>
      </c>
      <c r="E27" s="226">
        <v>22977</v>
      </c>
      <c r="F27" s="226">
        <v>880</v>
      </c>
      <c r="G27" s="232">
        <v>2738</v>
      </c>
    </row>
    <row r="28" spans="1:7" s="224" customFormat="1" ht="12.75">
      <c r="A28" s="235" t="s">
        <v>211</v>
      </c>
      <c r="B28" s="227" t="s">
        <v>212</v>
      </c>
      <c r="C28" s="223">
        <f>SUM(C25:C27)</f>
        <v>14762</v>
      </c>
      <c r="D28" s="398">
        <f>SUM(D25:D27)</f>
        <v>64745</v>
      </c>
      <c r="E28" s="223">
        <f>SUM(E25:E27)</f>
        <v>110662</v>
      </c>
      <c r="F28" s="223">
        <f>SUM(F25:F27)</f>
        <v>4148</v>
      </c>
      <c r="G28" s="234">
        <f>SUM(G25:G27)</f>
        <v>15210</v>
      </c>
    </row>
    <row r="29" spans="1:7" s="224" customFormat="1" ht="12.75">
      <c r="A29" s="235" t="s">
        <v>213</v>
      </c>
      <c r="B29" s="227" t="s">
        <v>214</v>
      </c>
      <c r="C29" s="223">
        <v>3904</v>
      </c>
      <c r="D29" s="397">
        <v>53227</v>
      </c>
      <c r="E29" s="223">
        <v>1756</v>
      </c>
      <c r="F29" s="223">
        <v>56</v>
      </c>
      <c r="G29" s="234">
        <v>6751</v>
      </c>
    </row>
    <row r="30" spans="1:7" s="224" customFormat="1" ht="12.75">
      <c r="A30" s="235" t="s">
        <v>215</v>
      </c>
      <c r="B30" s="227" t="s">
        <v>216</v>
      </c>
      <c r="C30" s="223">
        <v>6628</v>
      </c>
      <c r="D30" s="397">
        <v>214081</v>
      </c>
      <c r="E30" s="223">
        <v>22011</v>
      </c>
      <c r="F30" s="223">
        <v>362</v>
      </c>
      <c r="G30" s="234">
        <v>16190</v>
      </c>
    </row>
    <row r="31" spans="1:7" s="224" customFormat="1" ht="12.75">
      <c r="A31" s="235" t="s">
        <v>217</v>
      </c>
      <c r="B31" s="227" t="s">
        <v>218</v>
      </c>
      <c r="C31" s="223">
        <f>C12+C15+C19-C24-C28-C29-C30</f>
        <v>-2765</v>
      </c>
      <c r="D31" s="398">
        <f>D12+D15+D19-D24-D28-D29-D30</f>
        <v>-37759</v>
      </c>
      <c r="E31" s="223">
        <f>E12+E15+E19-E24-E28-E29-E30</f>
        <v>-12886</v>
      </c>
      <c r="F31" s="223">
        <f>F12+F15+F19-F24-F28-F29-F30</f>
        <v>912</v>
      </c>
      <c r="G31" s="234">
        <f>G12+G15+G19-G24-G28-G29-G30</f>
        <v>-13662</v>
      </c>
    </row>
    <row r="32" spans="1:7" ht="12.75">
      <c r="A32" s="236" t="s">
        <v>40</v>
      </c>
      <c r="B32" s="225" t="s">
        <v>219</v>
      </c>
      <c r="C32" s="219">
        <v>0</v>
      </c>
      <c r="D32" s="399">
        <v>0</v>
      </c>
      <c r="E32" s="226">
        <v>0</v>
      </c>
      <c r="F32" s="226">
        <v>0</v>
      </c>
      <c r="G32" s="232">
        <f>D32+E32+F32</f>
        <v>0</v>
      </c>
    </row>
    <row r="33" spans="1:7" ht="12.75">
      <c r="A33" s="236" t="s">
        <v>41</v>
      </c>
      <c r="B33" s="225" t="s">
        <v>220</v>
      </c>
      <c r="C33" s="219">
        <v>0</v>
      </c>
      <c r="D33" s="399">
        <v>26</v>
      </c>
      <c r="E33" s="226">
        <v>0</v>
      </c>
      <c r="F33" s="226">
        <v>0</v>
      </c>
      <c r="G33" s="232">
        <v>0</v>
      </c>
    </row>
    <row r="34" spans="1:7" ht="12.75">
      <c r="A34" s="236" t="s">
        <v>42</v>
      </c>
      <c r="B34" s="225" t="s">
        <v>221</v>
      </c>
      <c r="C34" s="219">
        <v>9942</v>
      </c>
      <c r="D34" s="396">
        <v>7983</v>
      </c>
      <c r="E34" s="226">
        <v>0</v>
      </c>
      <c r="F34" s="226">
        <v>0</v>
      </c>
      <c r="G34" s="232">
        <v>0</v>
      </c>
    </row>
    <row r="35" spans="1:7" ht="12.75">
      <c r="A35" s="236" t="s">
        <v>222</v>
      </c>
      <c r="B35" s="225" t="s">
        <v>223</v>
      </c>
      <c r="C35" s="219">
        <v>0</v>
      </c>
      <c r="D35" s="399">
        <v>0</v>
      </c>
      <c r="E35" s="226">
        <v>0</v>
      </c>
      <c r="F35" s="226">
        <v>0</v>
      </c>
      <c r="G35" s="232">
        <f>D35+E35+F35</f>
        <v>0</v>
      </c>
    </row>
    <row r="36" spans="1:7" s="224" customFormat="1" ht="12.75">
      <c r="A36" s="235" t="s">
        <v>215</v>
      </c>
      <c r="B36" s="227" t="s">
        <v>224</v>
      </c>
      <c r="C36" s="223">
        <f>SUM(C32:C34)</f>
        <v>9942</v>
      </c>
      <c r="D36" s="398">
        <f>SUM(D32:D35)</f>
        <v>8009</v>
      </c>
      <c r="E36" s="223">
        <f>SUM(E32:E35)</f>
        <v>0</v>
      </c>
      <c r="F36" s="223">
        <f>SUM(F32:F35)</f>
        <v>0</v>
      </c>
      <c r="G36" s="234">
        <f>SUM(G32:G34)</f>
        <v>0</v>
      </c>
    </row>
    <row r="37" spans="1:7" ht="12.75">
      <c r="A37" s="236" t="s">
        <v>43</v>
      </c>
      <c r="B37" s="225" t="s">
        <v>225</v>
      </c>
      <c r="C37" s="219">
        <v>0</v>
      </c>
      <c r="D37" s="399">
        <v>0</v>
      </c>
      <c r="E37" s="226">
        <v>0</v>
      </c>
      <c r="F37" s="226">
        <v>0</v>
      </c>
      <c r="G37" s="232">
        <f>D37+E37+F37</f>
        <v>0</v>
      </c>
    </row>
    <row r="38" spans="1:7" ht="12.75">
      <c r="A38" s="236" t="s">
        <v>49</v>
      </c>
      <c r="B38" s="225" t="s">
        <v>226</v>
      </c>
      <c r="C38" s="219">
        <v>0</v>
      </c>
      <c r="D38" s="399">
        <v>0</v>
      </c>
      <c r="E38" s="226">
        <v>0</v>
      </c>
      <c r="F38" s="226">
        <v>0</v>
      </c>
      <c r="G38" s="232">
        <f>D38+E38+F38</f>
        <v>0</v>
      </c>
    </row>
    <row r="39" spans="1:7" ht="12.75">
      <c r="A39" s="236" t="s">
        <v>52</v>
      </c>
      <c r="B39" s="225" t="s">
        <v>227</v>
      </c>
      <c r="C39" s="219">
        <v>9942</v>
      </c>
      <c r="D39" s="399">
        <v>0</v>
      </c>
      <c r="E39" s="226">
        <v>0</v>
      </c>
      <c r="F39" s="226">
        <v>0</v>
      </c>
      <c r="G39" s="232">
        <v>0</v>
      </c>
    </row>
    <row r="40" spans="1:7" ht="12.75">
      <c r="A40" s="236" t="s">
        <v>228</v>
      </c>
      <c r="B40" s="225" t="s">
        <v>229</v>
      </c>
      <c r="C40" s="219">
        <v>0</v>
      </c>
      <c r="D40" s="399">
        <v>0</v>
      </c>
      <c r="E40" s="226">
        <v>0</v>
      </c>
      <c r="F40" s="226">
        <v>0</v>
      </c>
      <c r="G40" s="232">
        <f>D40+E40+F40</f>
        <v>0</v>
      </c>
    </row>
    <row r="41" spans="1:7" s="224" customFormat="1" ht="12.75">
      <c r="A41" s="235" t="s">
        <v>230</v>
      </c>
      <c r="B41" s="227" t="s">
        <v>231</v>
      </c>
      <c r="C41" s="223">
        <f>SUM(C37:C39)</f>
        <v>9942</v>
      </c>
      <c r="D41" s="398">
        <f>SUM(D37:D40)</f>
        <v>0</v>
      </c>
      <c r="E41" s="223">
        <f>SUM(E37:E40)</f>
        <v>0</v>
      </c>
      <c r="F41" s="223">
        <f>SUM(F37:F40)</f>
        <v>0</v>
      </c>
      <c r="G41" s="234">
        <f>SUM(G37:G39)</f>
        <v>0</v>
      </c>
    </row>
    <row r="42" spans="1:7" s="224" customFormat="1" ht="12.75">
      <c r="A42" s="235" t="s">
        <v>232</v>
      </c>
      <c r="B42" s="227" t="s">
        <v>233</v>
      </c>
      <c r="C42" s="223">
        <f>C36-C41</f>
        <v>0</v>
      </c>
      <c r="D42" s="398">
        <f>D36-D41</f>
        <v>8009</v>
      </c>
      <c r="E42" s="223">
        <f>E36-E41</f>
        <v>0</v>
      </c>
      <c r="F42" s="223">
        <f>F36-F41</f>
        <v>0</v>
      </c>
      <c r="G42" s="234">
        <f>G36-G41</f>
        <v>0</v>
      </c>
    </row>
    <row r="43" spans="1:7" s="224" customFormat="1" ht="12.75">
      <c r="A43" s="235" t="s">
        <v>234</v>
      </c>
      <c r="B43" s="227" t="s">
        <v>235</v>
      </c>
      <c r="C43" s="223">
        <f>C31+C42</f>
        <v>-2765</v>
      </c>
      <c r="D43" s="398">
        <f>D31+D42</f>
        <v>-29750</v>
      </c>
      <c r="E43" s="223">
        <f>E31+E42</f>
        <v>-12886</v>
      </c>
      <c r="F43" s="223">
        <f>F31+F42</f>
        <v>912</v>
      </c>
      <c r="G43" s="234">
        <f>G31+G42</f>
        <v>-13662</v>
      </c>
    </row>
    <row r="44" spans="1:7" ht="12.75" customHeight="1">
      <c r="A44" s="236" t="s">
        <v>54</v>
      </c>
      <c r="B44" s="218" t="s">
        <v>236</v>
      </c>
      <c r="C44" s="219">
        <v>10000</v>
      </c>
      <c r="D44" s="399">
        <v>9473</v>
      </c>
      <c r="E44" s="226">
        <v>7000</v>
      </c>
      <c r="F44" s="226">
        <v>0</v>
      </c>
      <c r="G44" s="232">
        <v>-7238</v>
      </c>
    </row>
    <row r="45" spans="1:7" ht="12.75">
      <c r="A45" s="236" t="s">
        <v>56</v>
      </c>
      <c r="B45" s="225" t="s">
        <v>237</v>
      </c>
      <c r="C45" s="219">
        <v>2950</v>
      </c>
      <c r="D45" s="399">
        <v>0</v>
      </c>
      <c r="E45" s="226">
        <v>0</v>
      </c>
      <c r="F45" s="226">
        <v>0</v>
      </c>
      <c r="G45" s="232">
        <v>29165</v>
      </c>
    </row>
    <row r="46" spans="1:7" s="224" customFormat="1" ht="12.75">
      <c r="A46" s="235" t="s">
        <v>238</v>
      </c>
      <c r="B46" s="227" t="s">
        <v>239</v>
      </c>
      <c r="C46" s="223">
        <f>SUM(C44:C45)</f>
        <v>12950</v>
      </c>
      <c r="D46" s="398">
        <f>SUM(D44:D45)</f>
        <v>9473</v>
      </c>
      <c r="E46" s="223">
        <f>SUM(E44:E45)</f>
        <v>7000</v>
      </c>
      <c r="F46" s="223">
        <f>SUM(F44:F45)</f>
        <v>0</v>
      </c>
      <c r="G46" s="234">
        <f>SUM(G44:G45)</f>
        <v>21927</v>
      </c>
    </row>
    <row r="47" spans="1:7" s="224" customFormat="1" ht="12.75">
      <c r="A47" s="235" t="s">
        <v>240</v>
      </c>
      <c r="B47" s="227" t="s">
        <v>241</v>
      </c>
      <c r="C47" s="223">
        <v>0</v>
      </c>
      <c r="D47" s="398">
        <v>2233</v>
      </c>
      <c r="E47" s="223">
        <v>1302</v>
      </c>
      <c r="F47" s="223">
        <v>0</v>
      </c>
      <c r="G47" s="234">
        <v>1361</v>
      </c>
    </row>
    <row r="48" spans="1:7" s="224" customFormat="1" ht="12.75">
      <c r="A48" s="235" t="s">
        <v>242</v>
      </c>
      <c r="B48" s="227" t="s">
        <v>243</v>
      </c>
      <c r="C48" s="223">
        <f>C46-C47</f>
        <v>12950</v>
      </c>
      <c r="D48" s="398">
        <f>D46-D47</f>
        <v>7240</v>
      </c>
      <c r="E48" s="223">
        <f>E46-E47</f>
        <v>5698</v>
      </c>
      <c r="F48" s="223">
        <f>F46-F47</f>
        <v>0</v>
      </c>
      <c r="G48" s="234">
        <f>G46-G47</f>
        <v>20566</v>
      </c>
    </row>
    <row r="49" spans="1:7" s="224" customFormat="1" ht="13.5" thickBot="1">
      <c r="A49" s="237" t="s">
        <v>244</v>
      </c>
      <c r="B49" s="238" t="s">
        <v>245</v>
      </c>
      <c r="C49" s="239">
        <f>C43+C48</f>
        <v>10185</v>
      </c>
      <c r="D49" s="400">
        <f>D43+D48</f>
        <v>-22510</v>
      </c>
      <c r="E49" s="239">
        <f>E43+E48</f>
        <v>-7188</v>
      </c>
      <c r="F49" s="239">
        <f>F43+F48</f>
        <v>912</v>
      </c>
      <c r="G49" s="240">
        <f>G43+G48</f>
        <v>6904</v>
      </c>
    </row>
    <row r="50" ht="13.5" thickTop="1"/>
  </sheetData>
  <sheetProtection/>
  <mergeCells count="3">
    <mergeCell ref="A3:G3"/>
    <mergeCell ref="A4:G4"/>
    <mergeCell ref="A5:G5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2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6.7109375" style="217" customWidth="1"/>
    <col min="2" max="2" width="21.7109375" style="217" customWidth="1"/>
    <col min="3" max="3" width="10.7109375" style="217" customWidth="1"/>
    <col min="4" max="4" width="11.7109375" style="217" customWidth="1"/>
    <col min="5" max="6" width="10.7109375" style="217" customWidth="1"/>
    <col min="7" max="7" width="11.7109375" style="217" customWidth="1"/>
    <col min="8" max="9" width="10.7109375" style="217" customWidth="1"/>
    <col min="10" max="10" width="11.7109375" style="217" customWidth="1"/>
    <col min="11" max="11" width="10.7109375" style="217" customWidth="1"/>
    <col min="12" max="16384" width="9.140625" style="217" customWidth="1"/>
  </cols>
  <sheetData>
    <row r="6" ht="12.75">
      <c r="K6" s="328" t="s">
        <v>373</v>
      </c>
    </row>
    <row r="8" spans="1:12" ht="15.75">
      <c r="A8" s="472" t="s">
        <v>431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329"/>
    </row>
    <row r="9" spans="1:14" ht="15.75">
      <c r="A9" s="472" t="s">
        <v>439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329"/>
      <c r="M9" s="329"/>
      <c r="N9" s="329"/>
    </row>
    <row r="12" spans="2:11" ht="15" customHeight="1">
      <c r="B12" s="330" t="s">
        <v>129</v>
      </c>
      <c r="C12" s="330" t="s">
        <v>130</v>
      </c>
      <c r="D12" s="330" t="s">
        <v>131</v>
      </c>
      <c r="E12" s="330" t="s">
        <v>132</v>
      </c>
      <c r="F12" s="330" t="s">
        <v>133</v>
      </c>
      <c r="G12" s="330" t="s">
        <v>134</v>
      </c>
      <c r="H12" s="330" t="s">
        <v>135</v>
      </c>
      <c r="I12" s="330" t="s">
        <v>165</v>
      </c>
      <c r="J12" s="330" t="s">
        <v>166</v>
      </c>
      <c r="K12" s="330" t="s">
        <v>374</v>
      </c>
    </row>
    <row r="13" spans="1:11" ht="15" customHeight="1">
      <c r="A13" s="331" t="s">
        <v>375</v>
      </c>
      <c r="B13" s="331" t="s">
        <v>9</v>
      </c>
      <c r="C13" s="498" t="s">
        <v>376</v>
      </c>
      <c r="D13" s="499"/>
      <c r="E13" s="500"/>
      <c r="F13" s="498" t="s">
        <v>377</v>
      </c>
      <c r="G13" s="499"/>
      <c r="H13" s="500"/>
      <c r="I13" s="498" t="s">
        <v>378</v>
      </c>
      <c r="J13" s="499"/>
      <c r="K13" s="500"/>
    </row>
    <row r="14" spans="1:11" s="333" customFormat="1" ht="15" customHeight="1">
      <c r="A14" s="332"/>
      <c r="B14" s="332"/>
      <c r="C14" s="332" t="s">
        <v>379</v>
      </c>
      <c r="D14" s="332" t="s">
        <v>380</v>
      </c>
      <c r="E14" s="332" t="s">
        <v>381</v>
      </c>
      <c r="F14" s="332" t="s">
        <v>379</v>
      </c>
      <c r="G14" s="332" t="s">
        <v>380</v>
      </c>
      <c r="H14" s="332" t="s">
        <v>381</v>
      </c>
      <c r="I14" s="332" t="s">
        <v>379</v>
      </c>
      <c r="J14" s="332" t="s">
        <v>380</v>
      </c>
      <c r="K14" s="332" t="s">
        <v>381</v>
      </c>
    </row>
    <row r="15" spans="1:11" ht="15" customHeight="1">
      <c r="A15" s="334" t="s">
        <v>12</v>
      </c>
      <c r="B15" s="335" t="s">
        <v>382</v>
      </c>
      <c r="C15" s="334" t="s">
        <v>361</v>
      </c>
      <c r="D15" s="334">
        <v>1</v>
      </c>
      <c r="E15" s="334">
        <v>1</v>
      </c>
      <c r="F15" s="334" t="s">
        <v>361</v>
      </c>
      <c r="G15" s="334" t="s">
        <v>361</v>
      </c>
      <c r="H15" s="334" t="s">
        <v>361</v>
      </c>
      <c r="I15" s="334" t="s">
        <v>361</v>
      </c>
      <c r="J15" s="334">
        <v>1</v>
      </c>
      <c r="K15" s="334">
        <v>1</v>
      </c>
    </row>
    <row r="16" spans="1:11" ht="15" customHeight="1">
      <c r="A16" s="334" t="s">
        <v>13</v>
      </c>
      <c r="B16" s="335" t="s">
        <v>383</v>
      </c>
      <c r="C16" s="334">
        <v>2</v>
      </c>
      <c r="D16" s="334">
        <v>2</v>
      </c>
      <c r="E16" s="334">
        <v>2</v>
      </c>
      <c r="F16" s="334">
        <v>1</v>
      </c>
      <c r="G16" s="334" t="s">
        <v>361</v>
      </c>
      <c r="H16" s="334" t="s">
        <v>361</v>
      </c>
      <c r="I16" s="334">
        <v>3</v>
      </c>
      <c r="J16" s="334">
        <v>2</v>
      </c>
      <c r="K16" s="334">
        <v>2</v>
      </c>
    </row>
    <row r="17" spans="1:11" ht="15" customHeight="1">
      <c r="A17" s="334" t="s">
        <v>14</v>
      </c>
      <c r="B17" s="335" t="s">
        <v>384</v>
      </c>
      <c r="C17" s="334" t="s">
        <v>361</v>
      </c>
      <c r="D17" s="334" t="s">
        <v>361</v>
      </c>
      <c r="E17" s="334" t="s">
        <v>361</v>
      </c>
      <c r="F17" s="334" t="s">
        <v>361</v>
      </c>
      <c r="G17" s="334" t="s">
        <v>361</v>
      </c>
      <c r="H17" s="334" t="s">
        <v>361</v>
      </c>
      <c r="I17" s="334" t="s">
        <v>361</v>
      </c>
      <c r="J17" s="334" t="s">
        <v>361</v>
      </c>
      <c r="K17" s="334" t="s">
        <v>361</v>
      </c>
    </row>
    <row r="18" spans="1:11" ht="15" customHeight="1">
      <c r="A18" s="334" t="s">
        <v>20</v>
      </c>
      <c r="B18" s="335" t="s">
        <v>385</v>
      </c>
      <c r="C18" s="334">
        <v>5</v>
      </c>
      <c r="D18" s="334">
        <v>5</v>
      </c>
      <c r="E18" s="334">
        <v>5</v>
      </c>
      <c r="F18" s="334" t="s">
        <v>361</v>
      </c>
      <c r="G18" s="334" t="s">
        <v>361</v>
      </c>
      <c r="H18" s="334" t="s">
        <v>361</v>
      </c>
      <c r="I18" s="334">
        <v>5</v>
      </c>
      <c r="J18" s="334">
        <v>5</v>
      </c>
      <c r="K18" s="334">
        <v>5</v>
      </c>
    </row>
    <row r="19" ht="15" customHeight="1">
      <c r="B19" s="336"/>
    </row>
    <row r="20" ht="12.75">
      <c r="B20" s="336"/>
    </row>
  </sheetData>
  <sheetProtection/>
  <mergeCells count="5">
    <mergeCell ref="A8:K8"/>
    <mergeCell ref="A9:K9"/>
    <mergeCell ref="C13:E13"/>
    <mergeCell ref="F13:H13"/>
    <mergeCell ref="I13:K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44"/>
  <sheetViews>
    <sheetView zoomScalePageLayoutView="0" workbookViewId="0" topLeftCell="A4">
      <selection activeCell="B7" sqref="B7:J8"/>
    </sheetView>
  </sheetViews>
  <sheetFormatPr defaultColWidth="9.140625" defaultRowHeight="12.75"/>
  <cols>
    <col min="1" max="1" width="6.8515625" style="337" customWidth="1"/>
    <col min="2" max="2" width="59.8515625" style="338" customWidth="1"/>
    <col min="3" max="5" width="12.8515625" style="338" customWidth="1"/>
    <col min="6" max="6" width="0.2890625" style="338" hidden="1" customWidth="1"/>
    <col min="7" max="9" width="9.140625" style="338" hidden="1" customWidth="1"/>
    <col min="10" max="10" width="12.8515625" style="338" customWidth="1"/>
    <col min="11" max="16384" width="9.140625" style="338" customWidth="1"/>
  </cols>
  <sheetData>
    <row r="1" spans="3:10" ht="15.75">
      <c r="C1" s="339"/>
      <c r="D1" s="340"/>
      <c r="E1" s="340"/>
      <c r="F1" s="340"/>
      <c r="G1" s="340"/>
      <c r="H1" s="340"/>
      <c r="I1" s="340"/>
      <c r="J1" s="341" t="s">
        <v>386</v>
      </c>
    </row>
    <row r="2" spans="3:10" ht="15.75">
      <c r="C2" s="339"/>
      <c r="D2" s="340"/>
      <c r="E2" s="340"/>
      <c r="F2" s="340"/>
      <c r="G2" s="340"/>
      <c r="H2" s="340"/>
      <c r="I2" s="340"/>
      <c r="J2" s="341"/>
    </row>
    <row r="3" spans="1:10" ht="15.75">
      <c r="A3" s="501" t="s">
        <v>431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2:10" ht="15.75">
      <c r="B4" s="502" t="s">
        <v>440</v>
      </c>
      <c r="C4" s="502"/>
      <c r="D4" s="502"/>
      <c r="E4" s="502"/>
      <c r="F4" s="502"/>
      <c r="G4" s="502"/>
      <c r="H4" s="502"/>
      <c r="I4" s="502"/>
      <c r="J4" s="502"/>
    </row>
    <row r="5" spans="2:10" ht="19.5" customHeight="1">
      <c r="B5" s="503" t="s">
        <v>441</v>
      </c>
      <c r="C5" s="503"/>
      <c r="D5" s="503"/>
      <c r="E5" s="503"/>
      <c r="F5" s="503"/>
      <c r="G5" s="503"/>
      <c r="H5" s="503"/>
      <c r="I5" s="503"/>
      <c r="J5" s="503"/>
    </row>
    <row r="6" spans="2:10" ht="15.75">
      <c r="B6" s="504" t="s">
        <v>442</v>
      </c>
      <c r="C6" s="504"/>
      <c r="D6" s="504"/>
      <c r="E6" s="504"/>
      <c r="F6" s="504"/>
      <c r="G6" s="504"/>
      <c r="H6" s="504"/>
      <c r="I6" s="504"/>
      <c r="J6" s="504"/>
    </row>
    <row r="7" spans="2:10" ht="15.75" customHeight="1">
      <c r="B7" s="505" t="s">
        <v>387</v>
      </c>
      <c r="C7" s="505"/>
      <c r="D7" s="505"/>
      <c r="E7" s="505"/>
      <c r="F7" s="505"/>
      <c r="G7" s="505"/>
      <c r="H7" s="505"/>
      <c r="I7" s="505"/>
      <c r="J7" s="505"/>
    </row>
    <row r="8" spans="2:10" ht="31.5" customHeight="1">
      <c r="B8" s="505"/>
      <c r="C8" s="505"/>
      <c r="D8" s="505"/>
      <c r="E8" s="505"/>
      <c r="F8" s="505"/>
      <c r="G8" s="505"/>
      <c r="H8" s="505"/>
      <c r="I8" s="505"/>
      <c r="J8" s="505"/>
    </row>
    <row r="9" spans="2:10" ht="31.5" customHeight="1">
      <c r="B9" s="342"/>
      <c r="C9" s="342"/>
      <c r="D9" s="342"/>
      <c r="E9" s="342"/>
      <c r="F9" s="342"/>
      <c r="G9" s="342"/>
      <c r="H9" s="342"/>
      <c r="I9" s="342"/>
      <c r="J9" s="342"/>
    </row>
    <row r="10" spans="4:10" ht="15.75">
      <c r="D10" s="343"/>
      <c r="J10" s="344" t="s">
        <v>288</v>
      </c>
    </row>
    <row r="11" spans="1:10" ht="19.5" customHeight="1">
      <c r="A11" s="506" t="s">
        <v>375</v>
      </c>
      <c r="B11" s="508" t="s">
        <v>9</v>
      </c>
      <c r="C11" s="506" t="s">
        <v>430</v>
      </c>
      <c r="D11" s="506" t="s">
        <v>388</v>
      </c>
      <c r="E11" s="506" t="s">
        <v>389</v>
      </c>
      <c r="F11" s="506" t="s">
        <v>389</v>
      </c>
      <c r="G11" s="506" t="s">
        <v>390</v>
      </c>
      <c r="H11" s="506" t="s">
        <v>391</v>
      </c>
      <c r="I11" s="506" t="s">
        <v>392</v>
      </c>
      <c r="J11" s="506" t="s">
        <v>390</v>
      </c>
    </row>
    <row r="12" spans="1:10" ht="15.75" customHeight="1">
      <c r="A12" s="507"/>
      <c r="B12" s="509"/>
      <c r="C12" s="507"/>
      <c r="D12" s="507"/>
      <c r="E12" s="507"/>
      <c r="F12" s="507"/>
      <c r="G12" s="507"/>
      <c r="H12" s="507"/>
      <c r="I12" s="507"/>
      <c r="J12" s="507"/>
    </row>
    <row r="13" spans="1:10" s="337" customFormat="1" ht="15.75">
      <c r="A13" s="345" t="s">
        <v>186</v>
      </c>
      <c r="B13" s="346" t="s">
        <v>393</v>
      </c>
      <c r="C13" s="361">
        <v>2502</v>
      </c>
      <c r="D13" s="361">
        <v>2444</v>
      </c>
      <c r="E13" s="361">
        <v>2440</v>
      </c>
      <c r="F13" s="361">
        <v>2502</v>
      </c>
      <c r="G13" s="361">
        <v>2502</v>
      </c>
      <c r="H13" s="361">
        <v>2502</v>
      </c>
      <c r="I13" s="361">
        <v>2502</v>
      </c>
      <c r="J13" s="361">
        <v>2440</v>
      </c>
    </row>
    <row r="14" spans="1:5" s="343" customFormat="1" ht="15.75">
      <c r="A14" s="348"/>
      <c r="B14" s="349"/>
      <c r="C14" s="510"/>
      <c r="D14" s="510"/>
      <c r="E14" s="350"/>
    </row>
    <row r="15" spans="1:10" ht="15.75">
      <c r="A15" s="351" t="s">
        <v>192</v>
      </c>
      <c r="B15" s="352" t="s">
        <v>394</v>
      </c>
      <c r="C15" s="347">
        <v>0</v>
      </c>
      <c r="D15" s="347">
        <v>0</v>
      </c>
      <c r="E15" s="347">
        <v>0</v>
      </c>
      <c r="F15" s="347">
        <v>0</v>
      </c>
      <c r="G15" s="347">
        <v>0</v>
      </c>
      <c r="H15" s="347">
        <v>0</v>
      </c>
      <c r="I15" s="347">
        <v>0</v>
      </c>
      <c r="J15" s="347">
        <v>0</v>
      </c>
    </row>
    <row r="16" ht="15.75">
      <c r="B16" s="353"/>
    </row>
    <row r="17" ht="15.75">
      <c r="B17" s="354"/>
    </row>
    <row r="18" spans="1:5" ht="15.75">
      <c r="A18" s="348"/>
      <c r="B18" s="355"/>
      <c r="C18" s="356"/>
      <c r="D18" s="356"/>
      <c r="E18" s="350"/>
    </row>
    <row r="19" spans="1:5" ht="15.75">
      <c r="A19" s="348"/>
      <c r="B19" s="357"/>
      <c r="C19" s="356"/>
      <c r="D19" s="356"/>
      <c r="E19" s="350"/>
    </row>
    <row r="20" spans="1:5" ht="15.75">
      <c r="A20" s="348"/>
      <c r="B20" s="357"/>
      <c r="C20" s="356"/>
      <c r="D20" s="356"/>
      <c r="E20" s="350"/>
    </row>
    <row r="21" spans="1:5" ht="15.75">
      <c r="A21" s="348"/>
      <c r="B21" s="358"/>
      <c r="C21" s="356"/>
      <c r="D21" s="356"/>
      <c r="E21" s="350"/>
    </row>
    <row r="22" spans="1:5" ht="15.75">
      <c r="A22" s="359"/>
      <c r="B22" s="357"/>
      <c r="C22" s="343"/>
      <c r="D22" s="343"/>
      <c r="E22" s="343"/>
    </row>
    <row r="23" ht="15.75">
      <c r="B23" s="354"/>
    </row>
    <row r="24" ht="15.75">
      <c r="B24" s="354"/>
    </row>
    <row r="25" ht="15.75">
      <c r="B25" s="360"/>
    </row>
    <row r="26" ht="15.75">
      <c r="B26" s="353"/>
    </row>
    <row r="27" ht="15.75">
      <c r="B27" s="353"/>
    </row>
    <row r="28" ht="15.75">
      <c r="B28" s="353"/>
    </row>
    <row r="29" ht="15.75">
      <c r="B29" s="353"/>
    </row>
    <row r="30" ht="15.75">
      <c r="B30" s="353"/>
    </row>
    <row r="31" ht="15.75">
      <c r="B31" s="353"/>
    </row>
    <row r="32" ht="15.75">
      <c r="B32" s="353"/>
    </row>
    <row r="33" ht="15.75">
      <c r="B33" s="353"/>
    </row>
    <row r="34" ht="15.75">
      <c r="B34" s="353"/>
    </row>
    <row r="35" ht="15.75">
      <c r="B35" s="354"/>
    </row>
    <row r="36" ht="15.75">
      <c r="B36" s="355"/>
    </row>
    <row r="37" ht="15.75">
      <c r="B37" s="355"/>
    </row>
    <row r="38" ht="15.75">
      <c r="B38" s="355"/>
    </row>
    <row r="39" ht="15.75">
      <c r="B39" s="355"/>
    </row>
    <row r="40" ht="15.75">
      <c r="B40" s="357"/>
    </row>
    <row r="41" ht="15.75">
      <c r="B41" s="353"/>
    </row>
    <row r="42" ht="15.75">
      <c r="B42" s="353"/>
    </row>
    <row r="43" ht="15.75">
      <c r="B43" s="353"/>
    </row>
    <row r="44" ht="15.75">
      <c r="B44" s="354"/>
    </row>
    <row r="45" ht="15.75">
      <c r="B45" s="357"/>
    </row>
    <row r="46" ht="15.75">
      <c r="B46" s="358"/>
    </row>
    <row r="47" ht="15.75">
      <c r="B47" s="357"/>
    </row>
    <row r="48" ht="15.75">
      <c r="B48" s="349"/>
    </row>
    <row r="49" ht="15.75">
      <c r="B49" s="354"/>
    </row>
    <row r="50" ht="15.75">
      <c r="B50" s="360"/>
    </row>
    <row r="51" ht="15.75">
      <c r="B51" s="353"/>
    </row>
    <row r="52" ht="15.75">
      <c r="B52" s="353"/>
    </row>
    <row r="53" ht="15.75">
      <c r="B53" s="353"/>
    </row>
    <row r="54" ht="15.75">
      <c r="B54" s="353"/>
    </row>
    <row r="55" ht="15.75">
      <c r="B55" s="354"/>
    </row>
    <row r="56" ht="15.75">
      <c r="B56" s="355"/>
    </row>
    <row r="57" ht="15.75">
      <c r="B57" s="357"/>
    </row>
    <row r="58" ht="15.75">
      <c r="B58" s="357"/>
    </row>
    <row r="59" ht="15.75">
      <c r="B59" s="358"/>
    </row>
    <row r="60" ht="15.75">
      <c r="B60" s="357"/>
    </row>
    <row r="61" ht="15.75">
      <c r="B61" s="349"/>
    </row>
    <row r="62" ht="15.75">
      <c r="B62" s="354"/>
    </row>
    <row r="63" ht="15.75">
      <c r="B63" s="360"/>
    </row>
    <row r="64" ht="15.75">
      <c r="B64" s="353"/>
    </row>
    <row r="65" ht="15.75">
      <c r="B65" s="353"/>
    </row>
    <row r="66" ht="15.75">
      <c r="B66" s="353"/>
    </row>
    <row r="67" ht="15.75">
      <c r="B67" s="353"/>
    </row>
    <row r="68" ht="15.75">
      <c r="B68" s="354"/>
    </row>
    <row r="69" ht="15.75">
      <c r="B69" s="355"/>
    </row>
    <row r="70" ht="15.75">
      <c r="B70" s="357"/>
    </row>
    <row r="71" ht="15.75">
      <c r="B71" s="357"/>
    </row>
    <row r="72" ht="15.75">
      <c r="B72" s="358"/>
    </row>
    <row r="73" ht="15.75">
      <c r="B73" s="357"/>
    </row>
    <row r="74" ht="15.75">
      <c r="B74" s="349"/>
    </row>
    <row r="75" ht="15.75">
      <c r="B75" s="354"/>
    </row>
    <row r="76" ht="15.75">
      <c r="B76" s="360"/>
    </row>
    <row r="77" ht="15.75">
      <c r="B77" s="353"/>
    </row>
    <row r="78" ht="15.75">
      <c r="B78" s="353"/>
    </row>
    <row r="79" ht="15.75">
      <c r="B79" s="353"/>
    </row>
    <row r="80" ht="15.75">
      <c r="B80" s="353"/>
    </row>
    <row r="81" ht="15.75">
      <c r="B81" s="354"/>
    </row>
    <row r="82" ht="15.75">
      <c r="B82" s="355"/>
    </row>
    <row r="83" ht="15.75">
      <c r="B83" s="357"/>
    </row>
    <row r="84" ht="15.75">
      <c r="B84" s="357"/>
    </row>
    <row r="85" ht="15.75">
      <c r="B85" s="358"/>
    </row>
    <row r="86" ht="15.75">
      <c r="B86" s="357"/>
    </row>
    <row r="87" ht="15.75">
      <c r="B87" s="349"/>
    </row>
    <row r="88" ht="15.75">
      <c r="B88" s="354"/>
    </row>
    <row r="89" ht="15.75">
      <c r="B89" s="360"/>
    </row>
    <row r="90" ht="15.75">
      <c r="B90" s="353"/>
    </row>
    <row r="91" ht="15.75">
      <c r="B91" s="353"/>
    </row>
    <row r="92" ht="15.75">
      <c r="B92" s="353"/>
    </row>
    <row r="93" ht="15.75">
      <c r="B93" s="353"/>
    </row>
    <row r="94" ht="15.75">
      <c r="B94" s="354"/>
    </row>
    <row r="95" ht="15.75">
      <c r="B95" s="355"/>
    </row>
    <row r="96" ht="15.75">
      <c r="B96" s="357"/>
    </row>
    <row r="97" ht="15.75">
      <c r="B97" s="357"/>
    </row>
    <row r="98" ht="15.75">
      <c r="B98" s="358"/>
    </row>
    <row r="99" ht="15.75">
      <c r="B99" s="357"/>
    </row>
    <row r="100" ht="15.75">
      <c r="B100" s="349"/>
    </row>
    <row r="101" ht="15.75">
      <c r="B101" s="354"/>
    </row>
    <row r="102" ht="15.75">
      <c r="B102" s="349"/>
    </row>
    <row r="103" ht="15.75">
      <c r="B103" s="349"/>
    </row>
    <row r="104" ht="15.75">
      <c r="B104" s="349"/>
    </row>
    <row r="105" ht="15.75">
      <c r="B105" s="349"/>
    </row>
    <row r="106" ht="15.75">
      <c r="B106" s="349"/>
    </row>
    <row r="107" ht="15.75">
      <c r="B107" s="349"/>
    </row>
    <row r="108" ht="15.75">
      <c r="B108" s="349"/>
    </row>
    <row r="109" ht="15.75">
      <c r="B109" s="349"/>
    </row>
    <row r="110" ht="15.75">
      <c r="B110" s="349"/>
    </row>
    <row r="111" ht="15.75">
      <c r="B111" s="349"/>
    </row>
    <row r="112" ht="15.75">
      <c r="B112" s="349"/>
    </row>
    <row r="113" ht="15.75">
      <c r="B113" s="349"/>
    </row>
    <row r="114" ht="15.75">
      <c r="B114" s="349"/>
    </row>
    <row r="115" ht="15.75">
      <c r="B115" s="349"/>
    </row>
    <row r="116" ht="15.75">
      <c r="B116" s="343"/>
    </row>
    <row r="117" ht="15.75">
      <c r="B117" s="343"/>
    </row>
    <row r="118" ht="15.75">
      <c r="B118" s="343"/>
    </row>
    <row r="119" ht="15.75">
      <c r="B119" s="343"/>
    </row>
    <row r="120" ht="15.75">
      <c r="B120" s="343"/>
    </row>
    <row r="121" ht="15.75">
      <c r="B121" s="343"/>
    </row>
    <row r="122" ht="15.75">
      <c r="B122" s="343"/>
    </row>
    <row r="123" ht="15.75">
      <c r="B123" s="343"/>
    </row>
    <row r="124" ht="15.75">
      <c r="B124" s="343"/>
    </row>
    <row r="125" ht="15.75">
      <c r="B125" s="343"/>
    </row>
    <row r="126" ht="15.75">
      <c r="B126" s="343"/>
    </row>
    <row r="127" ht="15.75">
      <c r="B127" s="343"/>
    </row>
    <row r="128" ht="15.75">
      <c r="B128" s="343"/>
    </row>
    <row r="129" ht="15.75">
      <c r="B129" s="343"/>
    </row>
    <row r="130" ht="15.75">
      <c r="B130" s="343"/>
    </row>
    <row r="131" ht="15.75">
      <c r="B131" s="343"/>
    </row>
    <row r="132" ht="15.75">
      <c r="B132" s="343"/>
    </row>
    <row r="133" ht="15.75">
      <c r="B133" s="343"/>
    </row>
    <row r="134" ht="15.75">
      <c r="B134" s="343"/>
    </row>
    <row r="135" ht="15.75">
      <c r="B135" s="343"/>
    </row>
    <row r="136" ht="15.75">
      <c r="B136" s="343"/>
    </row>
    <row r="137" ht="15.75">
      <c r="B137" s="343"/>
    </row>
    <row r="138" ht="15.75">
      <c r="B138" s="343"/>
    </row>
    <row r="139" ht="15.75">
      <c r="B139" s="343"/>
    </row>
    <row r="140" ht="15.75">
      <c r="B140" s="343"/>
    </row>
    <row r="141" ht="15.75">
      <c r="B141" s="343"/>
    </row>
    <row r="142" ht="15.75">
      <c r="B142" s="343"/>
    </row>
    <row r="143" ht="15.75">
      <c r="B143" s="343"/>
    </row>
    <row r="144" ht="15.75">
      <c r="B144" s="343"/>
    </row>
    <row r="145" ht="15.75">
      <c r="B145" s="343"/>
    </row>
    <row r="146" ht="15.75">
      <c r="B146" s="343"/>
    </row>
    <row r="147" ht="15.75">
      <c r="B147" s="343"/>
    </row>
    <row r="148" ht="15.75">
      <c r="B148" s="343"/>
    </row>
    <row r="149" ht="15.75">
      <c r="B149" s="343"/>
    </row>
    <row r="150" ht="15.75">
      <c r="B150" s="343"/>
    </row>
    <row r="151" ht="15.75">
      <c r="B151" s="343"/>
    </row>
    <row r="152" ht="15.75">
      <c r="B152" s="343"/>
    </row>
    <row r="153" ht="15.75">
      <c r="B153" s="343"/>
    </row>
    <row r="154" ht="15.75">
      <c r="B154" s="343"/>
    </row>
    <row r="155" ht="15.75">
      <c r="B155" s="343"/>
    </row>
    <row r="156" ht="15.75">
      <c r="B156" s="343"/>
    </row>
    <row r="157" ht="15.75">
      <c r="B157" s="343"/>
    </row>
    <row r="158" ht="15.75">
      <c r="B158" s="343"/>
    </row>
    <row r="159" ht="15.75">
      <c r="B159" s="343"/>
    </row>
    <row r="160" ht="15.75">
      <c r="B160" s="343"/>
    </row>
    <row r="161" ht="15.75">
      <c r="B161" s="343"/>
    </row>
    <row r="162" ht="15.75">
      <c r="B162" s="343"/>
    </row>
    <row r="163" ht="15.75">
      <c r="B163" s="343"/>
    </row>
    <row r="164" ht="15.75">
      <c r="B164" s="343"/>
    </row>
    <row r="165" ht="15.75">
      <c r="B165" s="343"/>
    </row>
    <row r="166" ht="15.75">
      <c r="B166" s="343"/>
    </row>
    <row r="167" ht="15.75">
      <c r="B167" s="343"/>
    </row>
    <row r="168" ht="15.75">
      <c r="B168" s="343"/>
    </row>
    <row r="169" ht="15.75">
      <c r="B169" s="343"/>
    </row>
    <row r="170" ht="15.75">
      <c r="B170" s="343"/>
    </row>
    <row r="171" ht="15.75">
      <c r="B171" s="343"/>
    </row>
    <row r="172" ht="15.75">
      <c r="B172" s="343"/>
    </row>
    <row r="173" ht="15.75">
      <c r="B173" s="343"/>
    </row>
    <row r="174" ht="15.75">
      <c r="B174" s="343"/>
    </row>
    <row r="175" ht="15.75">
      <c r="B175" s="343"/>
    </row>
    <row r="176" ht="15.75">
      <c r="B176" s="343"/>
    </row>
    <row r="177" ht="15.75">
      <c r="B177" s="343"/>
    </row>
    <row r="178" ht="15.75">
      <c r="B178" s="343"/>
    </row>
    <row r="179" ht="15.75">
      <c r="B179" s="343"/>
    </row>
    <row r="180" ht="15.75">
      <c r="B180" s="343"/>
    </row>
    <row r="181" ht="15.75">
      <c r="B181" s="343"/>
    </row>
    <row r="182" ht="15.75">
      <c r="B182" s="343"/>
    </row>
    <row r="183" ht="15.75">
      <c r="B183" s="343"/>
    </row>
    <row r="184" ht="15.75">
      <c r="B184" s="343"/>
    </row>
    <row r="185" ht="15.75">
      <c r="B185" s="343"/>
    </row>
    <row r="186" ht="15.75">
      <c r="B186" s="343"/>
    </row>
    <row r="187" ht="15.75">
      <c r="B187" s="343"/>
    </row>
    <row r="188" ht="15.75">
      <c r="B188" s="343"/>
    </row>
    <row r="189" ht="15.75">
      <c r="B189" s="343"/>
    </row>
    <row r="190" ht="15.75">
      <c r="B190" s="343"/>
    </row>
    <row r="191" ht="15.75">
      <c r="B191" s="343"/>
    </row>
    <row r="192" ht="15.75">
      <c r="B192" s="343"/>
    </row>
    <row r="193" ht="15.75">
      <c r="B193" s="343"/>
    </row>
    <row r="194" ht="15.75">
      <c r="B194" s="343"/>
    </row>
    <row r="195" ht="15.75">
      <c r="B195" s="343"/>
    </row>
    <row r="196" ht="15.75">
      <c r="B196" s="343"/>
    </row>
    <row r="197" ht="15.75">
      <c r="B197" s="343"/>
    </row>
    <row r="198" ht="15.75">
      <c r="B198" s="343"/>
    </row>
    <row r="199" ht="15.75">
      <c r="B199" s="343"/>
    </row>
    <row r="200" ht="15.75">
      <c r="B200" s="343"/>
    </row>
    <row r="201" ht="15.75">
      <c r="B201" s="343"/>
    </row>
    <row r="202" ht="15.75">
      <c r="B202" s="343"/>
    </row>
    <row r="203" ht="15.75">
      <c r="B203" s="343"/>
    </row>
    <row r="204" ht="15.75">
      <c r="B204" s="343"/>
    </row>
    <row r="205" ht="15.75">
      <c r="B205" s="343"/>
    </row>
    <row r="206" ht="15.75">
      <c r="B206" s="343"/>
    </row>
    <row r="207" ht="15.75">
      <c r="B207" s="343"/>
    </row>
    <row r="208" ht="15.75">
      <c r="B208" s="343"/>
    </row>
    <row r="209" ht="15.75">
      <c r="B209" s="343"/>
    </row>
    <row r="210" ht="15.75">
      <c r="B210" s="343"/>
    </row>
    <row r="211" ht="15.75">
      <c r="B211" s="343"/>
    </row>
    <row r="212" ht="15.75">
      <c r="B212" s="343"/>
    </row>
    <row r="213" ht="15.75">
      <c r="B213" s="343"/>
    </row>
    <row r="214" ht="15.75">
      <c r="B214" s="343"/>
    </row>
    <row r="215" ht="15.75">
      <c r="B215" s="343"/>
    </row>
    <row r="216" ht="15.75">
      <c r="B216" s="343"/>
    </row>
    <row r="217" ht="15.75">
      <c r="B217" s="343"/>
    </row>
    <row r="218" ht="15.75">
      <c r="B218" s="343"/>
    </row>
    <row r="219" ht="15.75">
      <c r="B219" s="343"/>
    </row>
    <row r="220" ht="15.75">
      <c r="B220" s="343"/>
    </row>
    <row r="221" ht="15.75">
      <c r="B221" s="343"/>
    </row>
    <row r="222" ht="15.75">
      <c r="B222" s="343"/>
    </row>
    <row r="223" ht="15.75">
      <c r="B223" s="343"/>
    </row>
    <row r="224" ht="15.75">
      <c r="B224" s="343"/>
    </row>
    <row r="225" ht="15.75">
      <c r="B225" s="343"/>
    </row>
    <row r="226" ht="15.75">
      <c r="B226" s="343"/>
    </row>
    <row r="227" ht="15.75">
      <c r="B227" s="343"/>
    </row>
    <row r="228" ht="15.75">
      <c r="B228" s="343"/>
    </row>
    <row r="229" ht="15.75">
      <c r="B229" s="343"/>
    </row>
    <row r="230" ht="15.75">
      <c r="B230" s="343"/>
    </row>
    <row r="231" ht="15.75">
      <c r="B231" s="343"/>
    </row>
    <row r="232" ht="15.75">
      <c r="B232" s="343"/>
    </row>
    <row r="233" ht="15.75">
      <c r="B233" s="343"/>
    </row>
    <row r="234" ht="15.75">
      <c r="B234" s="343"/>
    </row>
    <row r="235" ht="15.75">
      <c r="B235" s="343"/>
    </row>
    <row r="236" ht="15.75">
      <c r="B236" s="343"/>
    </row>
    <row r="237" ht="15.75">
      <c r="B237" s="343"/>
    </row>
    <row r="238" ht="15.75">
      <c r="B238" s="343"/>
    </row>
    <row r="239" ht="15.75">
      <c r="B239" s="343"/>
    </row>
    <row r="240" ht="15.75">
      <c r="B240" s="343"/>
    </row>
    <row r="241" ht="15.75">
      <c r="B241" s="343"/>
    </row>
    <row r="242" ht="15.75">
      <c r="B242" s="343"/>
    </row>
    <row r="243" ht="15.75">
      <c r="B243" s="343"/>
    </row>
    <row r="244" ht="15.75">
      <c r="B244" s="343"/>
    </row>
    <row r="245" ht="15.75">
      <c r="B245" s="343"/>
    </row>
    <row r="246" ht="15.75">
      <c r="B246" s="343"/>
    </row>
    <row r="247" ht="15.75">
      <c r="B247" s="343"/>
    </row>
    <row r="248" ht="15.75">
      <c r="B248" s="343"/>
    </row>
    <row r="249" ht="15.75">
      <c r="B249" s="343"/>
    </row>
    <row r="250" ht="15.75">
      <c r="B250" s="343"/>
    </row>
    <row r="251" ht="15.75">
      <c r="B251" s="343"/>
    </row>
    <row r="252" ht="15.75">
      <c r="B252" s="343"/>
    </row>
    <row r="253" ht="15.75">
      <c r="B253" s="343"/>
    </row>
    <row r="254" ht="15.75">
      <c r="B254" s="343"/>
    </row>
    <row r="255" ht="15.75">
      <c r="B255" s="343"/>
    </row>
    <row r="256" ht="15.75">
      <c r="B256" s="343"/>
    </row>
    <row r="257" ht="15.75">
      <c r="B257" s="343"/>
    </row>
    <row r="258" ht="15.75">
      <c r="B258" s="343"/>
    </row>
    <row r="259" ht="15.75">
      <c r="B259" s="343"/>
    </row>
    <row r="260" ht="15.75">
      <c r="B260" s="343"/>
    </row>
    <row r="261" ht="15.75">
      <c r="B261" s="343"/>
    </row>
    <row r="262" ht="15.75">
      <c r="B262" s="343"/>
    </row>
    <row r="263" ht="15.75">
      <c r="B263" s="343"/>
    </row>
    <row r="264" ht="15.75">
      <c r="B264" s="343"/>
    </row>
    <row r="265" ht="15.75">
      <c r="B265" s="343"/>
    </row>
    <row r="266" ht="15.75">
      <c r="B266" s="343"/>
    </row>
    <row r="267" ht="15.75">
      <c r="B267" s="343"/>
    </row>
    <row r="268" ht="15.75">
      <c r="B268" s="343"/>
    </row>
    <row r="269" ht="15.75">
      <c r="B269" s="343"/>
    </row>
    <row r="270" ht="15.75">
      <c r="B270" s="343"/>
    </row>
    <row r="271" ht="15.75">
      <c r="B271" s="343"/>
    </row>
    <row r="272" ht="15.75">
      <c r="B272" s="343"/>
    </row>
    <row r="273" ht="15.75">
      <c r="B273" s="343"/>
    </row>
    <row r="274" ht="15.75">
      <c r="B274" s="343"/>
    </row>
    <row r="275" ht="15.75">
      <c r="B275" s="343"/>
    </row>
    <row r="276" ht="15.75">
      <c r="B276" s="343"/>
    </row>
    <row r="277" ht="15.75">
      <c r="B277" s="343"/>
    </row>
    <row r="278" ht="15.75">
      <c r="B278" s="343"/>
    </row>
    <row r="279" ht="15.75">
      <c r="B279" s="343"/>
    </row>
    <row r="280" ht="15.75">
      <c r="B280" s="343"/>
    </row>
    <row r="281" ht="15.75">
      <c r="B281" s="343"/>
    </row>
    <row r="282" ht="15.75">
      <c r="B282" s="343"/>
    </row>
    <row r="283" ht="15.75">
      <c r="B283" s="343"/>
    </row>
    <row r="284" ht="15.75">
      <c r="B284" s="343"/>
    </row>
    <row r="285" ht="15.75">
      <c r="B285" s="343"/>
    </row>
    <row r="286" ht="15.75">
      <c r="B286" s="343"/>
    </row>
    <row r="287" ht="15.75">
      <c r="B287" s="343"/>
    </row>
    <row r="288" ht="15.75">
      <c r="B288" s="343"/>
    </row>
    <row r="289" ht="15.75">
      <c r="B289" s="343"/>
    </row>
    <row r="290" ht="15.75">
      <c r="B290" s="343"/>
    </row>
    <row r="291" ht="15.75">
      <c r="B291" s="343"/>
    </row>
    <row r="292" ht="15.75">
      <c r="B292" s="343"/>
    </row>
    <row r="293" ht="15.75">
      <c r="B293" s="343"/>
    </row>
    <row r="294" ht="15.75">
      <c r="B294" s="343"/>
    </row>
    <row r="295" ht="15.75">
      <c r="B295" s="343"/>
    </row>
    <row r="296" ht="15.75">
      <c r="B296" s="343"/>
    </row>
    <row r="297" ht="15.75">
      <c r="B297" s="343"/>
    </row>
    <row r="298" ht="15.75">
      <c r="B298" s="343"/>
    </row>
    <row r="299" ht="15.75">
      <c r="B299" s="343"/>
    </row>
    <row r="300" ht="15.75">
      <c r="B300" s="343"/>
    </row>
    <row r="301" ht="15.75">
      <c r="B301" s="343"/>
    </row>
    <row r="302" ht="15.75">
      <c r="B302" s="343"/>
    </row>
    <row r="303" ht="15.75">
      <c r="B303" s="343"/>
    </row>
    <row r="304" ht="15.75">
      <c r="B304" s="343"/>
    </row>
    <row r="305" ht="15.75">
      <c r="B305" s="343"/>
    </row>
    <row r="306" ht="15.75">
      <c r="B306" s="343"/>
    </row>
    <row r="307" ht="15.75">
      <c r="B307" s="343"/>
    </row>
    <row r="308" ht="15.75">
      <c r="B308" s="343"/>
    </row>
    <row r="309" ht="15.75">
      <c r="B309" s="343"/>
    </row>
    <row r="310" ht="15.75">
      <c r="B310" s="343"/>
    </row>
    <row r="311" ht="15.75">
      <c r="B311" s="343"/>
    </row>
    <row r="312" ht="15.75">
      <c r="B312" s="343"/>
    </row>
    <row r="313" ht="15.75">
      <c r="B313" s="343"/>
    </row>
    <row r="314" ht="15.75">
      <c r="B314" s="343"/>
    </row>
    <row r="315" ht="15.75">
      <c r="B315" s="343"/>
    </row>
    <row r="316" ht="15.75">
      <c r="B316" s="343"/>
    </row>
    <row r="317" ht="15.75">
      <c r="B317" s="343"/>
    </row>
    <row r="318" ht="15.75">
      <c r="B318" s="343"/>
    </row>
    <row r="319" ht="15.75">
      <c r="B319" s="343"/>
    </row>
    <row r="320" ht="15.75">
      <c r="B320" s="343"/>
    </row>
    <row r="321" ht="15.75">
      <c r="B321" s="343"/>
    </row>
    <row r="322" ht="15.75">
      <c r="B322" s="343"/>
    </row>
    <row r="323" ht="15.75">
      <c r="B323" s="343"/>
    </row>
    <row r="324" ht="15.75">
      <c r="B324" s="343"/>
    </row>
    <row r="325" ht="15.75">
      <c r="B325" s="343"/>
    </row>
    <row r="326" ht="15.75">
      <c r="B326" s="343"/>
    </row>
    <row r="327" ht="15.75">
      <c r="B327" s="343"/>
    </row>
    <row r="328" ht="15.75">
      <c r="B328" s="343"/>
    </row>
    <row r="329" ht="15.75">
      <c r="B329" s="343"/>
    </row>
    <row r="330" ht="15.75">
      <c r="B330" s="343"/>
    </row>
    <row r="331" ht="15.75">
      <c r="B331" s="343"/>
    </row>
    <row r="332" ht="15.75">
      <c r="B332" s="343"/>
    </row>
    <row r="333" ht="15.75">
      <c r="B333" s="343"/>
    </row>
    <row r="334" ht="15.75">
      <c r="B334" s="343"/>
    </row>
    <row r="335" ht="15.75">
      <c r="B335" s="343"/>
    </row>
    <row r="336" ht="15.75">
      <c r="B336" s="343"/>
    </row>
    <row r="337" ht="15.75">
      <c r="B337" s="343"/>
    </row>
    <row r="338" ht="15.75">
      <c r="B338" s="343"/>
    </row>
    <row r="339" ht="15.75">
      <c r="B339" s="343"/>
    </row>
    <row r="340" ht="15.75">
      <c r="B340" s="343"/>
    </row>
    <row r="341" ht="15.75">
      <c r="B341" s="343"/>
    </row>
    <row r="342" ht="15.75">
      <c r="B342" s="343"/>
    </row>
    <row r="343" ht="15.75">
      <c r="B343" s="343"/>
    </row>
    <row r="344" ht="15.75">
      <c r="B344" s="343"/>
    </row>
    <row r="345" ht="15.75">
      <c r="B345" s="343"/>
    </row>
    <row r="346" ht="15.75">
      <c r="B346" s="343"/>
    </row>
    <row r="347" ht="15.75">
      <c r="B347" s="343"/>
    </row>
    <row r="348" ht="15.75">
      <c r="B348" s="343"/>
    </row>
    <row r="349" ht="15.75">
      <c r="B349" s="343"/>
    </row>
    <row r="350" ht="15.75">
      <c r="B350" s="343"/>
    </row>
    <row r="351" ht="15.75">
      <c r="B351" s="343"/>
    </row>
    <row r="352" ht="15.75">
      <c r="B352" s="343"/>
    </row>
    <row r="353" ht="15.75">
      <c r="B353" s="343"/>
    </row>
    <row r="354" ht="15.75">
      <c r="B354" s="343"/>
    </row>
    <row r="355" ht="15.75">
      <c r="B355" s="343"/>
    </row>
    <row r="356" ht="15.75">
      <c r="B356" s="343"/>
    </row>
    <row r="357" ht="15.75">
      <c r="B357" s="343"/>
    </row>
    <row r="358" ht="15.75">
      <c r="B358" s="343"/>
    </row>
    <row r="359" ht="15.75">
      <c r="B359" s="343"/>
    </row>
    <row r="360" ht="15.75">
      <c r="B360" s="343"/>
    </row>
    <row r="361" ht="15.75">
      <c r="B361" s="343"/>
    </row>
    <row r="362" ht="15.75">
      <c r="B362" s="343"/>
    </row>
    <row r="363" ht="15.75">
      <c r="B363" s="343"/>
    </row>
    <row r="364" ht="15.75">
      <c r="B364" s="343"/>
    </row>
    <row r="365" ht="15.75">
      <c r="B365" s="343"/>
    </row>
    <row r="366" ht="15.75">
      <c r="B366" s="343"/>
    </row>
    <row r="367" ht="15.75">
      <c r="B367" s="343"/>
    </row>
    <row r="368" ht="15.75">
      <c r="B368" s="343"/>
    </row>
    <row r="369" ht="15.75">
      <c r="B369" s="343"/>
    </row>
    <row r="370" ht="15.75">
      <c r="B370" s="343"/>
    </row>
    <row r="371" ht="15.75">
      <c r="B371" s="343"/>
    </row>
    <row r="372" ht="15.75">
      <c r="B372" s="343"/>
    </row>
    <row r="373" ht="15.75">
      <c r="B373" s="343"/>
    </row>
    <row r="374" ht="15.75">
      <c r="B374" s="343"/>
    </row>
    <row r="375" ht="15.75">
      <c r="B375" s="343"/>
    </row>
    <row r="376" ht="15.75">
      <c r="B376" s="343"/>
    </row>
    <row r="377" ht="15.75">
      <c r="B377" s="343"/>
    </row>
    <row r="378" ht="15.75">
      <c r="B378" s="343"/>
    </row>
    <row r="379" ht="15.75">
      <c r="B379" s="343"/>
    </row>
    <row r="380" ht="15.75">
      <c r="B380" s="343"/>
    </row>
    <row r="381" ht="15.75">
      <c r="B381" s="343"/>
    </row>
    <row r="382" ht="15.75">
      <c r="B382" s="343"/>
    </row>
    <row r="383" ht="15.75">
      <c r="B383" s="343"/>
    </row>
    <row r="384" ht="15.75">
      <c r="B384" s="343"/>
    </row>
    <row r="385" ht="15.75">
      <c r="B385" s="343"/>
    </row>
    <row r="386" ht="15.75">
      <c r="B386" s="343"/>
    </row>
    <row r="387" ht="15.75">
      <c r="B387" s="343"/>
    </row>
    <row r="388" ht="15.75">
      <c r="B388" s="343"/>
    </row>
    <row r="389" ht="15.75">
      <c r="B389" s="343"/>
    </row>
    <row r="390" ht="15.75">
      <c r="B390" s="343"/>
    </row>
    <row r="391" ht="15.75">
      <c r="B391" s="343"/>
    </row>
    <row r="392" ht="15.75">
      <c r="B392" s="343"/>
    </row>
    <row r="393" ht="15.75">
      <c r="B393" s="343"/>
    </row>
    <row r="394" ht="15.75">
      <c r="B394" s="343"/>
    </row>
    <row r="395" ht="15.75">
      <c r="B395" s="343"/>
    </row>
    <row r="396" ht="15.75">
      <c r="B396" s="343"/>
    </row>
    <row r="397" ht="15.75">
      <c r="B397" s="343"/>
    </row>
    <row r="398" ht="15.75">
      <c r="B398" s="343"/>
    </row>
    <row r="399" ht="15.75">
      <c r="B399" s="343"/>
    </row>
    <row r="400" ht="15.75">
      <c r="B400" s="343"/>
    </row>
    <row r="401" ht="15.75">
      <c r="B401" s="343"/>
    </row>
    <row r="402" ht="15.75">
      <c r="B402" s="343"/>
    </row>
    <row r="403" ht="15.75">
      <c r="B403" s="343"/>
    </row>
    <row r="404" ht="15.75">
      <c r="B404" s="343"/>
    </row>
    <row r="405" ht="15.75">
      <c r="B405" s="343"/>
    </row>
    <row r="406" ht="15.75">
      <c r="B406" s="343"/>
    </row>
    <row r="407" ht="15.75">
      <c r="B407" s="343"/>
    </row>
    <row r="408" ht="15.75">
      <c r="B408" s="343"/>
    </row>
    <row r="409" ht="15.75">
      <c r="B409" s="343"/>
    </row>
    <row r="410" ht="15.75">
      <c r="B410" s="343"/>
    </row>
    <row r="411" ht="15.75">
      <c r="B411" s="343"/>
    </row>
    <row r="412" ht="15.75">
      <c r="B412" s="343"/>
    </row>
    <row r="413" ht="15.75">
      <c r="B413" s="343"/>
    </row>
    <row r="414" ht="15.75">
      <c r="B414" s="343"/>
    </row>
    <row r="415" ht="15.75">
      <c r="B415" s="343"/>
    </row>
    <row r="416" ht="15.75">
      <c r="B416" s="343"/>
    </row>
    <row r="417" ht="15.75">
      <c r="B417" s="343"/>
    </row>
    <row r="418" ht="15.75">
      <c r="B418" s="343"/>
    </row>
    <row r="419" ht="15.75">
      <c r="B419" s="343"/>
    </row>
    <row r="420" ht="15.75">
      <c r="B420" s="343"/>
    </row>
    <row r="421" ht="15.75">
      <c r="B421" s="343"/>
    </row>
    <row r="422" ht="15.75">
      <c r="B422" s="343"/>
    </row>
    <row r="423" ht="15.75">
      <c r="B423" s="343"/>
    </row>
    <row r="424" ht="15.75">
      <c r="B424" s="343"/>
    </row>
    <row r="425" ht="15.75">
      <c r="B425" s="343"/>
    </row>
    <row r="426" ht="15.75">
      <c r="B426" s="343"/>
    </row>
    <row r="427" ht="15.75">
      <c r="B427" s="343"/>
    </row>
    <row r="428" ht="15.75">
      <c r="B428" s="343"/>
    </row>
    <row r="429" ht="15.75">
      <c r="B429" s="343"/>
    </row>
    <row r="430" ht="15.75">
      <c r="B430" s="343"/>
    </row>
    <row r="431" ht="15.75">
      <c r="B431" s="343"/>
    </row>
    <row r="432" ht="15.75">
      <c r="B432" s="343"/>
    </row>
    <row r="433" ht="15.75">
      <c r="B433" s="343"/>
    </row>
    <row r="434" ht="15.75">
      <c r="B434" s="343"/>
    </row>
    <row r="435" ht="15.75">
      <c r="B435" s="343"/>
    </row>
    <row r="436" ht="15.75">
      <c r="B436" s="343"/>
    </row>
    <row r="437" ht="15.75">
      <c r="B437" s="343"/>
    </row>
    <row r="438" ht="15.75">
      <c r="B438" s="343"/>
    </row>
    <row r="439" ht="15.75">
      <c r="B439" s="343"/>
    </row>
    <row r="440" ht="15.75">
      <c r="B440" s="343"/>
    </row>
    <row r="441" ht="15.75">
      <c r="B441" s="343"/>
    </row>
    <row r="442" ht="15.75">
      <c r="B442" s="343"/>
    </row>
    <row r="443" ht="15.75">
      <c r="B443" s="343"/>
    </row>
    <row r="444" ht="15.75">
      <c r="B444" s="343"/>
    </row>
    <row r="445" ht="15.75">
      <c r="B445" s="343"/>
    </row>
    <row r="446" ht="15.75">
      <c r="B446" s="343"/>
    </row>
    <row r="447" ht="15.75">
      <c r="B447" s="343"/>
    </row>
    <row r="448" ht="15.75">
      <c r="B448" s="343"/>
    </row>
    <row r="449" ht="15.75">
      <c r="B449" s="343"/>
    </row>
    <row r="450" ht="15.75">
      <c r="B450" s="343"/>
    </row>
    <row r="451" ht="15.75">
      <c r="B451" s="343"/>
    </row>
    <row r="452" ht="15.75">
      <c r="B452" s="343"/>
    </row>
    <row r="453" ht="15.75">
      <c r="B453" s="343"/>
    </row>
    <row r="454" ht="15.75">
      <c r="B454" s="343"/>
    </row>
    <row r="455" ht="15.75">
      <c r="B455" s="343"/>
    </row>
    <row r="456" ht="15.75">
      <c r="B456" s="343"/>
    </row>
    <row r="457" ht="15.75">
      <c r="B457" s="343"/>
    </row>
    <row r="458" ht="15.75">
      <c r="B458" s="343"/>
    </row>
    <row r="459" ht="15.75">
      <c r="B459" s="343"/>
    </row>
    <row r="460" ht="15.75">
      <c r="B460" s="343"/>
    </row>
    <row r="461" ht="15.75">
      <c r="B461" s="343"/>
    </row>
    <row r="462" ht="15.75">
      <c r="B462" s="343"/>
    </row>
    <row r="463" ht="15.75">
      <c r="B463" s="343"/>
    </row>
    <row r="464" ht="15.75">
      <c r="B464" s="343"/>
    </row>
    <row r="465" ht="15.75">
      <c r="B465" s="343"/>
    </row>
    <row r="466" ht="15.75">
      <c r="B466" s="343"/>
    </row>
    <row r="467" ht="15.75">
      <c r="B467" s="343"/>
    </row>
    <row r="468" ht="15.75">
      <c r="B468" s="343"/>
    </row>
    <row r="469" ht="15.75">
      <c r="B469" s="343"/>
    </row>
    <row r="470" ht="15.75">
      <c r="B470" s="343"/>
    </row>
    <row r="471" ht="15.75">
      <c r="B471" s="343"/>
    </row>
    <row r="472" ht="15.75">
      <c r="B472" s="343"/>
    </row>
    <row r="473" ht="15.75">
      <c r="B473" s="343"/>
    </row>
    <row r="474" ht="15.75">
      <c r="B474" s="343"/>
    </row>
    <row r="475" ht="15.75">
      <c r="B475" s="343"/>
    </row>
    <row r="476" ht="15.75">
      <c r="B476" s="343"/>
    </row>
    <row r="477" ht="15.75">
      <c r="B477" s="343"/>
    </row>
    <row r="478" ht="15.75">
      <c r="B478" s="343"/>
    </row>
    <row r="479" ht="15.75">
      <c r="B479" s="343"/>
    </row>
    <row r="480" ht="15.75">
      <c r="B480" s="343"/>
    </row>
    <row r="481" ht="15.75">
      <c r="B481" s="343"/>
    </row>
    <row r="482" ht="15.75">
      <c r="B482" s="343"/>
    </row>
    <row r="483" ht="15.75">
      <c r="B483" s="343"/>
    </row>
    <row r="484" ht="15.75">
      <c r="B484" s="343"/>
    </row>
    <row r="485" ht="15.75">
      <c r="B485" s="343"/>
    </row>
    <row r="486" ht="15.75">
      <c r="B486" s="343"/>
    </row>
    <row r="487" ht="15.75">
      <c r="B487" s="343"/>
    </row>
    <row r="488" ht="15.75">
      <c r="B488" s="343"/>
    </row>
    <row r="489" ht="15.75">
      <c r="B489" s="343"/>
    </row>
    <row r="490" ht="15.75">
      <c r="B490" s="343"/>
    </row>
    <row r="491" ht="15.75">
      <c r="B491" s="343"/>
    </row>
    <row r="492" ht="15.75">
      <c r="B492" s="343"/>
    </row>
    <row r="493" ht="15.75">
      <c r="B493" s="343"/>
    </row>
    <row r="494" ht="15.75">
      <c r="B494" s="343"/>
    </row>
    <row r="495" ht="15.75">
      <c r="B495" s="343"/>
    </row>
    <row r="496" ht="15.75">
      <c r="B496" s="343"/>
    </row>
    <row r="497" ht="15.75">
      <c r="B497" s="343"/>
    </row>
    <row r="498" ht="15.75">
      <c r="B498" s="343"/>
    </row>
    <row r="499" ht="15.75">
      <c r="B499" s="343"/>
    </row>
    <row r="500" ht="15.75">
      <c r="B500" s="343"/>
    </row>
    <row r="501" ht="15.75">
      <c r="B501" s="343"/>
    </row>
    <row r="502" ht="15.75">
      <c r="B502" s="343"/>
    </row>
    <row r="503" ht="15.75">
      <c r="B503" s="343"/>
    </row>
    <row r="504" ht="15.75">
      <c r="B504" s="343"/>
    </row>
    <row r="505" ht="15.75">
      <c r="B505" s="343"/>
    </row>
    <row r="506" ht="15.75">
      <c r="B506" s="343"/>
    </row>
    <row r="507" ht="15.75">
      <c r="B507" s="343"/>
    </row>
    <row r="508" ht="15.75">
      <c r="B508" s="343"/>
    </row>
    <row r="509" ht="15.75">
      <c r="B509" s="343"/>
    </row>
    <row r="510" ht="15.75">
      <c r="B510" s="343"/>
    </row>
    <row r="511" ht="15.75">
      <c r="B511" s="343"/>
    </row>
    <row r="512" ht="15.75">
      <c r="B512" s="343"/>
    </row>
    <row r="513" ht="15.75">
      <c r="B513" s="343"/>
    </row>
    <row r="514" ht="15.75">
      <c r="B514" s="343"/>
    </row>
    <row r="515" ht="15.75">
      <c r="B515" s="343"/>
    </row>
    <row r="516" ht="15.75">
      <c r="B516" s="343"/>
    </row>
    <row r="517" ht="15.75">
      <c r="B517" s="343"/>
    </row>
    <row r="518" ht="15.75">
      <c r="B518" s="343"/>
    </row>
    <row r="519" ht="15.75">
      <c r="B519" s="343"/>
    </row>
    <row r="520" ht="15.75">
      <c r="B520" s="343"/>
    </row>
    <row r="521" ht="15.75">
      <c r="B521" s="343"/>
    </row>
    <row r="522" ht="15.75">
      <c r="B522" s="343"/>
    </row>
    <row r="523" ht="15.75">
      <c r="B523" s="343"/>
    </row>
    <row r="524" ht="15.75">
      <c r="B524" s="343"/>
    </row>
    <row r="525" ht="15.75">
      <c r="B525" s="343"/>
    </row>
    <row r="526" ht="15.75">
      <c r="B526" s="343"/>
    </row>
    <row r="527" ht="15.75">
      <c r="B527" s="343"/>
    </row>
    <row r="528" ht="15.75">
      <c r="B528" s="343"/>
    </row>
    <row r="529" ht="15.75">
      <c r="B529" s="343"/>
    </row>
    <row r="530" ht="15.75">
      <c r="B530" s="343"/>
    </row>
    <row r="531" ht="15.75">
      <c r="B531" s="343"/>
    </row>
    <row r="532" ht="15.75">
      <c r="B532" s="343"/>
    </row>
    <row r="533" ht="15.75">
      <c r="B533" s="343"/>
    </row>
    <row r="534" ht="15.75">
      <c r="B534" s="343"/>
    </row>
    <row r="535" ht="15.75">
      <c r="B535" s="343"/>
    </row>
    <row r="536" ht="15.75">
      <c r="B536" s="343"/>
    </row>
    <row r="537" ht="15.75">
      <c r="B537" s="343"/>
    </row>
    <row r="538" ht="15.75">
      <c r="B538" s="343"/>
    </row>
    <row r="539" ht="15.75">
      <c r="B539" s="343"/>
    </row>
    <row r="540" ht="15.75">
      <c r="B540" s="343"/>
    </row>
    <row r="541" ht="15.75">
      <c r="B541" s="343"/>
    </row>
    <row r="542" ht="15.75">
      <c r="B542" s="343"/>
    </row>
    <row r="543" ht="15.75">
      <c r="B543" s="343"/>
    </row>
    <row r="544" ht="15.75">
      <c r="B544" s="343"/>
    </row>
    <row r="545" ht="15.75">
      <c r="B545" s="343"/>
    </row>
    <row r="546" ht="15.75">
      <c r="B546" s="343"/>
    </row>
    <row r="547" ht="15.75">
      <c r="B547" s="343"/>
    </row>
    <row r="548" ht="15.75">
      <c r="B548" s="343"/>
    </row>
    <row r="549" ht="15.75">
      <c r="B549" s="343"/>
    </row>
    <row r="550" ht="15.75">
      <c r="B550" s="343"/>
    </row>
    <row r="551" ht="15.75">
      <c r="B551" s="343"/>
    </row>
    <row r="552" ht="15.75">
      <c r="B552" s="343"/>
    </row>
    <row r="553" ht="15.75">
      <c r="B553" s="343"/>
    </row>
    <row r="554" ht="15.75">
      <c r="B554" s="343"/>
    </row>
    <row r="555" ht="15.75">
      <c r="B555" s="343"/>
    </row>
    <row r="556" ht="15.75">
      <c r="B556" s="343"/>
    </row>
    <row r="557" ht="15.75">
      <c r="B557" s="343"/>
    </row>
    <row r="558" ht="15.75">
      <c r="B558" s="343"/>
    </row>
    <row r="559" ht="15.75">
      <c r="B559" s="343"/>
    </row>
    <row r="560" ht="15.75">
      <c r="B560" s="343"/>
    </row>
    <row r="561" ht="15.75">
      <c r="B561" s="343"/>
    </row>
    <row r="562" ht="15.75">
      <c r="B562" s="343"/>
    </row>
    <row r="563" ht="15.75">
      <c r="B563" s="343"/>
    </row>
    <row r="564" ht="15.75">
      <c r="B564" s="343"/>
    </row>
    <row r="565" ht="15.75">
      <c r="B565" s="343"/>
    </row>
    <row r="566" ht="15.75">
      <c r="B566" s="343"/>
    </row>
    <row r="567" ht="15.75">
      <c r="B567" s="343"/>
    </row>
    <row r="568" ht="15.75">
      <c r="B568" s="343"/>
    </row>
    <row r="569" ht="15.75">
      <c r="B569" s="343"/>
    </row>
    <row r="570" ht="15.75">
      <c r="B570" s="343"/>
    </row>
    <row r="571" ht="15.75">
      <c r="B571" s="343"/>
    </row>
    <row r="572" ht="15.75">
      <c r="B572" s="343"/>
    </row>
    <row r="573" ht="15.75">
      <c r="B573" s="343"/>
    </row>
    <row r="574" ht="15.75">
      <c r="B574" s="343"/>
    </row>
    <row r="575" ht="15.75">
      <c r="B575" s="343"/>
    </row>
    <row r="576" ht="15.75">
      <c r="B576" s="343"/>
    </row>
    <row r="577" ht="15.75">
      <c r="B577" s="343"/>
    </row>
    <row r="578" ht="15.75">
      <c r="B578" s="343"/>
    </row>
    <row r="579" ht="15.75">
      <c r="B579" s="343"/>
    </row>
    <row r="580" ht="15.75">
      <c r="B580" s="343"/>
    </row>
    <row r="581" ht="15.75">
      <c r="B581" s="343"/>
    </row>
    <row r="582" ht="15.75">
      <c r="B582" s="343"/>
    </row>
    <row r="583" ht="15.75">
      <c r="B583" s="343"/>
    </row>
    <row r="584" ht="15.75">
      <c r="B584" s="343"/>
    </row>
    <row r="585" ht="15.75">
      <c r="B585" s="343"/>
    </row>
    <row r="586" ht="15.75">
      <c r="B586" s="343"/>
    </row>
    <row r="587" ht="15.75">
      <c r="B587" s="343"/>
    </row>
    <row r="588" ht="15.75">
      <c r="B588" s="343"/>
    </row>
    <row r="589" ht="15.75">
      <c r="B589" s="343"/>
    </row>
    <row r="590" ht="15.75">
      <c r="B590" s="343"/>
    </row>
    <row r="591" ht="15.75">
      <c r="B591" s="343"/>
    </row>
    <row r="592" ht="15.75">
      <c r="B592" s="343"/>
    </row>
    <row r="593" ht="15.75">
      <c r="B593" s="343"/>
    </row>
    <row r="594" ht="15.75">
      <c r="B594" s="343"/>
    </row>
    <row r="595" ht="15.75">
      <c r="B595" s="343"/>
    </row>
    <row r="596" ht="15.75">
      <c r="B596" s="343"/>
    </row>
    <row r="597" ht="15.75">
      <c r="B597" s="343"/>
    </row>
    <row r="598" ht="15.75">
      <c r="B598" s="343"/>
    </row>
    <row r="599" ht="15.75">
      <c r="B599" s="343"/>
    </row>
    <row r="600" ht="15.75">
      <c r="B600" s="343"/>
    </row>
    <row r="601" ht="15.75">
      <c r="B601" s="343"/>
    </row>
    <row r="602" ht="15.75">
      <c r="B602" s="343"/>
    </row>
    <row r="603" ht="15.75">
      <c r="B603" s="343"/>
    </row>
    <row r="604" ht="15.75">
      <c r="B604" s="343"/>
    </row>
    <row r="605" ht="15.75">
      <c r="B605" s="343"/>
    </row>
    <row r="606" ht="15.75">
      <c r="B606" s="343"/>
    </row>
    <row r="607" ht="15.75">
      <c r="B607" s="343"/>
    </row>
    <row r="608" ht="15.75">
      <c r="B608" s="343"/>
    </row>
    <row r="609" ht="15.75">
      <c r="B609" s="343"/>
    </row>
    <row r="610" ht="15.75">
      <c r="B610" s="343"/>
    </row>
    <row r="611" ht="15.75">
      <c r="B611" s="343"/>
    </row>
    <row r="612" ht="15.75">
      <c r="B612" s="343"/>
    </row>
    <row r="613" ht="15.75">
      <c r="B613" s="343"/>
    </row>
    <row r="614" ht="15.75">
      <c r="B614" s="343"/>
    </row>
    <row r="615" ht="15.75">
      <c r="B615" s="343"/>
    </row>
    <row r="616" ht="15.75">
      <c r="B616" s="343"/>
    </row>
    <row r="617" ht="15.75">
      <c r="B617" s="343"/>
    </row>
    <row r="618" ht="15.75">
      <c r="B618" s="343"/>
    </row>
    <row r="619" ht="15.75">
      <c r="B619" s="343"/>
    </row>
    <row r="620" ht="15.75">
      <c r="B620" s="343"/>
    </row>
    <row r="621" ht="15.75">
      <c r="B621" s="343"/>
    </row>
    <row r="622" ht="15.75">
      <c r="B622" s="343"/>
    </row>
    <row r="623" ht="15.75">
      <c r="B623" s="343"/>
    </row>
    <row r="624" ht="15.75">
      <c r="B624" s="343"/>
    </row>
    <row r="625" ht="15.75">
      <c r="B625" s="343"/>
    </row>
    <row r="626" ht="15.75">
      <c r="B626" s="343"/>
    </row>
    <row r="627" ht="15.75">
      <c r="B627" s="343"/>
    </row>
    <row r="628" ht="15.75">
      <c r="B628" s="343"/>
    </row>
    <row r="629" ht="15.75">
      <c r="B629" s="343"/>
    </row>
    <row r="630" ht="15.75">
      <c r="B630" s="343"/>
    </row>
    <row r="631" ht="15.75">
      <c r="B631" s="343"/>
    </row>
    <row r="632" ht="15.75">
      <c r="B632" s="343"/>
    </row>
    <row r="633" ht="15.75">
      <c r="B633" s="343"/>
    </row>
    <row r="634" ht="15.75">
      <c r="B634" s="343"/>
    </row>
    <row r="635" ht="15.75">
      <c r="B635" s="343"/>
    </row>
    <row r="636" ht="15.75">
      <c r="B636" s="343"/>
    </row>
    <row r="637" ht="15.75">
      <c r="B637" s="343"/>
    </row>
    <row r="638" ht="15.75">
      <c r="B638" s="343"/>
    </row>
    <row r="639" ht="15.75">
      <c r="B639" s="343"/>
    </row>
    <row r="640" ht="15.75">
      <c r="B640" s="343"/>
    </row>
    <row r="641" ht="15.75">
      <c r="B641" s="343"/>
    </row>
    <row r="642" ht="15.75">
      <c r="B642" s="343"/>
    </row>
    <row r="643" ht="15.75">
      <c r="B643" s="343"/>
    </row>
    <row r="644" ht="15.75">
      <c r="B644" s="343"/>
    </row>
    <row r="645" ht="15.75">
      <c r="B645" s="343"/>
    </row>
    <row r="646" ht="15.75">
      <c r="B646" s="343"/>
    </row>
    <row r="647" ht="15.75">
      <c r="B647" s="343"/>
    </row>
    <row r="648" ht="15.75">
      <c r="B648" s="343"/>
    </row>
    <row r="649" ht="15.75">
      <c r="B649" s="343"/>
    </row>
    <row r="650" ht="15.75">
      <c r="B650" s="343"/>
    </row>
    <row r="651" ht="15.75">
      <c r="B651" s="343"/>
    </row>
    <row r="652" ht="15.75">
      <c r="B652" s="343"/>
    </row>
    <row r="653" ht="15.75">
      <c r="B653" s="343"/>
    </row>
    <row r="654" ht="15.75">
      <c r="B654" s="343"/>
    </row>
    <row r="655" ht="15.75">
      <c r="B655" s="343"/>
    </row>
    <row r="656" ht="15.75">
      <c r="B656" s="343"/>
    </row>
    <row r="657" ht="15.75">
      <c r="B657" s="343"/>
    </row>
    <row r="658" ht="15.75">
      <c r="B658" s="343"/>
    </row>
    <row r="659" ht="15.75">
      <c r="B659" s="343"/>
    </row>
    <row r="660" ht="15.75">
      <c r="B660" s="343"/>
    </row>
    <row r="661" ht="15.75">
      <c r="B661" s="343"/>
    </row>
    <row r="662" ht="15.75">
      <c r="B662" s="343"/>
    </row>
    <row r="663" ht="15.75">
      <c r="B663" s="343"/>
    </row>
    <row r="664" ht="15.75">
      <c r="B664" s="343"/>
    </row>
    <row r="665" ht="15.75">
      <c r="B665" s="343"/>
    </row>
    <row r="666" ht="15.75">
      <c r="B666" s="343"/>
    </row>
    <row r="667" ht="15.75">
      <c r="B667" s="343"/>
    </row>
    <row r="668" ht="15.75">
      <c r="B668" s="343"/>
    </row>
    <row r="669" ht="15.75">
      <c r="B669" s="343"/>
    </row>
    <row r="670" ht="15.75">
      <c r="B670" s="343"/>
    </row>
    <row r="671" ht="15.75">
      <c r="B671" s="343"/>
    </row>
    <row r="672" ht="15.75">
      <c r="B672" s="343"/>
    </row>
    <row r="673" ht="15.75">
      <c r="B673" s="343"/>
    </row>
    <row r="674" ht="15.75">
      <c r="B674" s="343"/>
    </row>
    <row r="675" ht="15.75">
      <c r="B675" s="343"/>
    </row>
    <row r="676" ht="15.75">
      <c r="B676" s="343"/>
    </row>
    <row r="677" ht="15.75">
      <c r="B677" s="343"/>
    </row>
    <row r="678" ht="15.75">
      <c r="B678" s="343"/>
    </row>
    <row r="679" ht="15.75">
      <c r="B679" s="343"/>
    </row>
    <row r="680" ht="15.75">
      <c r="B680" s="343"/>
    </row>
    <row r="681" ht="15.75">
      <c r="B681" s="343"/>
    </row>
    <row r="682" ht="15.75">
      <c r="B682" s="343"/>
    </row>
    <row r="683" ht="15.75">
      <c r="B683" s="343"/>
    </row>
    <row r="684" ht="15.75">
      <c r="B684" s="343"/>
    </row>
    <row r="685" ht="15.75">
      <c r="B685" s="343"/>
    </row>
    <row r="686" ht="15.75">
      <c r="B686" s="343"/>
    </row>
    <row r="687" ht="15.75">
      <c r="B687" s="343"/>
    </row>
    <row r="688" ht="15.75">
      <c r="B688" s="343"/>
    </row>
    <row r="689" ht="15.75">
      <c r="B689" s="343"/>
    </row>
    <row r="690" ht="15.75">
      <c r="B690" s="343"/>
    </row>
    <row r="691" ht="15.75">
      <c r="B691" s="343"/>
    </row>
    <row r="692" ht="15.75">
      <c r="B692" s="343"/>
    </row>
    <row r="693" ht="15.75">
      <c r="B693" s="343"/>
    </row>
    <row r="694" ht="15.75">
      <c r="B694" s="343"/>
    </row>
    <row r="695" ht="15.75">
      <c r="B695" s="343"/>
    </row>
    <row r="696" ht="15.75">
      <c r="B696" s="343"/>
    </row>
    <row r="697" ht="15.75">
      <c r="B697" s="343"/>
    </row>
    <row r="698" ht="15.75">
      <c r="B698" s="343"/>
    </row>
    <row r="699" ht="15.75">
      <c r="B699" s="343"/>
    </row>
    <row r="700" ht="15.75">
      <c r="B700" s="343"/>
    </row>
    <row r="701" ht="15.75">
      <c r="B701" s="343"/>
    </row>
    <row r="702" ht="15.75">
      <c r="B702" s="343"/>
    </row>
    <row r="703" ht="15.75">
      <c r="B703" s="343"/>
    </row>
    <row r="704" ht="15.75">
      <c r="B704" s="343"/>
    </row>
    <row r="705" ht="15.75">
      <c r="B705" s="343"/>
    </row>
    <row r="706" ht="15.75">
      <c r="B706" s="343"/>
    </row>
    <row r="707" ht="15.75">
      <c r="B707" s="343"/>
    </row>
    <row r="708" ht="15.75">
      <c r="B708" s="343"/>
    </row>
    <row r="709" ht="15.75">
      <c r="B709" s="343"/>
    </row>
    <row r="710" ht="15.75">
      <c r="B710" s="343"/>
    </row>
    <row r="711" ht="15.75">
      <c r="B711" s="343"/>
    </row>
    <row r="712" ht="15.75">
      <c r="B712" s="343"/>
    </row>
    <row r="713" ht="15.75">
      <c r="B713" s="343"/>
    </row>
    <row r="714" ht="15.75">
      <c r="B714" s="343"/>
    </row>
    <row r="715" ht="15.75">
      <c r="B715" s="343"/>
    </row>
    <row r="716" ht="15.75">
      <c r="B716" s="343"/>
    </row>
    <row r="717" ht="15.75">
      <c r="B717" s="343"/>
    </row>
    <row r="718" ht="15.75">
      <c r="B718" s="343"/>
    </row>
    <row r="719" ht="15.75">
      <c r="B719" s="343"/>
    </row>
    <row r="720" ht="15.75">
      <c r="B720" s="343"/>
    </row>
    <row r="721" ht="15.75">
      <c r="B721" s="343"/>
    </row>
    <row r="722" ht="15.75">
      <c r="B722" s="343"/>
    </row>
    <row r="723" ht="15.75">
      <c r="B723" s="343"/>
    </row>
    <row r="724" ht="15.75">
      <c r="B724" s="343"/>
    </row>
    <row r="725" ht="15.75">
      <c r="B725" s="343"/>
    </row>
    <row r="726" ht="15.75">
      <c r="B726" s="343"/>
    </row>
    <row r="727" ht="15.75">
      <c r="B727" s="343"/>
    </row>
    <row r="728" ht="15.75">
      <c r="B728" s="343"/>
    </row>
    <row r="729" ht="15.75">
      <c r="B729" s="343"/>
    </row>
    <row r="730" ht="15.75">
      <c r="B730" s="343"/>
    </row>
    <row r="731" ht="15.75">
      <c r="B731" s="343"/>
    </row>
    <row r="732" ht="15.75">
      <c r="B732" s="343"/>
    </row>
    <row r="733" ht="15.75">
      <c r="B733" s="343"/>
    </row>
    <row r="734" ht="15.75">
      <c r="B734" s="343"/>
    </row>
    <row r="735" ht="15.75">
      <c r="B735" s="343"/>
    </row>
    <row r="736" ht="15.75">
      <c r="B736" s="343"/>
    </row>
    <row r="737" ht="15.75">
      <c r="B737" s="343"/>
    </row>
    <row r="738" ht="15.75">
      <c r="B738" s="343"/>
    </row>
    <row r="739" ht="15.75">
      <c r="B739" s="343"/>
    </row>
    <row r="740" ht="15.75">
      <c r="B740" s="343"/>
    </row>
    <row r="741" ht="15.75">
      <c r="B741" s="343"/>
    </row>
    <row r="742" ht="15.75">
      <c r="B742" s="343"/>
    </row>
    <row r="743" ht="15.75">
      <c r="B743" s="343"/>
    </row>
    <row r="744" ht="15.75">
      <c r="B744" s="343"/>
    </row>
    <row r="745" ht="15.75">
      <c r="B745" s="343"/>
    </row>
    <row r="746" ht="15.75">
      <c r="B746" s="343"/>
    </row>
    <row r="747" ht="15.75">
      <c r="B747" s="343"/>
    </row>
    <row r="748" ht="15.75">
      <c r="B748" s="343"/>
    </row>
    <row r="749" ht="15.75">
      <c r="B749" s="343"/>
    </row>
    <row r="750" ht="15.75">
      <c r="B750" s="343"/>
    </row>
    <row r="751" ht="15.75">
      <c r="B751" s="343"/>
    </row>
    <row r="752" ht="15.75">
      <c r="B752" s="343"/>
    </row>
    <row r="753" ht="15.75">
      <c r="B753" s="343"/>
    </row>
    <row r="754" ht="15.75">
      <c r="B754" s="343"/>
    </row>
    <row r="755" ht="15.75">
      <c r="B755" s="343"/>
    </row>
    <row r="756" ht="15.75">
      <c r="B756" s="343"/>
    </row>
    <row r="757" ht="15.75">
      <c r="B757" s="343"/>
    </row>
    <row r="758" ht="15.75">
      <c r="B758" s="343"/>
    </row>
    <row r="759" ht="15.75">
      <c r="B759" s="343"/>
    </row>
    <row r="760" ht="15.75">
      <c r="B760" s="343"/>
    </row>
    <row r="761" ht="15.75">
      <c r="B761" s="343"/>
    </row>
    <row r="762" ht="15.75">
      <c r="B762" s="343"/>
    </row>
    <row r="763" ht="15.75">
      <c r="B763" s="343"/>
    </row>
    <row r="764" ht="15.75">
      <c r="B764" s="343"/>
    </row>
    <row r="765" ht="15.75">
      <c r="B765" s="343"/>
    </row>
    <row r="766" ht="15.75">
      <c r="B766" s="343"/>
    </row>
    <row r="767" ht="15.75">
      <c r="B767" s="343"/>
    </row>
    <row r="768" ht="15.75">
      <c r="B768" s="343"/>
    </row>
    <row r="769" ht="15.75">
      <c r="B769" s="343"/>
    </row>
    <row r="770" ht="15.75">
      <c r="B770" s="343"/>
    </row>
    <row r="771" ht="15.75">
      <c r="B771" s="343"/>
    </row>
    <row r="772" ht="15.75">
      <c r="B772" s="343"/>
    </row>
    <row r="773" ht="15.75">
      <c r="B773" s="343"/>
    </row>
    <row r="774" ht="15.75">
      <c r="B774" s="343"/>
    </row>
    <row r="775" ht="15.75">
      <c r="B775" s="343"/>
    </row>
    <row r="776" ht="15.75">
      <c r="B776" s="343"/>
    </row>
    <row r="777" ht="15.75">
      <c r="B777" s="343"/>
    </row>
    <row r="778" ht="15.75">
      <c r="B778" s="343"/>
    </row>
    <row r="779" ht="15.75">
      <c r="B779" s="343"/>
    </row>
    <row r="780" ht="15.75">
      <c r="B780" s="343"/>
    </row>
    <row r="781" ht="15.75">
      <c r="B781" s="343"/>
    </row>
    <row r="782" ht="15.75">
      <c r="B782" s="343"/>
    </row>
    <row r="783" ht="15.75">
      <c r="B783" s="343"/>
    </row>
    <row r="784" ht="15.75">
      <c r="B784" s="343"/>
    </row>
    <row r="785" ht="15.75">
      <c r="B785" s="343"/>
    </row>
    <row r="786" ht="15.75">
      <c r="B786" s="343"/>
    </row>
    <row r="787" ht="15.75">
      <c r="B787" s="343"/>
    </row>
    <row r="788" ht="15.75">
      <c r="B788" s="343"/>
    </row>
    <row r="789" ht="15.75">
      <c r="B789" s="343"/>
    </row>
    <row r="790" ht="15.75">
      <c r="B790" s="343"/>
    </row>
    <row r="791" ht="15.75">
      <c r="B791" s="343"/>
    </row>
    <row r="792" ht="15.75">
      <c r="B792" s="343"/>
    </row>
    <row r="793" ht="15.75">
      <c r="B793" s="343"/>
    </row>
    <row r="794" ht="15.75">
      <c r="B794" s="343"/>
    </row>
    <row r="795" ht="15.75">
      <c r="B795" s="343"/>
    </row>
    <row r="796" ht="15.75">
      <c r="B796" s="343"/>
    </row>
    <row r="797" ht="15.75">
      <c r="B797" s="343"/>
    </row>
    <row r="798" ht="15.75">
      <c r="B798" s="343"/>
    </row>
    <row r="799" ht="15.75">
      <c r="B799" s="343"/>
    </row>
    <row r="800" ht="15.75">
      <c r="B800" s="343"/>
    </row>
    <row r="801" ht="15.75">
      <c r="B801" s="343"/>
    </row>
    <row r="802" ht="15.75">
      <c r="B802" s="343"/>
    </row>
    <row r="803" ht="15.75">
      <c r="B803" s="343"/>
    </row>
    <row r="804" ht="15.75">
      <c r="B804" s="343"/>
    </row>
    <row r="805" ht="15.75">
      <c r="B805" s="343"/>
    </row>
    <row r="806" ht="15.75">
      <c r="B806" s="343"/>
    </row>
    <row r="807" ht="15.75">
      <c r="B807" s="343"/>
    </row>
    <row r="808" ht="15.75">
      <c r="B808" s="343"/>
    </row>
    <row r="809" ht="15.75">
      <c r="B809" s="343"/>
    </row>
    <row r="810" ht="15.75">
      <c r="B810" s="343"/>
    </row>
    <row r="811" ht="15.75">
      <c r="B811" s="343"/>
    </row>
    <row r="812" ht="15.75">
      <c r="B812" s="343"/>
    </row>
    <row r="813" ht="15.75">
      <c r="B813" s="343"/>
    </row>
    <row r="814" ht="15.75">
      <c r="B814" s="343"/>
    </row>
    <row r="815" ht="15.75">
      <c r="B815" s="343"/>
    </row>
    <row r="816" ht="15.75">
      <c r="B816" s="343"/>
    </row>
    <row r="817" ht="15.75">
      <c r="B817" s="343"/>
    </row>
    <row r="818" ht="15.75">
      <c r="B818" s="343"/>
    </row>
    <row r="819" ht="15.75">
      <c r="B819" s="343"/>
    </row>
    <row r="820" ht="15.75">
      <c r="B820" s="343"/>
    </row>
    <row r="821" ht="15.75">
      <c r="B821" s="343"/>
    </row>
    <row r="822" ht="15.75">
      <c r="B822" s="343"/>
    </row>
    <row r="823" ht="15.75">
      <c r="B823" s="343"/>
    </row>
    <row r="824" ht="15.75">
      <c r="B824" s="343"/>
    </row>
    <row r="825" ht="15.75">
      <c r="B825" s="343"/>
    </row>
    <row r="826" ht="15.75">
      <c r="B826" s="343"/>
    </row>
    <row r="827" ht="15.75">
      <c r="B827" s="343"/>
    </row>
    <row r="828" ht="15.75">
      <c r="B828" s="343"/>
    </row>
    <row r="829" ht="15.75">
      <c r="B829" s="343"/>
    </row>
    <row r="830" ht="15.75">
      <c r="B830" s="343"/>
    </row>
    <row r="831" ht="15.75">
      <c r="B831" s="343"/>
    </row>
    <row r="832" ht="15.75">
      <c r="B832" s="343"/>
    </row>
    <row r="833" ht="15.75">
      <c r="B833" s="343"/>
    </row>
    <row r="834" ht="15.75">
      <c r="B834" s="343"/>
    </row>
    <row r="835" ht="15.75">
      <c r="B835" s="343"/>
    </row>
    <row r="836" ht="15.75">
      <c r="B836" s="343"/>
    </row>
    <row r="837" ht="15.75">
      <c r="B837" s="343"/>
    </row>
    <row r="838" ht="15.75">
      <c r="B838" s="343"/>
    </row>
    <row r="839" ht="15.75">
      <c r="B839" s="343"/>
    </row>
    <row r="840" ht="15.75">
      <c r="B840" s="343"/>
    </row>
    <row r="841" ht="15.75">
      <c r="B841" s="343"/>
    </row>
    <row r="842" ht="15.75">
      <c r="B842" s="343"/>
    </row>
    <row r="843" ht="15.75">
      <c r="B843" s="343"/>
    </row>
    <row r="844" ht="15.75">
      <c r="B844" s="343"/>
    </row>
    <row r="845" ht="15.75">
      <c r="B845" s="343"/>
    </row>
    <row r="846" ht="15.75">
      <c r="B846" s="343"/>
    </row>
    <row r="847" ht="15.75">
      <c r="B847" s="343"/>
    </row>
    <row r="848" ht="15.75">
      <c r="B848" s="343"/>
    </row>
    <row r="849" ht="15.75">
      <c r="B849" s="343"/>
    </row>
    <row r="850" ht="15.75">
      <c r="B850" s="343"/>
    </row>
    <row r="851" ht="15.75">
      <c r="B851" s="343"/>
    </row>
    <row r="852" ht="15.75">
      <c r="B852" s="343"/>
    </row>
    <row r="853" ht="15.75">
      <c r="B853" s="343"/>
    </row>
    <row r="854" ht="15.75">
      <c r="B854" s="343"/>
    </row>
    <row r="855" ht="15.75">
      <c r="B855" s="343"/>
    </row>
    <row r="856" ht="15.75">
      <c r="B856" s="343"/>
    </row>
    <row r="857" ht="15.75">
      <c r="B857" s="343"/>
    </row>
    <row r="858" ht="15.75">
      <c r="B858" s="343"/>
    </row>
    <row r="859" ht="15.75">
      <c r="B859" s="343"/>
    </row>
    <row r="860" ht="15.75">
      <c r="B860" s="343"/>
    </row>
    <row r="861" ht="15.75">
      <c r="B861" s="343"/>
    </row>
    <row r="862" ht="15.75">
      <c r="B862" s="343"/>
    </row>
    <row r="863" ht="15.75">
      <c r="B863" s="343"/>
    </row>
    <row r="864" ht="15.75">
      <c r="B864" s="343"/>
    </row>
    <row r="865" ht="15.75">
      <c r="B865" s="343"/>
    </row>
    <row r="866" ht="15.75">
      <c r="B866" s="343"/>
    </row>
    <row r="867" ht="15.75">
      <c r="B867" s="343"/>
    </row>
    <row r="868" ht="15.75">
      <c r="B868" s="343"/>
    </row>
    <row r="869" ht="15.75">
      <c r="B869" s="343"/>
    </row>
    <row r="870" ht="15.75">
      <c r="B870" s="343"/>
    </row>
    <row r="871" ht="15.75">
      <c r="B871" s="343"/>
    </row>
    <row r="872" ht="15.75">
      <c r="B872" s="343"/>
    </row>
    <row r="873" ht="15.75">
      <c r="B873" s="343"/>
    </row>
    <row r="874" ht="15.75">
      <c r="B874" s="343"/>
    </row>
    <row r="875" ht="15.75">
      <c r="B875" s="343"/>
    </row>
    <row r="876" ht="15.75">
      <c r="B876" s="343"/>
    </row>
    <row r="877" ht="15.75">
      <c r="B877" s="343"/>
    </row>
    <row r="878" ht="15.75">
      <c r="B878" s="343"/>
    </row>
    <row r="879" ht="15.75">
      <c r="B879" s="343"/>
    </row>
    <row r="880" ht="15.75">
      <c r="B880" s="343"/>
    </row>
    <row r="881" ht="15.75">
      <c r="B881" s="343"/>
    </row>
    <row r="882" ht="15.75">
      <c r="B882" s="343"/>
    </row>
    <row r="883" ht="15.75">
      <c r="B883" s="343"/>
    </row>
    <row r="884" ht="15.75">
      <c r="B884" s="343"/>
    </row>
    <row r="885" ht="15.75">
      <c r="B885" s="343"/>
    </row>
    <row r="886" ht="15.75">
      <c r="B886" s="343"/>
    </row>
    <row r="887" ht="15.75">
      <c r="B887" s="343"/>
    </row>
    <row r="888" ht="15.75">
      <c r="B888" s="343"/>
    </row>
    <row r="889" ht="15.75">
      <c r="B889" s="343"/>
    </row>
    <row r="890" ht="15.75">
      <c r="B890" s="343"/>
    </row>
    <row r="891" ht="15.75">
      <c r="B891" s="343"/>
    </row>
    <row r="892" ht="15.75">
      <c r="B892" s="343"/>
    </row>
    <row r="893" ht="15.75">
      <c r="B893" s="343"/>
    </row>
    <row r="894" ht="15.75">
      <c r="B894" s="343"/>
    </row>
    <row r="895" ht="15.75">
      <c r="B895" s="343"/>
    </row>
    <row r="896" ht="15.75">
      <c r="B896" s="343"/>
    </row>
    <row r="897" ht="15.75">
      <c r="B897" s="343"/>
    </row>
    <row r="898" ht="15.75">
      <c r="B898" s="343"/>
    </row>
    <row r="899" ht="15.75">
      <c r="B899" s="343"/>
    </row>
    <row r="900" ht="15.75">
      <c r="B900" s="343"/>
    </row>
    <row r="901" ht="15.75">
      <c r="B901" s="343"/>
    </row>
    <row r="902" ht="15.75">
      <c r="B902" s="343"/>
    </row>
    <row r="903" ht="15.75">
      <c r="B903" s="343"/>
    </row>
    <row r="904" ht="15.75">
      <c r="B904" s="343"/>
    </row>
    <row r="905" ht="15.75">
      <c r="B905" s="343"/>
    </row>
    <row r="906" ht="15.75">
      <c r="B906" s="343"/>
    </row>
    <row r="907" ht="15.75">
      <c r="B907" s="343"/>
    </row>
    <row r="908" ht="15.75">
      <c r="B908" s="343"/>
    </row>
    <row r="909" ht="15.75">
      <c r="B909" s="343"/>
    </row>
    <row r="910" ht="15.75">
      <c r="B910" s="343"/>
    </row>
    <row r="911" ht="15.75">
      <c r="B911" s="343"/>
    </row>
    <row r="912" ht="15.75">
      <c r="B912" s="343"/>
    </row>
    <row r="913" ht="15.75">
      <c r="B913" s="343"/>
    </row>
    <row r="914" ht="15.75">
      <c r="B914" s="343"/>
    </row>
    <row r="915" ht="15.75">
      <c r="B915" s="343"/>
    </row>
    <row r="916" ht="15.75">
      <c r="B916" s="343"/>
    </row>
    <row r="917" ht="15.75">
      <c r="B917" s="343"/>
    </row>
    <row r="918" ht="15.75">
      <c r="B918" s="343"/>
    </row>
    <row r="919" ht="15.75">
      <c r="B919" s="343"/>
    </row>
    <row r="920" ht="15.75">
      <c r="B920" s="343"/>
    </row>
    <row r="921" ht="15.75">
      <c r="B921" s="343"/>
    </row>
    <row r="922" ht="15.75">
      <c r="B922" s="343"/>
    </row>
    <row r="923" ht="15.75">
      <c r="B923" s="343"/>
    </row>
    <row r="924" ht="15.75">
      <c r="B924" s="343"/>
    </row>
    <row r="925" ht="15.75">
      <c r="B925" s="343"/>
    </row>
    <row r="926" ht="15.75">
      <c r="B926" s="343"/>
    </row>
    <row r="927" ht="15.75">
      <c r="B927" s="343"/>
    </row>
    <row r="928" ht="15.75">
      <c r="B928" s="343"/>
    </row>
    <row r="929" ht="15.75">
      <c r="B929" s="343"/>
    </row>
    <row r="930" ht="15.75">
      <c r="B930" s="343"/>
    </row>
    <row r="931" ht="15.75">
      <c r="B931" s="343"/>
    </row>
    <row r="932" ht="15.75">
      <c r="B932" s="343"/>
    </row>
    <row r="933" ht="15.75">
      <c r="B933" s="343"/>
    </row>
    <row r="934" ht="15.75">
      <c r="B934" s="343"/>
    </row>
    <row r="935" ht="15.75">
      <c r="B935" s="343"/>
    </row>
    <row r="936" ht="15.75">
      <c r="B936" s="343"/>
    </row>
    <row r="937" ht="15.75">
      <c r="B937" s="343"/>
    </row>
    <row r="938" ht="15.75">
      <c r="B938" s="343"/>
    </row>
    <row r="939" ht="15.75">
      <c r="B939" s="343"/>
    </row>
    <row r="940" ht="15.75">
      <c r="B940" s="343"/>
    </row>
    <row r="941" ht="15.75">
      <c r="B941" s="343"/>
    </row>
    <row r="942" ht="15.75">
      <c r="B942" s="343"/>
    </row>
    <row r="943" ht="15.75">
      <c r="B943" s="343"/>
    </row>
    <row r="944" ht="15.75">
      <c r="B944" s="343"/>
    </row>
    <row r="945" ht="15.75">
      <c r="B945" s="343"/>
    </row>
    <row r="946" ht="15.75">
      <c r="B946" s="343"/>
    </row>
    <row r="947" ht="15.75">
      <c r="B947" s="343"/>
    </row>
    <row r="948" ht="15.75">
      <c r="B948" s="343"/>
    </row>
    <row r="949" ht="15.75">
      <c r="B949" s="343"/>
    </row>
    <row r="950" ht="15.75">
      <c r="B950" s="343"/>
    </row>
    <row r="951" ht="15.75">
      <c r="B951" s="343"/>
    </row>
    <row r="952" ht="15.75">
      <c r="B952" s="343"/>
    </row>
    <row r="953" ht="15.75">
      <c r="B953" s="343"/>
    </row>
    <row r="954" ht="15.75">
      <c r="B954" s="343"/>
    </row>
    <row r="955" ht="15.75">
      <c r="B955" s="343"/>
    </row>
    <row r="956" ht="15.75">
      <c r="B956" s="343"/>
    </row>
    <row r="957" ht="15.75">
      <c r="B957" s="343"/>
    </row>
    <row r="958" ht="15.75">
      <c r="B958" s="343"/>
    </row>
    <row r="959" ht="15.75">
      <c r="B959" s="343"/>
    </row>
    <row r="960" ht="15.75">
      <c r="B960" s="343"/>
    </row>
    <row r="961" ht="15.75">
      <c r="B961" s="343"/>
    </row>
    <row r="962" ht="15.75">
      <c r="B962" s="343"/>
    </row>
    <row r="963" ht="15.75">
      <c r="B963" s="343"/>
    </row>
    <row r="964" ht="15.75">
      <c r="B964" s="343"/>
    </row>
    <row r="965" ht="15.75">
      <c r="B965" s="343"/>
    </row>
    <row r="966" ht="15.75">
      <c r="B966" s="343"/>
    </row>
    <row r="967" ht="15.75">
      <c r="B967" s="343"/>
    </row>
    <row r="968" ht="15.75">
      <c r="B968" s="343"/>
    </row>
    <row r="969" ht="15.75">
      <c r="B969" s="343"/>
    </row>
    <row r="970" ht="15.75">
      <c r="B970" s="343"/>
    </row>
    <row r="971" ht="15.75">
      <c r="B971" s="343"/>
    </row>
    <row r="972" ht="15.75">
      <c r="B972" s="343"/>
    </row>
    <row r="973" ht="15.75">
      <c r="B973" s="343"/>
    </row>
    <row r="974" ht="15.75">
      <c r="B974" s="343"/>
    </row>
    <row r="975" ht="15.75">
      <c r="B975" s="343"/>
    </row>
    <row r="976" ht="15.75">
      <c r="B976" s="343"/>
    </row>
    <row r="977" ht="15.75">
      <c r="B977" s="343"/>
    </row>
    <row r="978" ht="15.75">
      <c r="B978" s="343"/>
    </row>
    <row r="979" ht="15.75">
      <c r="B979" s="343"/>
    </row>
    <row r="980" ht="15.75">
      <c r="B980" s="343"/>
    </row>
    <row r="981" ht="15.75">
      <c r="B981" s="343"/>
    </row>
    <row r="982" ht="15.75">
      <c r="B982" s="343"/>
    </row>
    <row r="983" ht="15.75">
      <c r="B983" s="343"/>
    </row>
    <row r="984" ht="15.75">
      <c r="B984" s="343"/>
    </row>
    <row r="985" ht="15.75">
      <c r="B985" s="343"/>
    </row>
    <row r="986" ht="15.75">
      <c r="B986" s="343"/>
    </row>
    <row r="987" ht="15.75">
      <c r="B987" s="343"/>
    </row>
    <row r="988" ht="15.75">
      <c r="B988" s="343"/>
    </row>
    <row r="989" ht="15.75">
      <c r="B989" s="343"/>
    </row>
    <row r="990" ht="15.75">
      <c r="B990" s="343"/>
    </row>
    <row r="991" ht="15.75">
      <c r="B991" s="343"/>
    </row>
    <row r="992" ht="15.75">
      <c r="B992" s="343"/>
    </row>
    <row r="993" ht="15.75">
      <c r="B993" s="343"/>
    </row>
    <row r="994" ht="15.75">
      <c r="B994" s="343"/>
    </row>
    <row r="995" ht="15.75">
      <c r="B995" s="343"/>
    </row>
    <row r="996" ht="15.75">
      <c r="B996" s="343"/>
    </row>
    <row r="997" ht="15.75">
      <c r="B997" s="343"/>
    </row>
    <row r="998" ht="15.75">
      <c r="B998" s="343"/>
    </row>
    <row r="999" ht="15.75">
      <c r="B999" s="343"/>
    </row>
    <row r="1000" ht="15.75">
      <c r="B1000" s="343"/>
    </row>
    <row r="1001" ht="15.75">
      <c r="B1001" s="343"/>
    </row>
    <row r="1002" ht="15.75">
      <c r="B1002" s="343"/>
    </row>
    <row r="1003" ht="15.75">
      <c r="B1003" s="343"/>
    </row>
    <row r="1004" ht="15.75">
      <c r="B1004" s="343"/>
    </row>
    <row r="1005" ht="15.75">
      <c r="B1005" s="343"/>
    </row>
    <row r="1006" ht="15.75">
      <c r="B1006" s="343"/>
    </row>
    <row r="1007" ht="15.75">
      <c r="B1007" s="343"/>
    </row>
    <row r="1008" ht="15.75">
      <c r="B1008" s="343"/>
    </row>
    <row r="1009" ht="15.75">
      <c r="B1009" s="343"/>
    </row>
    <row r="1010" ht="15.75">
      <c r="B1010" s="343"/>
    </row>
    <row r="1011" ht="15.75">
      <c r="B1011" s="343"/>
    </row>
    <row r="1012" ht="15.75">
      <c r="B1012" s="343"/>
    </row>
    <row r="1013" ht="15.75">
      <c r="B1013" s="343"/>
    </row>
    <row r="1014" ht="15.75">
      <c r="B1014" s="343"/>
    </row>
    <row r="1015" ht="15.75">
      <c r="B1015" s="343"/>
    </row>
    <row r="1016" ht="15.75">
      <c r="B1016" s="343"/>
    </row>
    <row r="1017" ht="15.75">
      <c r="B1017" s="343"/>
    </row>
    <row r="1018" ht="15.75">
      <c r="B1018" s="343"/>
    </row>
    <row r="1019" ht="15.75">
      <c r="B1019" s="343"/>
    </row>
    <row r="1020" ht="15.75">
      <c r="B1020" s="343"/>
    </row>
    <row r="1021" ht="15.75">
      <c r="B1021" s="343"/>
    </row>
    <row r="1022" ht="15.75">
      <c r="B1022" s="343"/>
    </row>
    <row r="1023" ht="15.75">
      <c r="B1023" s="343"/>
    </row>
    <row r="1024" ht="15.75">
      <c r="B1024" s="343"/>
    </row>
    <row r="1025" ht="15.75">
      <c r="B1025" s="343"/>
    </row>
    <row r="1026" ht="15.75">
      <c r="B1026" s="343"/>
    </row>
    <row r="1027" ht="15.75">
      <c r="B1027" s="343"/>
    </row>
    <row r="1028" ht="15.75">
      <c r="B1028" s="343"/>
    </row>
    <row r="1029" ht="15.75">
      <c r="B1029" s="343"/>
    </row>
    <row r="1030" ht="15.75">
      <c r="B1030" s="343"/>
    </row>
    <row r="1031" ht="15.75">
      <c r="B1031" s="343"/>
    </row>
    <row r="1032" ht="15.75">
      <c r="B1032" s="343"/>
    </row>
    <row r="1033" ht="15.75">
      <c r="B1033" s="343"/>
    </row>
    <row r="1034" ht="15.75">
      <c r="B1034" s="343"/>
    </row>
    <row r="1035" ht="15.75">
      <c r="B1035" s="343"/>
    </row>
    <row r="1036" ht="15.75">
      <c r="B1036" s="343"/>
    </row>
    <row r="1037" ht="15.75">
      <c r="B1037" s="343"/>
    </row>
    <row r="1038" ht="15.75">
      <c r="B1038" s="343"/>
    </row>
    <row r="1039" ht="15.75">
      <c r="B1039" s="343"/>
    </row>
    <row r="1040" ht="15.75">
      <c r="B1040" s="343"/>
    </row>
    <row r="1041" ht="15.75">
      <c r="B1041" s="343"/>
    </row>
    <row r="1042" ht="15.75">
      <c r="B1042" s="343"/>
    </row>
    <row r="1043" ht="15.75">
      <c r="B1043" s="343"/>
    </row>
    <row r="1044" ht="15.75">
      <c r="B1044" s="343"/>
    </row>
    <row r="1045" ht="15.75">
      <c r="B1045" s="343"/>
    </row>
    <row r="1046" ht="15.75">
      <c r="B1046" s="343"/>
    </row>
    <row r="1047" ht="15.75">
      <c r="B1047" s="343"/>
    </row>
    <row r="1048" ht="15.75">
      <c r="B1048" s="343"/>
    </row>
    <row r="1049" ht="15.75">
      <c r="B1049" s="343"/>
    </row>
    <row r="1050" ht="15.75">
      <c r="B1050" s="343"/>
    </row>
    <row r="1051" ht="15.75">
      <c r="B1051" s="343"/>
    </row>
    <row r="1052" ht="15.75">
      <c r="B1052" s="343"/>
    </row>
    <row r="1053" ht="15.75">
      <c r="B1053" s="343"/>
    </row>
    <row r="1054" ht="15.75">
      <c r="B1054" s="343"/>
    </row>
    <row r="1055" ht="15.75">
      <c r="B1055" s="343"/>
    </row>
    <row r="1056" ht="15.75">
      <c r="B1056" s="343"/>
    </row>
    <row r="1057" ht="15.75">
      <c r="B1057" s="343"/>
    </row>
    <row r="1058" ht="15.75">
      <c r="B1058" s="343"/>
    </row>
    <row r="1059" ht="15.75">
      <c r="B1059" s="343"/>
    </row>
    <row r="1060" ht="15.75">
      <c r="B1060" s="343"/>
    </row>
    <row r="1061" ht="15.75">
      <c r="B1061" s="343"/>
    </row>
    <row r="1062" ht="15.75">
      <c r="B1062" s="343"/>
    </row>
    <row r="1063" ht="15.75">
      <c r="B1063" s="343"/>
    </row>
    <row r="1064" ht="15.75">
      <c r="B1064" s="343"/>
    </row>
    <row r="1065" ht="15.75">
      <c r="B1065" s="343"/>
    </row>
    <row r="1066" ht="15.75">
      <c r="B1066" s="343"/>
    </row>
    <row r="1067" ht="15.75">
      <c r="B1067" s="343"/>
    </row>
    <row r="1068" ht="15.75">
      <c r="B1068" s="343"/>
    </row>
    <row r="1069" ht="15.75">
      <c r="B1069" s="343"/>
    </row>
    <row r="1070" ht="15.75">
      <c r="B1070" s="343"/>
    </row>
    <row r="1071" ht="15.75">
      <c r="B1071" s="343"/>
    </row>
    <row r="1072" ht="15.75">
      <c r="B1072" s="343"/>
    </row>
    <row r="1073" ht="15.75">
      <c r="B1073" s="343"/>
    </row>
    <row r="1074" ht="15.75">
      <c r="B1074" s="343"/>
    </row>
    <row r="1075" ht="15.75">
      <c r="B1075" s="343"/>
    </row>
    <row r="1076" ht="15.75">
      <c r="B1076" s="343"/>
    </row>
    <row r="1077" ht="15.75">
      <c r="B1077" s="343"/>
    </row>
    <row r="1078" ht="15.75">
      <c r="B1078" s="343"/>
    </row>
    <row r="1079" ht="15.75">
      <c r="B1079" s="343"/>
    </row>
    <row r="1080" ht="15.75">
      <c r="B1080" s="343"/>
    </row>
    <row r="1081" ht="15.75">
      <c r="B1081" s="343"/>
    </row>
    <row r="1082" ht="15.75">
      <c r="B1082" s="343"/>
    </row>
    <row r="1083" ht="15.75">
      <c r="B1083" s="343"/>
    </row>
    <row r="1084" ht="15.75">
      <c r="B1084" s="343"/>
    </row>
    <row r="1085" ht="15.75">
      <c r="B1085" s="343"/>
    </row>
    <row r="1086" ht="15.75">
      <c r="B1086" s="343"/>
    </row>
    <row r="1087" ht="15.75">
      <c r="B1087" s="343"/>
    </row>
    <row r="1088" ht="15.75">
      <c r="B1088" s="343"/>
    </row>
    <row r="1089" ht="15.75">
      <c r="B1089" s="343"/>
    </row>
    <row r="1090" ht="15.75">
      <c r="B1090" s="343"/>
    </row>
    <row r="1091" ht="15.75">
      <c r="B1091" s="343"/>
    </row>
    <row r="1092" ht="15.75">
      <c r="B1092" s="343"/>
    </row>
    <row r="1093" ht="15.75">
      <c r="B1093" s="343"/>
    </row>
    <row r="1094" ht="15.75">
      <c r="B1094" s="343"/>
    </row>
    <row r="1095" ht="15.75">
      <c r="B1095" s="343"/>
    </row>
    <row r="1096" ht="15.75">
      <c r="B1096" s="343"/>
    </row>
    <row r="1097" ht="15.75">
      <c r="B1097" s="343"/>
    </row>
    <row r="1098" ht="15.75">
      <c r="B1098" s="343"/>
    </row>
    <row r="1099" ht="15.75">
      <c r="B1099" s="343"/>
    </row>
    <row r="1100" ht="15.75">
      <c r="B1100" s="343"/>
    </row>
    <row r="1101" ht="15.75">
      <c r="B1101" s="343"/>
    </row>
    <row r="1102" ht="15.75">
      <c r="B1102" s="343"/>
    </row>
    <row r="1103" ht="15.75">
      <c r="B1103" s="343"/>
    </row>
    <row r="1104" ht="15.75">
      <c r="B1104" s="343"/>
    </row>
    <row r="1105" ht="15.75">
      <c r="B1105" s="343"/>
    </row>
    <row r="1106" ht="15.75">
      <c r="B1106" s="343"/>
    </row>
    <row r="1107" ht="15.75">
      <c r="B1107" s="343"/>
    </row>
    <row r="1108" ht="15.75">
      <c r="B1108" s="343"/>
    </row>
    <row r="1109" ht="15.75">
      <c r="B1109" s="343"/>
    </row>
    <row r="1110" ht="15.75">
      <c r="B1110" s="343"/>
    </row>
    <row r="1111" ht="15.75">
      <c r="B1111" s="343"/>
    </row>
    <row r="1112" ht="15.75">
      <c r="B1112" s="343"/>
    </row>
    <row r="1113" ht="15.75">
      <c r="B1113" s="343"/>
    </row>
    <row r="1114" ht="15.75">
      <c r="B1114" s="343"/>
    </row>
    <row r="1115" ht="15.75">
      <c r="B1115" s="343"/>
    </row>
    <row r="1116" ht="15.75">
      <c r="B1116" s="343"/>
    </row>
    <row r="1117" ht="15.75">
      <c r="B1117" s="343"/>
    </row>
    <row r="1118" ht="15.75">
      <c r="B1118" s="343"/>
    </row>
    <row r="1119" ht="15.75">
      <c r="B1119" s="343"/>
    </row>
    <row r="1120" ht="15.75">
      <c r="B1120" s="343"/>
    </row>
    <row r="1121" ht="15.75">
      <c r="B1121" s="343"/>
    </row>
    <row r="1122" ht="15.75">
      <c r="B1122" s="343"/>
    </row>
    <row r="1123" ht="15.75">
      <c r="B1123" s="343"/>
    </row>
    <row r="1124" ht="15.75">
      <c r="B1124" s="343"/>
    </row>
    <row r="1125" ht="15.75">
      <c r="B1125" s="343"/>
    </row>
    <row r="1126" ht="15.75">
      <c r="B1126" s="343"/>
    </row>
    <row r="1127" ht="15.75">
      <c r="B1127" s="343"/>
    </row>
    <row r="1128" ht="15.75">
      <c r="B1128" s="343"/>
    </row>
    <row r="1129" ht="15.75">
      <c r="B1129" s="343"/>
    </row>
    <row r="1130" ht="15.75">
      <c r="B1130" s="343"/>
    </row>
    <row r="1131" ht="15.75">
      <c r="B1131" s="343"/>
    </row>
    <row r="1132" ht="15.75">
      <c r="B1132" s="343"/>
    </row>
    <row r="1133" ht="15.75">
      <c r="B1133" s="343"/>
    </row>
    <row r="1134" ht="15.75">
      <c r="B1134" s="343"/>
    </row>
    <row r="1135" ht="15.75">
      <c r="B1135" s="343"/>
    </row>
    <row r="1136" ht="15.75">
      <c r="B1136" s="343"/>
    </row>
    <row r="1137" ht="15.75">
      <c r="B1137" s="343"/>
    </row>
    <row r="1138" ht="15.75">
      <c r="B1138" s="343"/>
    </row>
    <row r="1139" ht="15.75">
      <c r="B1139" s="343"/>
    </row>
    <row r="1140" ht="15.75">
      <c r="B1140" s="343"/>
    </row>
    <row r="1141" ht="15.75">
      <c r="B1141" s="343"/>
    </row>
    <row r="1142" ht="15.75">
      <c r="B1142" s="343"/>
    </row>
    <row r="1143" ht="15.75">
      <c r="B1143" s="343"/>
    </row>
    <row r="1144" ht="15.75">
      <c r="B1144" s="343"/>
    </row>
    <row r="1145" ht="15.75">
      <c r="B1145" s="343"/>
    </row>
    <row r="1146" ht="15.75">
      <c r="B1146" s="343"/>
    </row>
    <row r="1147" ht="15.75">
      <c r="B1147" s="343"/>
    </row>
    <row r="1148" ht="15.75">
      <c r="B1148" s="343"/>
    </row>
    <row r="1149" ht="15.75">
      <c r="B1149" s="343"/>
    </row>
    <row r="1150" ht="15.75">
      <c r="B1150" s="343"/>
    </row>
    <row r="1151" ht="15.75">
      <c r="B1151" s="343"/>
    </row>
    <row r="1152" ht="15.75">
      <c r="B1152" s="343"/>
    </row>
    <row r="1153" ht="15.75">
      <c r="B1153" s="343"/>
    </row>
    <row r="1154" ht="15.75">
      <c r="B1154" s="343"/>
    </row>
    <row r="1155" ht="15.75">
      <c r="B1155" s="343"/>
    </row>
    <row r="1156" ht="15.75">
      <c r="B1156" s="343"/>
    </row>
    <row r="1157" ht="15.75">
      <c r="B1157" s="343"/>
    </row>
    <row r="1158" ht="15.75">
      <c r="B1158" s="343"/>
    </row>
    <row r="1159" ht="15.75">
      <c r="B1159" s="343"/>
    </row>
    <row r="1160" ht="15.75">
      <c r="B1160" s="343"/>
    </row>
    <row r="1161" ht="15.75">
      <c r="B1161" s="343"/>
    </row>
    <row r="1162" ht="15.75">
      <c r="B1162" s="343"/>
    </row>
    <row r="1163" ht="15.75">
      <c r="B1163" s="343"/>
    </row>
    <row r="1164" ht="15.75">
      <c r="B1164" s="343"/>
    </row>
    <row r="1165" ht="15.75">
      <c r="B1165" s="343"/>
    </row>
    <row r="1166" ht="15.75">
      <c r="B1166" s="343"/>
    </row>
    <row r="1167" ht="15.75">
      <c r="B1167" s="343"/>
    </row>
    <row r="1168" ht="15.75">
      <c r="B1168" s="343"/>
    </row>
    <row r="1169" ht="15.75">
      <c r="B1169" s="343"/>
    </row>
    <row r="1170" ht="15.75">
      <c r="B1170" s="343"/>
    </row>
    <row r="1171" ht="15.75">
      <c r="B1171" s="343"/>
    </row>
    <row r="1172" ht="15.75">
      <c r="B1172" s="343"/>
    </row>
    <row r="1173" ht="15.75">
      <c r="B1173" s="343"/>
    </row>
    <row r="1174" ht="15.75">
      <c r="B1174" s="343"/>
    </row>
    <row r="1175" ht="15.75">
      <c r="B1175" s="343"/>
    </row>
    <row r="1176" ht="15.75">
      <c r="B1176" s="343"/>
    </row>
    <row r="1177" ht="15.75">
      <c r="B1177" s="343"/>
    </row>
    <row r="1178" ht="15.75">
      <c r="B1178" s="343"/>
    </row>
    <row r="1179" ht="15.75">
      <c r="B1179" s="343"/>
    </row>
    <row r="1180" ht="15.75">
      <c r="B1180" s="343"/>
    </row>
    <row r="1181" ht="15.75">
      <c r="B1181" s="343"/>
    </row>
    <row r="1182" ht="15.75">
      <c r="B1182" s="343"/>
    </row>
    <row r="1183" ht="15.75">
      <c r="B1183" s="343"/>
    </row>
    <row r="1184" ht="15.75">
      <c r="B1184" s="343"/>
    </row>
    <row r="1185" ht="15.75">
      <c r="B1185" s="343"/>
    </row>
    <row r="1186" ht="15.75">
      <c r="B1186" s="343"/>
    </row>
    <row r="1187" ht="15.75">
      <c r="B1187" s="343"/>
    </row>
    <row r="1188" ht="15.75">
      <c r="B1188" s="343"/>
    </row>
    <row r="1189" ht="15.75">
      <c r="B1189" s="343"/>
    </row>
    <row r="1190" ht="15.75">
      <c r="B1190" s="343"/>
    </row>
    <row r="1191" ht="15.75">
      <c r="B1191" s="343"/>
    </row>
    <row r="1192" ht="15.75">
      <c r="B1192" s="343"/>
    </row>
    <row r="1193" ht="15.75">
      <c r="B1193" s="343"/>
    </row>
    <row r="1194" ht="15.75">
      <c r="B1194" s="343"/>
    </row>
    <row r="1195" ht="15.75">
      <c r="B1195" s="343"/>
    </row>
    <row r="1196" ht="15.75">
      <c r="B1196" s="343"/>
    </row>
    <row r="1197" ht="15.75">
      <c r="B1197" s="343"/>
    </row>
    <row r="1198" ht="15.75">
      <c r="B1198" s="343"/>
    </row>
    <row r="1199" ht="15.75">
      <c r="B1199" s="343"/>
    </row>
    <row r="1200" ht="15.75">
      <c r="B1200" s="343"/>
    </row>
    <row r="1201" ht="15.75">
      <c r="B1201" s="343"/>
    </row>
    <row r="1202" ht="15.75">
      <c r="B1202" s="343"/>
    </row>
    <row r="1203" ht="15.75">
      <c r="B1203" s="343"/>
    </row>
    <row r="1204" ht="15.75">
      <c r="B1204" s="343"/>
    </row>
    <row r="1205" ht="15.75">
      <c r="B1205" s="343"/>
    </row>
    <row r="1206" ht="15.75">
      <c r="B1206" s="343"/>
    </row>
    <row r="1207" ht="15.75">
      <c r="B1207" s="343"/>
    </row>
    <row r="1208" ht="15.75">
      <c r="B1208" s="343"/>
    </row>
    <row r="1209" ht="15.75">
      <c r="B1209" s="343"/>
    </row>
    <row r="1210" ht="15.75">
      <c r="B1210" s="343"/>
    </row>
    <row r="1211" ht="15.75">
      <c r="B1211" s="343"/>
    </row>
    <row r="1212" ht="15.75">
      <c r="B1212" s="343"/>
    </row>
    <row r="1213" ht="15.75">
      <c r="B1213" s="343"/>
    </row>
    <row r="1214" ht="15.75">
      <c r="B1214" s="343"/>
    </row>
    <row r="1215" ht="15.75">
      <c r="B1215" s="343"/>
    </row>
    <row r="1216" ht="15.75">
      <c r="B1216" s="343"/>
    </row>
    <row r="1217" ht="15.75">
      <c r="B1217" s="343"/>
    </row>
    <row r="1218" ht="15.75">
      <c r="B1218" s="343"/>
    </row>
    <row r="1219" ht="15.75">
      <c r="B1219" s="343"/>
    </row>
    <row r="1220" ht="15.75">
      <c r="B1220" s="343"/>
    </row>
    <row r="1221" ht="15.75">
      <c r="B1221" s="343"/>
    </row>
    <row r="1222" ht="15.75">
      <c r="B1222" s="343"/>
    </row>
    <row r="1223" ht="15.75">
      <c r="B1223" s="343"/>
    </row>
    <row r="1224" ht="15.75">
      <c r="B1224" s="343"/>
    </row>
    <row r="1225" ht="15.75">
      <c r="B1225" s="343"/>
    </row>
    <row r="1226" ht="15.75">
      <c r="B1226" s="343"/>
    </row>
    <row r="1227" ht="15.75">
      <c r="B1227" s="343"/>
    </row>
    <row r="1228" ht="15.75">
      <c r="B1228" s="343"/>
    </row>
    <row r="1229" ht="15.75">
      <c r="B1229" s="343"/>
    </row>
    <row r="1230" ht="15.75">
      <c r="B1230" s="343"/>
    </row>
    <row r="1231" ht="15.75">
      <c r="B1231" s="343"/>
    </row>
    <row r="1232" ht="15.75">
      <c r="B1232" s="343"/>
    </row>
    <row r="1233" ht="15.75">
      <c r="B1233" s="343"/>
    </row>
    <row r="1234" ht="15.75">
      <c r="B1234" s="343"/>
    </row>
    <row r="1235" ht="15.75">
      <c r="B1235" s="343"/>
    </row>
    <row r="1236" ht="15.75">
      <c r="B1236" s="343"/>
    </row>
    <row r="1237" ht="15.75">
      <c r="B1237" s="343"/>
    </row>
    <row r="1238" ht="15.75">
      <c r="B1238" s="343"/>
    </row>
    <row r="1239" ht="15.75">
      <c r="B1239" s="343"/>
    </row>
    <row r="1240" ht="15.75">
      <c r="B1240" s="343"/>
    </row>
    <row r="1241" ht="15.75">
      <c r="B1241" s="343"/>
    </row>
    <row r="1242" ht="15.75">
      <c r="B1242" s="343"/>
    </row>
    <row r="1243" ht="15.75">
      <c r="B1243" s="343"/>
    </row>
    <row r="1244" ht="15.75">
      <c r="B1244" s="343"/>
    </row>
    <row r="1245" ht="15.75">
      <c r="B1245" s="343"/>
    </row>
    <row r="1246" ht="15.75">
      <c r="B1246" s="343"/>
    </row>
    <row r="1247" ht="15.75">
      <c r="B1247" s="343"/>
    </row>
    <row r="1248" ht="15.75">
      <c r="B1248" s="343"/>
    </row>
    <row r="1249" ht="15.75">
      <c r="B1249" s="343"/>
    </row>
    <row r="1250" ht="15.75">
      <c r="B1250" s="343"/>
    </row>
    <row r="1251" ht="15.75">
      <c r="B1251" s="343"/>
    </row>
    <row r="1252" ht="15.75">
      <c r="B1252" s="343"/>
    </row>
    <row r="1253" ht="15.75">
      <c r="B1253" s="343"/>
    </row>
    <row r="1254" ht="15.75">
      <c r="B1254" s="343"/>
    </row>
    <row r="1255" ht="15.75">
      <c r="B1255" s="343"/>
    </row>
    <row r="1256" ht="15.75">
      <c r="B1256" s="343"/>
    </row>
    <row r="1257" ht="15.75">
      <c r="B1257" s="343"/>
    </row>
    <row r="1258" ht="15.75">
      <c r="B1258" s="343"/>
    </row>
    <row r="1259" ht="15.75">
      <c r="B1259" s="343"/>
    </row>
    <row r="1260" ht="15.75">
      <c r="B1260" s="343"/>
    </row>
    <row r="1261" ht="15.75">
      <c r="B1261" s="343"/>
    </row>
    <row r="1262" ht="15.75">
      <c r="B1262" s="343"/>
    </row>
    <row r="1263" ht="15.75">
      <c r="B1263" s="343"/>
    </row>
    <row r="1264" ht="15.75">
      <c r="B1264" s="343"/>
    </row>
    <row r="1265" ht="15.75">
      <c r="B1265" s="343"/>
    </row>
    <row r="1266" ht="15.75">
      <c r="B1266" s="343"/>
    </row>
    <row r="1267" ht="15.75">
      <c r="B1267" s="343"/>
    </row>
    <row r="1268" ht="15.75">
      <c r="B1268" s="343"/>
    </row>
    <row r="1269" ht="15.75">
      <c r="B1269" s="343"/>
    </row>
    <row r="1270" ht="15.75">
      <c r="B1270" s="343"/>
    </row>
    <row r="1271" ht="15.75">
      <c r="B1271" s="343"/>
    </row>
    <row r="1272" ht="15.75">
      <c r="B1272" s="343"/>
    </row>
    <row r="1273" ht="15.75">
      <c r="B1273" s="343"/>
    </row>
    <row r="1274" ht="15.75">
      <c r="B1274" s="343"/>
    </row>
    <row r="1275" ht="15.75">
      <c r="B1275" s="343"/>
    </row>
    <row r="1276" ht="15.75">
      <c r="B1276" s="343"/>
    </row>
    <row r="1277" ht="15.75">
      <c r="B1277" s="343"/>
    </row>
    <row r="1278" ht="15.75">
      <c r="B1278" s="343"/>
    </row>
    <row r="1279" ht="15.75">
      <c r="B1279" s="343"/>
    </row>
    <row r="1280" ht="15.75">
      <c r="B1280" s="343"/>
    </row>
    <row r="1281" ht="15.75">
      <c r="B1281" s="343"/>
    </row>
    <row r="1282" ht="15.75">
      <c r="B1282" s="343"/>
    </row>
    <row r="1283" ht="15.75">
      <c r="B1283" s="343"/>
    </row>
    <row r="1284" ht="15.75">
      <c r="B1284" s="343"/>
    </row>
    <row r="1285" ht="15.75">
      <c r="B1285" s="343"/>
    </row>
    <row r="1286" ht="15.75">
      <c r="B1286" s="343"/>
    </row>
    <row r="1287" ht="15.75">
      <c r="B1287" s="343"/>
    </row>
    <row r="1288" ht="15.75">
      <c r="B1288" s="343"/>
    </row>
    <row r="1289" ht="15.75">
      <c r="B1289" s="343"/>
    </row>
    <row r="1290" ht="15.75">
      <c r="B1290" s="343"/>
    </row>
    <row r="1291" ht="15.75">
      <c r="B1291" s="343"/>
    </row>
    <row r="1292" ht="15.75">
      <c r="B1292" s="343"/>
    </row>
    <row r="1293" ht="15.75">
      <c r="B1293" s="343"/>
    </row>
    <row r="1294" ht="15.75">
      <c r="B1294" s="343"/>
    </row>
    <row r="1295" ht="15.75">
      <c r="B1295" s="343"/>
    </row>
    <row r="1296" ht="15.75">
      <c r="B1296" s="343"/>
    </row>
    <row r="1297" ht="15.75">
      <c r="B1297" s="343"/>
    </row>
    <row r="1298" ht="15.75">
      <c r="B1298" s="343"/>
    </row>
    <row r="1299" ht="15.75">
      <c r="B1299" s="343"/>
    </row>
    <row r="1300" ht="15.75">
      <c r="B1300" s="343"/>
    </row>
    <row r="1301" ht="15.75">
      <c r="B1301" s="343"/>
    </row>
    <row r="1302" ht="15.75">
      <c r="B1302" s="343"/>
    </row>
    <row r="1303" ht="15.75">
      <c r="B1303" s="343"/>
    </row>
    <row r="1304" ht="15.75">
      <c r="B1304" s="343"/>
    </row>
    <row r="1305" ht="15.75">
      <c r="B1305" s="343"/>
    </row>
    <row r="1306" ht="15.75">
      <c r="B1306" s="343"/>
    </row>
    <row r="1307" ht="15.75">
      <c r="B1307" s="343"/>
    </row>
    <row r="1308" ht="15.75">
      <c r="B1308" s="343"/>
    </row>
    <row r="1309" ht="15.75">
      <c r="B1309" s="343"/>
    </row>
    <row r="1310" ht="15.75">
      <c r="B1310" s="343"/>
    </row>
    <row r="1311" ht="15.75">
      <c r="B1311" s="343"/>
    </row>
    <row r="1312" ht="15.75">
      <c r="B1312" s="343"/>
    </row>
    <row r="1313" ht="15.75">
      <c r="B1313" s="343"/>
    </row>
    <row r="1314" ht="15.75">
      <c r="B1314" s="343"/>
    </row>
    <row r="1315" ht="15.75">
      <c r="B1315" s="343"/>
    </row>
    <row r="1316" ht="15.75">
      <c r="B1316" s="343"/>
    </row>
    <row r="1317" ht="15.75">
      <c r="B1317" s="343"/>
    </row>
    <row r="1318" ht="15.75">
      <c r="B1318" s="343"/>
    </row>
    <row r="1319" ht="15.75">
      <c r="B1319" s="343"/>
    </row>
    <row r="1320" ht="15.75">
      <c r="B1320" s="343"/>
    </row>
    <row r="1321" ht="15.75">
      <c r="B1321" s="343"/>
    </row>
    <row r="1322" ht="15.75">
      <c r="B1322" s="343"/>
    </row>
    <row r="1323" ht="15.75">
      <c r="B1323" s="343"/>
    </row>
    <row r="1324" ht="15.75">
      <c r="B1324" s="343"/>
    </row>
    <row r="1325" ht="15.75">
      <c r="B1325" s="343"/>
    </row>
    <row r="1326" ht="15.75">
      <c r="B1326" s="343"/>
    </row>
    <row r="1327" ht="15.75">
      <c r="B1327" s="343"/>
    </row>
    <row r="1328" ht="15.75">
      <c r="B1328" s="343"/>
    </row>
    <row r="1329" ht="15.75">
      <c r="B1329" s="343"/>
    </row>
    <row r="1330" ht="15.75">
      <c r="B1330" s="343"/>
    </row>
    <row r="1331" ht="15.75">
      <c r="B1331" s="343"/>
    </row>
    <row r="1332" ht="15.75">
      <c r="B1332" s="343"/>
    </row>
    <row r="1333" ht="15.75">
      <c r="B1333" s="343"/>
    </row>
    <row r="1334" ht="15.75">
      <c r="B1334" s="343"/>
    </row>
    <row r="1335" ht="15.75">
      <c r="B1335" s="343"/>
    </row>
    <row r="1336" ht="15.75">
      <c r="B1336" s="343"/>
    </row>
    <row r="1337" ht="15.75">
      <c r="B1337" s="343"/>
    </row>
    <row r="1338" ht="15.75">
      <c r="B1338" s="343"/>
    </row>
    <row r="1339" ht="15.75">
      <c r="B1339" s="343"/>
    </row>
    <row r="1340" ht="15.75">
      <c r="B1340" s="343"/>
    </row>
    <row r="1341" ht="15.75">
      <c r="B1341" s="343"/>
    </row>
    <row r="1342" ht="15.75">
      <c r="B1342" s="343"/>
    </row>
    <row r="1343" ht="15.75">
      <c r="B1343" s="343"/>
    </row>
    <row r="1344" ht="15.75">
      <c r="B1344" s="343"/>
    </row>
    <row r="1345" ht="15.75">
      <c r="B1345" s="343"/>
    </row>
    <row r="1346" ht="15.75">
      <c r="B1346" s="343"/>
    </row>
    <row r="1347" ht="15.75">
      <c r="B1347" s="343"/>
    </row>
    <row r="1348" ht="15.75">
      <c r="B1348" s="343"/>
    </row>
    <row r="1349" ht="15.75">
      <c r="B1349" s="343"/>
    </row>
    <row r="1350" ht="15.75">
      <c r="B1350" s="343"/>
    </row>
    <row r="1351" ht="15.75">
      <c r="B1351" s="343"/>
    </row>
    <row r="1352" ht="15.75">
      <c r="B1352" s="343"/>
    </row>
    <row r="1353" ht="15.75">
      <c r="B1353" s="343"/>
    </row>
    <row r="1354" ht="15.75">
      <c r="B1354" s="343"/>
    </row>
    <row r="1355" ht="15.75">
      <c r="B1355" s="343"/>
    </row>
    <row r="1356" ht="15.75">
      <c r="B1356" s="343"/>
    </row>
    <row r="1357" ht="15.75">
      <c r="B1357" s="343"/>
    </row>
    <row r="1358" ht="15.75">
      <c r="B1358" s="343"/>
    </row>
    <row r="1359" ht="15.75">
      <c r="B1359" s="343"/>
    </row>
    <row r="1360" ht="15.75">
      <c r="B1360" s="343"/>
    </row>
    <row r="1361" ht="15.75">
      <c r="B1361" s="343"/>
    </row>
    <row r="1362" ht="15.75">
      <c r="B1362" s="343"/>
    </row>
    <row r="1363" ht="15.75">
      <c r="B1363" s="343"/>
    </row>
    <row r="1364" ht="15.75">
      <c r="B1364" s="343"/>
    </row>
    <row r="1365" ht="15.75">
      <c r="B1365" s="343"/>
    </row>
    <row r="1366" ht="15.75">
      <c r="B1366" s="343"/>
    </row>
    <row r="1367" ht="15.75">
      <c r="B1367" s="343"/>
    </row>
    <row r="1368" ht="15.75">
      <c r="B1368" s="343"/>
    </row>
    <row r="1369" ht="15.75">
      <c r="B1369" s="343"/>
    </row>
    <row r="1370" ht="15.75">
      <c r="B1370" s="343"/>
    </row>
    <row r="1371" ht="15.75">
      <c r="B1371" s="343"/>
    </row>
    <row r="1372" ht="15.75">
      <c r="B1372" s="343"/>
    </row>
    <row r="1373" ht="15.75">
      <c r="B1373" s="343"/>
    </row>
    <row r="1374" ht="15.75">
      <c r="B1374" s="343"/>
    </row>
    <row r="1375" ht="15.75">
      <c r="B1375" s="343"/>
    </row>
    <row r="1376" ht="15.75">
      <c r="B1376" s="343"/>
    </row>
    <row r="1377" ht="15.75">
      <c r="B1377" s="343"/>
    </row>
    <row r="1378" ht="15.75">
      <c r="B1378" s="343"/>
    </row>
    <row r="1379" ht="15.75">
      <c r="B1379" s="343"/>
    </row>
    <row r="1380" ht="15.75">
      <c r="B1380" s="343"/>
    </row>
    <row r="1381" ht="15.75">
      <c r="B1381" s="343"/>
    </row>
    <row r="1382" ht="15.75">
      <c r="B1382" s="343"/>
    </row>
    <row r="1383" ht="15.75">
      <c r="B1383" s="343"/>
    </row>
    <row r="1384" ht="15.75">
      <c r="B1384" s="343"/>
    </row>
    <row r="1385" ht="15.75">
      <c r="B1385" s="343"/>
    </row>
    <row r="1386" ht="15.75">
      <c r="B1386" s="343"/>
    </row>
    <row r="1387" ht="15.75">
      <c r="B1387" s="343"/>
    </row>
    <row r="1388" ht="15.75">
      <c r="B1388" s="343"/>
    </row>
    <row r="1389" ht="15.75">
      <c r="B1389" s="343"/>
    </row>
    <row r="1390" ht="15.75">
      <c r="B1390" s="343"/>
    </row>
    <row r="1391" ht="15.75">
      <c r="B1391" s="343"/>
    </row>
    <row r="1392" ht="15.75">
      <c r="B1392" s="343"/>
    </row>
    <row r="1393" ht="15.75">
      <c r="B1393" s="343"/>
    </row>
    <row r="1394" ht="15.75">
      <c r="B1394" s="343"/>
    </row>
    <row r="1395" ht="15.75">
      <c r="B1395" s="343"/>
    </row>
    <row r="1396" ht="15.75">
      <c r="B1396" s="343"/>
    </row>
    <row r="1397" ht="15.75">
      <c r="B1397" s="343"/>
    </row>
    <row r="1398" ht="15.75">
      <c r="B1398" s="343"/>
    </row>
    <row r="1399" ht="15.75">
      <c r="B1399" s="343"/>
    </row>
    <row r="1400" ht="15.75">
      <c r="B1400" s="343"/>
    </row>
    <row r="1401" ht="15.75">
      <c r="B1401" s="343"/>
    </row>
    <row r="1402" ht="15.75">
      <c r="B1402" s="343"/>
    </row>
    <row r="1403" ht="15.75">
      <c r="B1403" s="343"/>
    </row>
    <row r="1404" ht="15.75">
      <c r="B1404" s="343"/>
    </row>
    <row r="1405" ht="15.75">
      <c r="B1405" s="343"/>
    </row>
    <row r="1406" ht="15.75">
      <c r="B1406" s="343"/>
    </row>
    <row r="1407" ht="15.75">
      <c r="B1407" s="343"/>
    </row>
    <row r="1408" ht="15.75">
      <c r="B1408" s="343"/>
    </row>
    <row r="1409" ht="15.75">
      <c r="B1409" s="343"/>
    </row>
    <row r="1410" ht="15.75">
      <c r="B1410" s="343"/>
    </row>
    <row r="1411" ht="15.75">
      <c r="B1411" s="343"/>
    </row>
    <row r="1412" ht="15.75">
      <c r="B1412" s="343"/>
    </row>
    <row r="1413" ht="15.75">
      <c r="B1413" s="343"/>
    </row>
    <row r="1414" ht="15.75">
      <c r="B1414" s="343"/>
    </row>
    <row r="1415" ht="15.75">
      <c r="B1415" s="343"/>
    </row>
    <row r="1416" ht="15.75">
      <c r="B1416" s="343"/>
    </row>
    <row r="1417" ht="15.75">
      <c r="B1417" s="343"/>
    </row>
    <row r="1418" ht="15.75">
      <c r="B1418" s="343"/>
    </row>
    <row r="1419" ht="15.75">
      <c r="B1419" s="343"/>
    </row>
    <row r="1420" ht="15.75">
      <c r="B1420" s="343"/>
    </row>
    <row r="1421" ht="15.75">
      <c r="B1421" s="343"/>
    </row>
    <row r="1422" ht="15.75">
      <c r="B1422" s="343"/>
    </row>
    <row r="1423" ht="15.75">
      <c r="B1423" s="343"/>
    </row>
    <row r="1424" ht="15.75">
      <c r="B1424" s="343"/>
    </row>
    <row r="1425" ht="15.75">
      <c r="B1425" s="343"/>
    </row>
    <row r="1426" ht="15.75">
      <c r="B1426" s="343"/>
    </row>
    <row r="1427" ht="15.75">
      <c r="B1427" s="343"/>
    </row>
    <row r="1428" ht="15.75">
      <c r="B1428" s="343"/>
    </row>
    <row r="1429" ht="15.75">
      <c r="B1429" s="343"/>
    </row>
    <row r="1430" ht="15.75">
      <c r="B1430" s="343"/>
    </row>
    <row r="1431" ht="15.75">
      <c r="B1431" s="343"/>
    </row>
    <row r="1432" ht="15.75">
      <c r="B1432" s="343"/>
    </row>
    <row r="1433" ht="15.75">
      <c r="B1433" s="343"/>
    </row>
    <row r="1434" ht="15.75">
      <c r="B1434" s="343"/>
    </row>
    <row r="1435" ht="15.75">
      <c r="B1435" s="343"/>
    </row>
    <row r="1436" ht="15.75">
      <c r="B1436" s="343"/>
    </row>
    <row r="1437" ht="15.75">
      <c r="B1437" s="343"/>
    </row>
    <row r="1438" ht="15.75">
      <c r="B1438" s="343"/>
    </row>
    <row r="1439" ht="15.75">
      <c r="B1439" s="343"/>
    </row>
    <row r="1440" ht="15.75">
      <c r="B1440" s="343"/>
    </row>
    <row r="1441" ht="15.75">
      <c r="B1441" s="343"/>
    </row>
    <row r="1442" ht="15.75">
      <c r="B1442" s="343"/>
    </row>
    <row r="1443" ht="15.75">
      <c r="B1443" s="343"/>
    </row>
    <row r="1444" ht="15.75">
      <c r="B1444" s="343"/>
    </row>
    <row r="1445" ht="15.75">
      <c r="B1445" s="343"/>
    </row>
    <row r="1446" ht="15.75">
      <c r="B1446" s="343"/>
    </row>
    <row r="1447" ht="15.75">
      <c r="B1447" s="343"/>
    </row>
    <row r="1448" ht="15.75">
      <c r="B1448" s="343"/>
    </row>
    <row r="1449" ht="15.75">
      <c r="B1449" s="343"/>
    </row>
    <row r="1450" ht="15.75">
      <c r="B1450" s="343"/>
    </row>
    <row r="1451" ht="15.75">
      <c r="B1451" s="343"/>
    </row>
    <row r="1452" ht="15.75">
      <c r="B1452" s="343"/>
    </row>
    <row r="1453" ht="15.75">
      <c r="B1453" s="343"/>
    </row>
    <row r="1454" ht="15.75">
      <c r="B1454" s="343"/>
    </row>
    <row r="1455" ht="15.75">
      <c r="B1455" s="343"/>
    </row>
    <row r="1456" ht="15.75">
      <c r="B1456" s="343"/>
    </row>
    <row r="1457" ht="15.75">
      <c r="B1457" s="343"/>
    </row>
    <row r="1458" ht="15.75">
      <c r="B1458" s="343"/>
    </row>
    <row r="1459" ht="15.75">
      <c r="B1459" s="343"/>
    </row>
    <row r="1460" ht="15.75">
      <c r="B1460" s="343"/>
    </row>
    <row r="1461" ht="15.75">
      <c r="B1461" s="343"/>
    </row>
    <row r="1462" ht="15.75">
      <c r="B1462" s="343"/>
    </row>
    <row r="1463" ht="15.75">
      <c r="B1463" s="343"/>
    </row>
    <row r="1464" ht="15.75">
      <c r="B1464" s="343"/>
    </row>
    <row r="1465" ht="15.75">
      <c r="B1465" s="343"/>
    </row>
    <row r="1466" ht="15.75">
      <c r="B1466" s="343"/>
    </row>
    <row r="1467" ht="15.75">
      <c r="B1467" s="343"/>
    </row>
    <row r="1468" ht="15.75">
      <c r="B1468" s="343"/>
    </row>
    <row r="1469" ht="15.75">
      <c r="B1469" s="343"/>
    </row>
    <row r="1470" ht="15.75">
      <c r="B1470" s="343"/>
    </row>
    <row r="1471" ht="15.75">
      <c r="B1471" s="343"/>
    </row>
    <row r="1472" ht="15.75">
      <c r="B1472" s="343"/>
    </row>
    <row r="1473" ht="15.75">
      <c r="B1473" s="343"/>
    </row>
    <row r="1474" ht="15.75">
      <c r="B1474" s="343"/>
    </row>
    <row r="1475" ht="15.75">
      <c r="B1475" s="343"/>
    </row>
    <row r="1476" ht="15.75">
      <c r="B1476" s="343"/>
    </row>
    <row r="1477" ht="15.75">
      <c r="B1477" s="343"/>
    </row>
    <row r="1478" ht="15.75">
      <c r="B1478" s="343"/>
    </row>
    <row r="1479" ht="15.75">
      <c r="B1479" s="343"/>
    </row>
    <row r="1480" ht="15.75">
      <c r="B1480" s="343"/>
    </row>
    <row r="1481" ht="15.75">
      <c r="B1481" s="343"/>
    </row>
    <row r="1482" ht="15.75">
      <c r="B1482" s="343"/>
    </row>
    <row r="1483" ht="15.75">
      <c r="B1483" s="343"/>
    </row>
    <row r="1484" ht="15.75">
      <c r="B1484" s="343"/>
    </row>
    <row r="1485" ht="15.75">
      <c r="B1485" s="343"/>
    </row>
    <row r="1486" ht="15.75">
      <c r="B1486" s="343"/>
    </row>
    <row r="1487" ht="15.75">
      <c r="B1487" s="343"/>
    </row>
    <row r="1488" ht="15.75">
      <c r="B1488" s="343"/>
    </row>
    <row r="1489" ht="15.75">
      <c r="B1489" s="343"/>
    </row>
    <row r="1490" ht="15.75">
      <c r="B1490" s="343"/>
    </row>
    <row r="1491" ht="15.75">
      <c r="B1491" s="343"/>
    </row>
    <row r="1492" ht="15.75">
      <c r="B1492" s="343"/>
    </row>
    <row r="1493" ht="15.75">
      <c r="B1493" s="343"/>
    </row>
    <row r="1494" ht="15.75">
      <c r="B1494" s="343"/>
    </row>
    <row r="1495" ht="15.75">
      <c r="B1495" s="343"/>
    </row>
    <row r="1496" ht="15.75">
      <c r="B1496" s="343"/>
    </row>
    <row r="1497" ht="15.75">
      <c r="B1497" s="343"/>
    </row>
    <row r="1498" ht="15.75">
      <c r="B1498" s="343"/>
    </row>
    <row r="1499" ht="15.75">
      <c r="B1499" s="343"/>
    </row>
    <row r="1500" ht="15.75">
      <c r="B1500" s="343"/>
    </row>
    <row r="1501" ht="15.75">
      <c r="B1501" s="343"/>
    </row>
    <row r="1502" ht="15.75">
      <c r="B1502" s="343"/>
    </row>
    <row r="1503" ht="15.75">
      <c r="B1503" s="343"/>
    </row>
    <row r="1504" ht="15.75">
      <c r="B1504" s="343"/>
    </row>
    <row r="1505" ht="15.75">
      <c r="B1505" s="343"/>
    </row>
    <row r="1506" ht="15.75">
      <c r="B1506" s="343"/>
    </row>
    <row r="1507" ht="15.75">
      <c r="B1507" s="343"/>
    </row>
    <row r="1508" ht="15.75">
      <c r="B1508" s="343"/>
    </row>
    <row r="1509" ht="15.75">
      <c r="B1509" s="343"/>
    </row>
    <row r="1510" ht="15.75">
      <c r="B1510" s="343"/>
    </row>
    <row r="1511" ht="15.75">
      <c r="B1511" s="343"/>
    </row>
    <row r="1512" ht="15.75">
      <c r="B1512" s="343"/>
    </row>
    <row r="1513" ht="15.75">
      <c r="B1513" s="343"/>
    </row>
    <row r="1514" ht="15.75">
      <c r="B1514" s="343"/>
    </row>
    <row r="1515" ht="15.75">
      <c r="B1515" s="343"/>
    </row>
    <row r="1516" ht="15.75">
      <c r="B1516" s="343"/>
    </row>
    <row r="1517" ht="15.75">
      <c r="B1517" s="343"/>
    </row>
    <row r="1518" ht="15.75">
      <c r="B1518" s="343"/>
    </row>
    <row r="1519" ht="15.75">
      <c r="B1519" s="343"/>
    </row>
    <row r="1520" ht="15.75">
      <c r="B1520" s="343"/>
    </row>
    <row r="1521" ht="15.75">
      <c r="B1521" s="343"/>
    </row>
    <row r="1522" ht="15.75">
      <c r="B1522" s="343"/>
    </row>
    <row r="1523" ht="15.75">
      <c r="B1523" s="343"/>
    </row>
    <row r="1524" ht="15.75">
      <c r="B1524" s="343"/>
    </row>
    <row r="1525" ht="15.75">
      <c r="B1525" s="343"/>
    </row>
    <row r="1526" ht="15.75">
      <c r="B1526" s="343"/>
    </row>
    <row r="1527" ht="15.75">
      <c r="B1527" s="343"/>
    </row>
    <row r="1528" ht="15.75">
      <c r="B1528" s="343"/>
    </row>
    <row r="1529" ht="15.75">
      <c r="B1529" s="343"/>
    </row>
    <row r="1530" ht="15.75">
      <c r="B1530" s="343"/>
    </row>
    <row r="1531" ht="15.75">
      <c r="B1531" s="343"/>
    </row>
    <row r="1532" ht="15.75">
      <c r="B1532" s="343"/>
    </row>
    <row r="1533" ht="15.75">
      <c r="B1533" s="343"/>
    </row>
    <row r="1534" ht="15.75">
      <c r="B1534" s="343"/>
    </row>
    <row r="1535" ht="15.75">
      <c r="B1535" s="343"/>
    </row>
    <row r="1536" ht="15.75">
      <c r="B1536" s="343"/>
    </row>
    <row r="1537" ht="15.75">
      <c r="B1537" s="343"/>
    </row>
    <row r="1538" ht="15.75">
      <c r="B1538" s="343"/>
    </row>
    <row r="1539" ht="15.75">
      <c r="B1539" s="343"/>
    </row>
    <row r="1540" ht="15.75">
      <c r="B1540" s="343"/>
    </row>
    <row r="1541" ht="15.75">
      <c r="B1541" s="343"/>
    </row>
    <row r="1542" ht="15.75">
      <c r="B1542" s="343"/>
    </row>
    <row r="1543" ht="15.75">
      <c r="B1543" s="343"/>
    </row>
    <row r="1544" ht="15.75">
      <c r="B1544" s="343"/>
    </row>
    <row r="1545" ht="15.75">
      <c r="B1545" s="343"/>
    </row>
    <row r="1546" ht="15.75">
      <c r="B1546" s="343"/>
    </row>
    <row r="1547" ht="15.75">
      <c r="B1547" s="343"/>
    </row>
    <row r="1548" ht="15.75">
      <c r="B1548" s="343"/>
    </row>
    <row r="1549" ht="15.75">
      <c r="B1549" s="343"/>
    </row>
    <row r="1550" ht="15.75">
      <c r="B1550" s="343"/>
    </row>
    <row r="1551" ht="15.75">
      <c r="B1551" s="343"/>
    </row>
    <row r="1552" ht="15.75">
      <c r="B1552" s="343"/>
    </row>
    <row r="1553" ht="15.75">
      <c r="B1553" s="343"/>
    </row>
    <row r="1554" ht="15.75">
      <c r="B1554" s="343"/>
    </row>
    <row r="1555" ht="15.75">
      <c r="B1555" s="343"/>
    </row>
    <row r="1556" ht="15.75">
      <c r="B1556" s="343"/>
    </row>
    <row r="1557" ht="15.75">
      <c r="B1557" s="343"/>
    </row>
    <row r="1558" ht="15.75">
      <c r="B1558" s="343"/>
    </row>
    <row r="1559" ht="15.75">
      <c r="B1559" s="343"/>
    </row>
    <row r="1560" ht="15.75">
      <c r="B1560" s="343"/>
    </row>
    <row r="1561" ht="15.75">
      <c r="B1561" s="343"/>
    </row>
    <row r="1562" ht="15.75">
      <c r="B1562" s="343"/>
    </row>
    <row r="1563" ht="15.75">
      <c r="B1563" s="343"/>
    </row>
    <row r="1564" ht="15.75">
      <c r="B1564" s="343"/>
    </row>
    <row r="1565" ht="15.75">
      <c r="B1565" s="343"/>
    </row>
    <row r="1566" ht="15.75">
      <c r="B1566" s="343"/>
    </row>
    <row r="1567" ht="15.75">
      <c r="B1567" s="343"/>
    </row>
    <row r="1568" ht="15.75">
      <c r="B1568" s="343"/>
    </row>
    <row r="1569" ht="15.75">
      <c r="B1569" s="343"/>
    </row>
    <row r="1570" ht="15.75">
      <c r="B1570" s="343"/>
    </row>
    <row r="1571" ht="15.75">
      <c r="B1571" s="343"/>
    </row>
    <row r="1572" ht="15.75">
      <c r="B1572" s="343"/>
    </row>
    <row r="1573" ht="15.75">
      <c r="B1573" s="343"/>
    </row>
    <row r="1574" ht="15.75">
      <c r="B1574" s="343"/>
    </row>
    <row r="1575" ht="15.75">
      <c r="B1575" s="343"/>
    </row>
    <row r="1576" ht="15.75">
      <c r="B1576" s="343"/>
    </row>
    <row r="1577" ht="15.75">
      <c r="B1577" s="343"/>
    </row>
    <row r="1578" ht="15.75">
      <c r="B1578" s="343"/>
    </row>
    <row r="1579" ht="15.75">
      <c r="B1579" s="343"/>
    </row>
    <row r="1580" ht="15.75">
      <c r="B1580" s="343"/>
    </row>
    <row r="1581" ht="15.75">
      <c r="B1581" s="343"/>
    </row>
    <row r="1582" ht="15.75">
      <c r="B1582" s="343"/>
    </row>
    <row r="1583" ht="15.75">
      <c r="B1583" s="343"/>
    </row>
    <row r="1584" ht="15.75">
      <c r="B1584" s="343"/>
    </row>
    <row r="1585" ht="15.75">
      <c r="B1585" s="343"/>
    </row>
    <row r="1586" ht="15.75">
      <c r="B1586" s="343"/>
    </row>
    <row r="1587" ht="15.75">
      <c r="B1587" s="343"/>
    </row>
    <row r="1588" ht="15.75">
      <c r="B1588" s="343"/>
    </row>
    <row r="1589" ht="15.75">
      <c r="B1589" s="343"/>
    </row>
    <row r="1590" ht="15.75">
      <c r="B1590" s="343"/>
    </row>
    <row r="1591" ht="15.75">
      <c r="B1591" s="343"/>
    </row>
    <row r="1592" ht="15.75">
      <c r="B1592" s="343"/>
    </row>
    <row r="1593" ht="15.75">
      <c r="B1593" s="343"/>
    </row>
    <row r="1594" ht="15.75">
      <c r="B1594" s="343"/>
    </row>
    <row r="1595" ht="15.75">
      <c r="B1595" s="343"/>
    </row>
    <row r="1596" ht="15.75">
      <c r="B1596" s="343"/>
    </row>
    <row r="1597" ht="15.75">
      <c r="B1597" s="343"/>
    </row>
    <row r="1598" ht="15.75">
      <c r="B1598" s="343"/>
    </row>
    <row r="1599" ht="15.75">
      <c r="B1599" s="343"/>
    </row>
    <row r="1600" ht="15.75">
      <c r="B1600" s="343"/>
    </row>
    <row r="1601" ht="15.75">
      <c r="B1601" s="343"/>
    </row>
    <row r="1602" ht="15.75">
      <c r="B1602" s="343"/>
    </row>
    <row r="1603" ht="15.75">
      <c r="B1603" s="343"/>
    </row>
    <row r="1604" ht="15.75">
      <c r="B1604" s="343"/>
    </row>
    <row r="1605" ht="15.75">
      <c r="B1605" s="343"/>
    </row>
    <row r="1606" ht="15.75">
      <c r="B1606" s="343"/>
    </row>
    <row r="1607" ht="15.75">
      <c r="B1607" s="343"/>
    </row>
    <row r="1608" ht="15.75">
      <c r="B1608" s="343"/>
    </row>
    <row r="1609" ht="15.75">
      <c r="B1609" s="343"/>
    </row>
    <row r="1610" ht="15.75">
      <c r="B1610" s="343"/>
    </row>
    <row r="1611" ht="15.75">
      <c r="B1611" s="343"/>
    </row>
    <row r="1612" ht="15.75">
      <c r="B1612" s="343"/>
    </row>
    <row r="1613" ht="15.75">
      <c r="B1613" s="343"/>
    </row>
    <row r="1614" ht="15.75">
      <c r="B1614" s="343"/>
    </row>
    <row r="1615" ht="15.75">
      <c r="B1615" s="343"/>
    </row>
    <row r="1616" ht="15.75">
      <c r="B1616" s="343"/>
    </row>
    <row r="1617" ht="15.75">
      <c r="B1617" s="343"/>
    </row>
    <row r="1618" ht="15.75">
      <c r="B1618" s="343"/>
    </row>
    <row r="1619" ht="15.75">
      <c r="B1619" s="343"/>
    </row>
    <row r="1620" ht="15.75">
      <c r="B1620" s="343"/>
    </row>
    <row r="1621" ht="15.75">
      <c r="B1621" s="343"/>
    </row>
    <row r="1622" ht="15.75">
      <c r="B1622" s="343"/>
    </row>
    <row r="1623" ht="15.75">
      <c r="B1623" s="343"/>
    </row>
    <row r="1624" ht="15.75">
      <c r="B1624" s="343"/>
    </row>
    <row r="1625" ht="15.75">
      <c r="B1625" s="343"/>
    </row>
    <row r="1626" ht="15.75">
      <c r="B1626" s="343"/>
    </row>
    <row r="1627" ht="15.75">
      <c r="B1627" s="343"/>
    </row>
    <row r="1628" ht="15.75">
      <c r="B1628" s="343"/>
    </row>
    <row r="1629" ht="15.75">
      <c r="B1629" s="343"/>
    </row>
    <row r="1630" ht="15.75">
      <c r="B1630" s="343"/>
    </row>
    <row r="1631" ht="15.75">
      <c r="B1631" s="343"/>
    </row>
    <row r="1632" ht="15.75">
      <c r="B1632" s="343"/>
    </row>
    <row r="1633" ht="15.75">
      <c r="B1633" s="343"/>
    </row>
    <row r="1634" ht="15.75">
      <c r="B1634" s="343"/>
    </row>
    <row r="1635" ht="15.75">
      <c r="B1635" s="343"/>
    </row>
    <row r="1636" ht="15.75">
      <c r="B1636" s="343"/>
    </row>
    <row r="1637" ht="15.75">
      <c r="B1637" s="343"/>
    </row>
    <row r="1638" ht="15.75">
      <c r="B1638" s="343"/>
    </row>
    <row r="1639" ht="15.75">
      <c r="B1639" s="343"/>
    </row>
    <row r="1640" ht="15.75">
      <c r="B1640" s="343"/>
    </row>
    <row r="1641" ht="15.75">
      <c r="B1641" s="343"/>
    </row>
    <row r="1642" ht="15.75">
      <c r="B1642" s="343"/>
    </row>
    <row r="1643" ht="15.75">
      <c r="B1643" s="343"/>
    </row>
    <row r="1644" ht="15.75">
      <c r="B1644" s="343"/>
    </row>
    <row r="1645" ht="15.75">
      <c r="B1645" s="343"/>
    </row>
    <row r="1646" ht="15.75">
      <c r="B1646" s="343"/>
    </row>
    <row r="1647" ht="15.75">
      <c r="B1647" s="343"/>
    </row>
    <row r="1648" ht="15.75">
      <c r="B1648" s="343"/>
    </row>
    <row r="1649" ht="15.75">
      <c r="B1649" s="343"/>
    </row>
    <row r="1650" ht="15.75">
      <c r="B1650" s="343"/>
    </row>
    <row r="1651" ht="15.75">
      <c r="B1651" s="343"/>
    </row>
    <row r="1652" ht="15.75">
      <c r="B1652" s="343"/>
    </row>
    <row r="1653" ht="15.75">
      <c r="B1653" s="343"/>
    </row>
    <row r="1654" ht="15.75">
      <c r="B1654" s="343"/>
    </row>
    <row r="1655" ht="15.75">
      <c r="B1655" s="343"/>
    </row>
    <row r="1656" ht="15.75">
      <c r="B1656" s="343"/>
    </row>
    <row r="1657" ht="15.75">
      <c r="B1657" s="343"/>
    </row>
    <row r="1658" ht="15.75">
      <c r="B1658" s="343"/>
    </row>
    <row r="1659" ht="15.75">
      <c r="B1659" s="343"/>
    </row>
    <row r="1660" ht="15.75">
      <c r="B1660" s="343"/>
    </row>
    <row r="1661" ht="15.75">
      <c r="B1661" s="343"/>
    </row>
    <row r="1662" ht="15.75">
      <c r="B1662" s="343"/>
    </row>
    <row r="1663" ht="15.75">
      <c r="B1663" s="343"/>
    </row>
    <row r="1664" ht="15.75">
      <c r="B1664" s="343"/>
    </row>
    <row r="1665" ht="15.75">
      <c r="B1665" s="343"/>
    </row>
    <row r="1666" ht="15.75">
      <c r="B1666" s="343"/>
    </row>
    <row r="1667" ht="15.75">
      <c r="B1667" s="343"/>
    </row>
    <row r="1668" ht="15.75">
      <c r="B1668" s="343"/>
    </row>
    <row r="1669" ht="15.75">
      <c r="B1669" s="343"/>
    </row>
    <row r="1670" ht="15.75">
      <c r="B1670" s="343"/>
    </row>
    <row r="1671" ht="15.75">
      <c r="B1671" s="343"/>
    </row>
    <row r="1672" ht="15.75">
      <c r="B1672" s="343"/>
    </row>
    <row r="1673" ht="15.75">
      <c r="B1673" s="343"/>
    </row>
    <row r="1674" ht="15.75">
      <c r="B1674" s="343"/>
    </row>
    <row r="1675" ht="15.75">
      <c r="B1675" s="343"/>
    </row>
    <row r="1676" ht="15.75">
      <c r="B1676" s="343"/>
    </row>
    <row r="1677" ht="15.75">
      <c r="B1677" s="343"/>
    </row>
    <row r="1678" ht="15.75">
      <c r="B1678" s="343"/>
    </row>
    <row r="1679" ht="15.75">
      <c r="B1679" s="343"/>
    </row>
    <row r="1680" ht="15.75">
      <c r="B1680" s="343"/>
    </row>
    <row r="1681" ht="15.75">
      <c r="B1681" s="343"/>
    </row>
    <row r="1682" ht="15.75">
      <c r="B1682" s="343"/>
    </row>
    <row r="1683" ht="15.75">
      <c r="B1683" s="343"/>
    </row>
    <row r="1684" ht="15.75">
      <c r="B1684" s="343"/>
    </row>
    <row r="1685" ht="15.75">
      <c r="B1685" s="343"/>
    </row>
    <row r="1686" ht="15.75">
      <c r="B1686" s="343"/>
    </row>
    <row r="1687" ht="15.75">
      <c r="B1687" s="343"/>
    </row>
    <row r="1688" ht="15.75">
      <c r="B1688" s="343"/>
    </row>
    <row r="1689" ht="15.75">
      <c r="B1689" s="343"/>
    </row>
    <row r="1690" ht="15.75">
      <c r="B1690" s="343"/>
    </row>
    <row r="1691" ht="15.75">
      <c r="B1691" s="343"/>
    </row>
    <row r="1692" ht="15.75">
      <c r="B1692" s="343"/>
    </row>
    <row r="1693" ht="15.75">
      <c r="B1693" s="343"/>
    </row>
    <row r="1694" ht="15.75">
      <c r="B1694" s="343"/>
    </row>
    <row r="1695" ht="15.75">
      <c r="B1695" s="343"/>
    </row>
    <row r="1696" ht="15.75">
      <c r="B1696" s="343"/>
    </row>
    <row r="1697" ht="15.75">
      <c r="B1697" s="343"/>
    </row>
    <row r="1698" ht="15.75">
      <c r="B1698" s="343"/>
    </row>
    <row r="1699" ht="15.75">
      <c r="B1699" s="343"/>
    </row>
    <row r="1700" ht="15.75">
      <c r="B1700" s="343"/>
    </row>
    <row r="1701" ht="15.75">
      <c r="B1701" s="343"/>
    </row>
    <row r="1702" ht="15.75">
      <c r="B1702" s="343"/>
    </row>
    <row r="1703" ht="15.75">
      <c r="B1703" s="343"/>
    </row>
    <row r="1704" ht="15.75">
      <c r="B1704" s="343"/>
    </row>
    <row r="1705" ht="15.75">
      <c r="B1705" s="343"/>
    </row>
    <row r="1706" ht="15.75">
      <c r="B1706" s="343"/>
    </row>
    <row r="1707" ht="15.75">
      <c r="B1707" s="343"/>
    </row>
    <row r="1708" ht="15.75">
      <c r="B1708" s="343"/>
    </row>
    <row r="1709" ht="15.75">
      <c r="B1709" s="343"/>
    </row>
    <row r="1710" ht="15.75">
      <c r="B1710" s="343"/>
    </row>
    <row r="1711" ht="15.75">
      <c r="B1711" s="343"/>
    </row>
    <row r="1712" ht="15.75">
      <c r="B1712" s="343"/>
    </row>
    <row r="1713" ht="15.75">
      <c r="B1713" s="343"/>
    </row>
    <row r="1714" ht="15.75">
      <c r="B1714" s="343"/>
    </row>
    <row r="1715" ht="15.75">
      <c r="B1715" s="343"/>
    </row>
    <row r="1716" ht="15.75">
      <c r="B1716" s="343"/>
    </row>
    <row r="1717" ht="15.75">
      <c r="B1717" s="343"/>
    </row>
    <row r="1718" ht="15.75">
      <c r="B1718" s="343"/>
    </row>
    <row r="1719" ht="15.75">
      <c r="B1719" s="343"/>
    </row>
    <row r="1720" ht="15.75">
      <c r="B1720" s="343"/>
    </row>
    <row r="1721" ht="15.75">
      <c r="B1721" s="343"/>
    </row>
    <row r="1722" ht="15.75">
      <c r="B1722" s="343"/>
    </row>
    <row r="1723" ht="15.75">
      <c r="B1723" s="343"/>
    </row>
    <row r="1724" ht="15.75">
      <c r="B1724" s="343"/>
    </row>
    <row r="1725" ht="15.75">
      <c r="B1725" s="343"/>
    </row>
    <row r="1726" ht="15.75">
      <c r="B1726" s="343"/>
    </row>
    <row r="1727" ht="15.75">
      <c r="B1727" s="343"/>
    </row>
    <row r="1728" ht="15.75">
      <c r="B1728" s="343"/>
    </row>
    <row r="1729" ht="15.75">
      <c r="B1729" s="343"/>
    </row>
    <row r="1730" ht="15.75">
      <c r="B1730" s="343"/>
    </row>
    <row r="1731" ht="15.75">
      <c r="B1731" s="343"/>
    </row>
    <row r="1732" ht="15.75">
      <c r="B1732" s="343"/>
    </row>
    <row r="1733" ht="15.75">
      <c r="B1733" s="343"/>
    </row>
    <row r="1734" ht="15.75">
      <c r="B1734" s="343"/>
    </row>
    <row r="1735" ht="15.75">
      <c r="B1735" s="343"/>
    </row>
    <row r="1736" ht="15.75">
      <c r="B1736" s="343"/>
    </row>
    <row r="1737" ht="15.75">
      <c r="B1737" s="343"/>
    </row>
    <row r="1738" ht="15.75">
      <c r="B1738" s="343"/>
    </row>
    <row r="1739" ht="15.75">
      <c r="B1739" s="343"/>
    </row>
    <row r="1740" ht="15.75">
      <c r="B1740" s="343"/>
    </row>
    <row r="1741" ht="15.75">
      <c r="B1741" s="343"/>
    </row>
    <row r="1742" ht="15.75">
      <c r="B1742" s="343"/>
    </row>
    <row r="1743" ht="15.75">
      <c r="B1743" s="343"/>
    </row>
    <row r="1744" ht="15.75">
      <c r="B1744" s="343"/>
    </row>
    <row r="1745" ht="15.75">
      <c r="B1745" s="343"/>
    </row>
    <row r="1746" ht="15.75">
      <c r="B1746" s="343"/>
    </row>
    <row r="1747" ht="15.75">
      <c r="B1747" s="343"/>
    </row>
    <row r="1748" ht="15.75">
      <c r="B1748" s="343"/>
    </row>
    <row r="1749" ht="15.75">
      <c r="B1749" s="343"/>
    </row>
    <row r="1750" ht="15.75">
      <c r="B1750" s="343"/>
    </row>
    <row r="1751" ht="15.75">
      <c r="B1751" s="343"/>
    </row>
    <row r="1752" ht="15.75">
      <c r="B1752" s="343"/>
    </row>
    <row r="1753" ht="15.75">
      <c r="B1753" s="343"/>
    </row>
    <row r="1754" ht="15.75">
      <c r="B1754" s="343"/>
    </row>
    <row r="1755" ht="15.75">
      <c r="B1755" s="343"/>
    </row>
    <row r="1756" ht="15.75">
      <c r="B1756" s="343"/>
    </row>
    <row r="1757" ht="15.75">
      <c r="B1757" s="343"/>
    </row>
    <row r="1758" ht="15.75">
      <c r="B1758" s="343"/>
    </row>
    <row r="1759" ht="15.75">
      <c r="B1759" s="343"/>
    </row>
    <row r="1760" ht="15.75">
      <c r="B1760" s="343"/>
    </row>
    <row r="1761" ht="15.75">
      <c r="B1761" s="343"/>
    </row>
    <row r="1762" ht="15.75">
      <c r="B1762" s="343"/>
    </row>
    <row r="1763" ht="15.75">
      <c r="B1763" s="343"/>
    </row>
    <row r="1764" ht="15.75">
      <c r="B1764" s="343"/>
    </row>
    <row r="1765" ht="15.75">
      <c r="B1765" s="343"/>
    </row>
    <row r="1766" ht="15.75">
      <c r="B1766" s="343"/>
    </row>
    <row r="1767" ht="15.75">
      <c r="B1767" s="343"/>
    </row>
    <row r="1768" ht="15.75">
      <c r="B1768" s="343"/>
    </row>
    <row r="1769" ht="15.75">
      <c r="B1769" s="343"/>
    </row>
    <row r="1770" ht="15.75">
      <c r="B1770" s="343"/>
    </row>
    <row r="1771" ht="15.75">
      <c r="B1771" s="343"/>
    </row>
    <row r="1772" ht="15.75">
      <c r="B1772" s="343"/>
    </row>
    <row r="1773" ht="15.75">
      <c r="B1773" s="343"/>
    </row>
    <row r="1774" ht="15.75">
      <c r="B1774" s="343"/>
    </row>
    <row r="1775" ht="15.75">
      <c r="B1775" s="343"/>
    </row>
    <row r="1776" ht="15.75">
      <c r="B1776" s="343"/>
    </row>
    <row r="1777" ht="15.75">
      <c r="B1777" s="343"/>
    </row>
    <row r="1778" ht="15.75">
      <c r="B1778" s="343"/>
    </row>
    <row r="1779" ht="15.75">
      <c r="B1779" s="343"/>
    </row>
    <row r="1780" ht="15.75">
      <c r="B1780" s="343"/>
    </row>
    <row r="1781" ht="15.75">
      <c r="B1781" s="343"/>
    </row>
    <row r="1782" ht="15.75">
      <c r="B1782" s="343"/>
    </row>
    <row r="1783" ht="15.75">
      <c r="B1783" s="343"/>
    </row>
    <row r="1784" ht="15.75">
      <c r="B1784" s="343"/>
    </row>
    <row r="1785" ht="15.75">
      <c r="B1785" s="343"/>
    </row>
    <row r="1786" ht="15.75">
      <c r="B1786" s="343"/>
    </row>
    <row r="1787" ht="15.75">
      <c r="B1787" s="343"/>
    </row>
    <row r="1788" ht="15.75">
      <c r="B1788" s="343"/>
    </row>
    <row r="1789" ht="15.75">
      <c r="B1789" s="343"/>
    </row>
    <row r="1790" ht="15.75">
      <c r="B1790" s="343"/>
    </row>
    <row r="1791" ht="15.75">
      <c r="B1791" s="343"/>
    </row>
    <row r="1792" ht="15.75">
      <c r="B1792" s="343"/>
    </row>
    <row r="1793" ht="15.75">
      <c r="B1793" s="343"/>
    </row>
    <row r="1794" ht="15.75">
      <c r="B1794" s="343"/>
    </row>
    <row r="1795" ht="15.75">
      <c r="B1795" s="343"/>
    </row>
    <row r="1796" ht="15.75">
      <c r="B1796" s="343"/>
    </row>
    <row r="1797" ht="15.75">
      <c r="B1797" s="343"/>
    </row>
    <row r="1798" ht="15.75">
      <c r="B1798" s="343"/>
    </row>
    <row r="1799" ht="15.75">
      <c r="B1799" s="343"/>
    </row>
    <row r="1800" ht="15.75">
      <c r="B1800" s="343"/>
    </row>
    <row r="1801" ht="15.75">
      <c r="B1801" s="343"/>
    </row>
    <row r="1802" ht="15.75">
      <c r="B1802" s="343"/>
    </row>
    <row r="1803" ht="15.75">
      <c r="B1803" s="343"/>
    </row>
    <row r="1804" ht="15.75">
      <c r="B1804" s="343"/>
    </row>
    <row r="1805" ht="15.75">
      <c r="B1805" s="343"/>
    </row>
    <row r="1806" ht="15.75">
      <c r="B1806" s="343"/>
    </row>
    <row r="1807" ht="15.75">
      <c r="B1807" s="343"/>
    </row>
    <row r="1808" ht="15.75">
      <c r="B1808" s="343"/>
    </row>
    <row r="1809" ht="15.75">
      <c r="B1809" s="343"/>
    </row>
    <row r="1810" ht="15.75">
      <c r="B1810" s="343"/>
    </row>
    <row r="1811" ht="15.75">
      <c r="B1811" s="343"/>
    </row>
    <row r="1812" ht="15.75">
      <c r="B1812" s="343"/>
    </row>
    <row r="1813" ht="15.75">
      <c r="B1813" s="343"/>
    </row>
    <row r="1814" ht="15.75">
      <c r="B1814" s="343"/>
    </row>
    <row r="1815" ht="15.75">
      <c r="B1815" s="343"/>
    </row>
    <row r="1816" ht="15.75">
      <c r="B1816" s="343"/>
    </row>
    <row r="1817" ht="15.75">
      <c r="B1817" s="343"/>
    </row>
    <row r="1818" ht="15.75">
      <c r="B1818" s="343"/>
    </row>
    <row r="1819" ht="15.75">
      <c r="B1819" s="343"/>
    </row>
    <row r="1820" ht="15.75">
      <c r="B1820" s="343"/>
    </row>
    <row r="1821" ht="15.75">
      <c r="B1821" s="343"/>
    </row>
    <row r="1822" ht="15.75">
      <c r="B1822" s="343"/>
    </row>
    <row r="1823" ht="15.75">
      <c r="B1823" s="343"/>
    </row>
    <row r="1824" ht="15.75">
      <c r="B1824" s="343"/>
    </row>
    <row r="1825" ht="15.75">
      <c r="B1825" s="343"/>
    </row>
    <row r="1826" ht="15.75">
      <c r="B1826" s="343"/>
    </row>
    <row r="1827" ht="15.75">
      <c r="B1827" s="343"/>
    </row>
    <row r="1828" ht="15.75">
      <c r="B1828" s="343"/>
    </row>
    <row r="1829" ht="15.75">
      <c r="B1829" s="343"/>
    </row>
    <row r="1830" ht="15.75">
      <c r="B1830" s="343"/>
    </row>
    <row r="1831" ht="15.75">
      <c r="B1831" s="343"/>
    </row>
    <row r="1832" ht="15.75">
      <c r="B1832" s="343"/>
    </row>
    <row r="1833" ht="15.75">
      <c r="B1833" s="343"/>
    </row>
    <row r="1834" ht="15.75">
      <c r="B1834" s="343"/>
    </row>
    <row r="1835" ht="15.75">
      <c r="B1835" s="343"/>
    </row>
    <row r="1836" ht="15.75">
      <c r="B1836" s="343"/>
    </row>
    <row r="1837" ht="15.75">
      <c r="B1837" s="343"/>
    </row>
    <row r="1838" ht="15.75">
      <c r="B1838" s="343"/>
    </row>
    <row r="1839" ht="15.75">
      <c r="B1839" s="343"/>
    </row>
    <row r="1840" ht="15.75">
      <c r="B1840" s="343"/>
    </row>
    <row r="1841" ht="15.75">
      <c r="B1841" s="343"/>
    </row>
    <row r="1842" ht="15.75">
      <c r="B1842" s="343"/>
    </row>
    <row r="1843" ht="15.75">
      <c r="B1843" s="343"/>
    </row>
    <row r="1844" ht="15.75">
      <c r="B1844" s="343"/>
    </row>
    <row r="1845" ht="15.75">
      <c r="B1845" s="343"/>
    </row>
    <row r="1846" ht="15.75">
      <c r="B1846" s="343"/>
    </row>
    <row r="1847" ht="15.75">
      <c r="B1847" s="343"/>
    </row>
    <row r="1848" ht="15.75">
      <c r="B1848" s="343"/>
    </row>
    <row r="1849" ht="15.75">
      <c r="B1849" s="343"/>
    </row>
    <row r="1850" ht="15.75">
      <c r="B1850" s="343"/>
    </row>
    <row r="1851" ht="15.75">
      <c r="B1851" s="343"/>
    </row>
    <row r="1852" ht="15.75">
      <c r="B1852" s="343"/>
    </row>
    <row r="1853" ht="15.75">
      <c r="B1853" s="343"/>
    </row>
    <row r="1854" ht="15.75">
      <c r="B1854" s="343"/>
    </row>
    <row r="1855" ht="15.75">
      <c r="B1855" s="343"/>
    </row>
    <row r="1856" ht="15.75">
      <c r="B1856" s="343"/>
    </row>
    <row r="1857" ht="15.75">
      <c r="B1857" s="343"/>
    </row>
    <row r="1858" ht="15.75">
      <c r="B1858" s="343"/>
    </row>
    <row r="1859" ht="15.75">
      <c r="B1859" s="343"/>
    </row>
    <row r="1860" ht="15.75">
      <c r="B1860" s="343"/>
    </row>
    <row r="1861" ht="15.75">
      <c r="B1861" s="343"/>
    </row>
    <row r="1862" ht="15.75">
      <c r="B1862" s="343"/>
    </row>
    <row r="1863" ht="15.75">
      <c r="B1863" s="343"/>
    </row>
    <row r="1864" ht="15.75">
      <c r="B1864" s="343"/>
    </row>
    <row r="1865" ht="15.75">
      <c r="B1865" s="343"/>
    </row>
    <row r="1866" ht="15.75">
      <c r="B1866" s="343"/>
    </row>
    <row r="1867" ht="15.75">
      <c r="B1867" s="343"/>
    </row>
    <row r="1868" ht="15.75">
      <c r="B1868" s="343"/>
    </row>
    <row r="1869" ht="15.75">
      <c r="B1869" s="343"/>
    </row>
    <row r="1870" ht="15.75">
      <c r="B1870" s="343"/>
    </row>
    <row r="1871" ht="15.75">
      <c r="B1871" s="343"/>
    </row>
    <row r="1872" ht="15.75">
      <c r="B1872" s="343"/>
    </row>
    <row r="1873" ht="15.75">
      <c r="B1873" s="343"/>
    </row>
    <row r="1874" ht="15.75">
      <c r="B1874" s="343"/>
    </row>
    <row r="1875" ht="15.75">
      <c r="B1875" s="343"/>
    </row>
    <row r="1876" ht="15.75">
      <c r="B1876" s="343"/>
    </row>
    <row r="1877" ht="15.75">
      <c r="B1877" s="343"/>
    </row>
    <row r="1878" ht="15.75">
      <c r="B1878" s="343"/>
    </row>
    <row r="1879" ht="15.75">
      <c r="B1879" s="343"/>
    </row>
    <row r="1880" ht="15.75">
      <c r="B1880" s="343"/>
    </row>
    <row r="1881" ht="15.75">
      <c r="B1881" s="343"/>
    </row>
    <row r="1882" ht="15.75">
      <c r="B1882" s="343"/>
    </row>
    <row r="1883" ht="15.75">
      <c r="B1883" s="343"/>
    </row>
    <row r="1884" ht="15.75">
      <c r="B1884" s="343"/>
    </row>
    <row r="1885" ht="15.75">
      <c r="B1885" s="343"/>
    </row>
    <row r="1886" ht="15.75">
      <c r="B1886" s="343"/>
    </row>
    <row r="1887" ht="15.75">
      <c r="B1887" s="343"/>
    </row>
    <row r="1888" ht="15.75">
      <c r="B1888" s="343"/>
    </row>
    <row r="1889" ht="15.75">
      <c r="B1889" s="343"/>
    </row>
    <row r="1890" ht="15.75">
      <c r="B1890" s="343"/>
    </row>
    <row r="1891" ht="15.75">
      <c r="B1891" s="343"/>
    </row>
    <row r="1892" ht="15.75">
      <c r="B1892" s="343"/>
    </row>
    <row r="1893" ht="15.75">
      <c r="B1893" s="343"/>
    </row>
    <row r="1894" ht="15.75">
      <c r="B1894" s="343"/>
    </row>
    <row r="1895" ht="15.75">
      <c r="B1895" s="343"/>
    </row>
    <row r="1896" ht="15.75">
      <c r="B1896" s="343"/>
    </row>
    <row r="1897" ht="15.75">
      <c r="B1897" s="343"/>
    </row>
    <row r="1898" ht="15.75">
      <c r="B1898" s="343"/>
    </row>
    <row r="1899" ht="15.75">
      <c r="B1899" s="343"/>
    </row>
    <row r="1900" ht="15.75">
      <c r="B1900" s="343"/>
    </row>
    <row r="1901" ht="15.75">
      <c r="B1901" s="343"/>
    </row>
    <row r="1902" ht="15.75">
      <c r="B1902" s="343"/>
    </row>
    <row r="1903" ht="15.75">
      <c r="B1903" s="343"/>
    </row>
    <row r="1904" ht="15.75">
      <c r="B1904" s="343"/>
    </row>
    <row r="1905" ht="15.75">
      <c r="B1905" s="343"/>
    </row>
    <row r="1906" ht="15.75">
      <c r="B1906" s="343"/>
    </row>
    <row r="1907" ht="15.75">
      <c r="B1907" s="343"/>
    </row>
    <row r="1908" ht="15.75">
      <c r="B1908" s="343"/>
    </row>
    <row r="1909" ht="15.75">
      <c r="B1909" s="343"/>
    </row>
    <row r="1910" ht="15.75">
      <c r="B1910" s="343"/>
    </row>
    <row r="1911" ht="15.75">
      <c r="B1911" s="343"/>
    </row>
    <row r="1912" ht="15.75">
      <c r="B1912" s="343"/>
    </row>
    <row r="1913" ht="15.75">
      <c r="B1913" s="343"/>
    </row>
    <row r="1914" ht="15.75">
      <c r="B1914" s="343"/>
    </row>
    <row r="1915" ht="15.75">
      <c r="B1915" s="343"/>
    </row>
    <row r="1916" ht="15.75">
      <c r="B1916" s="343"/>
    </row>
    <row r="1917" ht="15.75">
      <c r="B1917" s="343"/>
    </row>
    <row r="1918" ht="15.75">
      <c r="B1918" s="343"/>
    </row>
    <row r="1919" ht="15.75">
      <c r="B1919" s="343"/>
    </row>
    <row r="1920" ht="15.75">
      <c r="B1920" s="343"/>
    </row>
    <row r="1921" ht="15.75">
      <c r="B1921" s="343"/>
    </row>
    <row r="1922" ht="15.75">
      <c r="B1922" s="343"/>
    </row>
    <row r="1923" ht="15.75">
      <c r="B1923" s="343"/>
    </row>
    <row r="1924" ht="15.75">
      <c r="B1924" s="343"/>
    </row>
    <row r="1925" ht="15.75">
      <c r="B1925" s="343"/>
    </row>
    <row r="1926" ht="15.75">
      <c r="B1926" s="343"/>
    </row>
    <row r="1927" ht="15.75">
      <c r="B1927" s="343"/>
    </row>
    <row r="1928" ht="15.75">
      <c r="B1928" s="343"/>
    </row>
    <row r="1929" ht="15.75">
      <c r="B1929" s="343"/>
    </row>
    <row r="1930" ht="15.75">
      <c r="B1930" s="343"/>
    </row>
    <row r="1931" ht="15.75">
      <c r="B1931" s="343"/>
    </row>
    <row r="1932" ht="15.75">
      <c r="B1932" s="343"/>
    </row>
    <row r="1933" ht="15.75">
      <c r="B1933" s="343"/>
    </row>
    <row r="1934" ht="15.75">
      <c r="B1934" s="343"/>
    </row>
    <row r="1935" ht="15.75">
      <c r="B1935" s="343"/>
    </row>
    <row r="1936" ht="15.75">
      <c r="B1936" s="343"/>
    </row>
    <row r="1937" ht="15.75">
      <c r="B1937" s="343"/>
    </row>
    <row r="1938" ht="15.75">
      <c r="B1938" s="343"/>
    </row>
    <row r="1939" ht="15.75">
      <c r="B1939" s="343"/>
    </row>
    <row r="1940" ht="15.75">
      <c r="B1940" s="343"/>
    </row>
    <row r="1941" ht="15.75">
      <c r="B1941" s="343"/>
    </row>
    <row r="1942" ht="15.75">
      <c r="B1942" s="343"/>
    </row>
    <row r="1943" ht="15.75">
      <c r="B1943" s="343"/>
    </row>
    <row r="1944" ht="15.75">
      <c r="B1944" s="343"/>
    </row>
    <row r="1945" ht="15.75">
      <c r="B1945" s="343"/>
    </row>
    <row r="1946" ht="15.75">
      <c r="B1946" s="343"/>
    </row>
    <row r="1947" ht="15.75">
      <c r="B1947" s="343"/>
    </row>
    <row r="1948" ht="15.75">
      <c r="B1948" s="343"/>
    </row>
    <row r="1949" ht="15.75">
      <c r="B1949" s="343"/>
    </row>
    <row r="1950" ht="15.75">
      <c r="B1950" s="343"/>
    </row>
    <row r="1951" ht="15.75">
      <c r="B1951" s="343"/>
    </row>
    <row r="1952" ht="15.75">
      <c r="B1952" s="343"/>
    </row>
    <row r="1953" ht="15.75">
      <c r="B1953" s="343"/>
    </row>
    <row r="1954" ht="15.75">
      <c r="B1954" s="343"/>
    </row>
    <row r="1955" ht="15.75">
      <c r="B1955" s="343"/>
    </row>
    <row r="1956" ht="15.75">
      <c r="B1956" s="343"/>
    </row>
    <row r="1957" ht="15.75">
      <c r="B1957" s="343"/>
    </row>
    <row r="1958" ht="15.75">
      <c r="B1958" s="343"/>
    </row>
    <row r="1959" ht="15.75">
      <c r="B1959" s="343"/>
    </row>
    <row r="1960" ht="15.75">
      <c r="B1960" s="343"/>
    </row>
    <row r="1961" ht="15.75">
      <c r="B1961" s="343"/>
    </row>
    <row r="1962" ht="15.75">
      <c r="B1962" s="343"/>
    </row>
    <row r="1963" ht="15.75">
      <c r="B1963" s="343"/>
    </row>
    <row r="1964" ht="15.75">
      <c r="B1964" s="343"/>
    </row>
    <row r="1965" ht="15.75">
      <c r="B1965" s="343"/>
    </row>
    <row r="1966" ht="15.75">
      <c r="B1966" s="343"/>
    </row>
    <row r="1967" ht="15.75">
      <c r="B1967" s="343"/>
    </row>
    <row r="1968" ht="15.75">
      <c r="B1968" s="343"/>
    </row>
    <row r="1969" ht="15.75">
      <c r="B1969" s="343"/>
    </row>
    <row r="1970" ht="15.75">
      <c r="B1970" s="343"/>
    </row>
    <row r="1971" ht="15.75">
      <c r="B1971" s="343"/>
    </row>
    <row r="1972" ht="15.75">
      <c r="B1972" s="343"/>
    </row>
    <row r="1973" ht="15.75">
      <c r="B1973" s="343"/>
    </row>
    <row r="1974" ht="15.75">
      <c r="B1974" s="343"/>
    </row>
    <row r="1975" ht="15.75">
      <c r="B1975" s="343"/>
    </row>
    <row r="1976" ht="15.75">
      <c r="B1976" s="343"/>
    </row>
    <row r="1977" ht="15.75">
      <c r="B1977" s="343"/>
    </row>
    <row r="1978" ht="15.75">
      <c r="B1978" s="343"/>
    </row>
    <row r="1979" ht="15.75">
      <c r="B1979" s="343"/>
    </row>
    <row r="1980" ht="15.75">
      <c r="B1980" s="343"/>
    </row>
    <row r="1981" ht="15.75">
      <c r="B1981" s="343"/>
    </row>
    <row r="1982" ht="15.75">
      <c r="B1982" s="343"/>
    </row>
    <row r="1983" ht="15.75">
      <c r="B1983" s="343"/>
    </row>
    <row r="1984" ht="15.75">
      <c r="B1984" s="343"/>
    </row>
    <row r="1985" ht="15.75">
      <c r="B1985" s="343"/>
    </row>
    <row r="1986" ht="15.75">
      <c r="B1986" s="343"/>
    </row>
    <row r="1987" ht="15.75">
      <c r="B1987" s="343"/>
    </row>
    <row r="1988" ht="15.75">
      <c r="B1988" s="343"/>
    </row>
    <row r="1989" ht="15.75">
      <c r="B1989" s="343"/>
    </row>
    <row r="1990" ht="15.75">
      <c r="B1990" s="343"/>
    </row>
    <row r="1991" ht="15.75">
      <c r="B1991" s="343"/>
    </row>
    <row r="1992" ht="15.75">
      <c r="B1992" s="343"/>
    </row>
    <row r="1993" ht="15.75">
      <c r="B1993" s="343"/>
    </row>
    <row r="1994" ht="15.75">
      <c r="B1994" s="343"/>
    </row>
    <row r="1995" ht="15.75">
      <c r="B1995" s="343"/>
    </row>
    <row r="1996" ht="15.75">
      <c r="B1996" s="343"/>
    </row>
    <row r="1997" ht="15.75">
      <c r="B1997" s="343"/>
    </row>
    <row r="1998" ht="15.75">
      <c r="B1998" s="343"/>
    </row>
    <row r="1999" ht="15.75">
      <c r="B1999" s="343"/>
    </row>
    <row r="2000" ht="15.75">
      <c r="B2000" s="343"/>
    </row>
    <row r="2001" ht="15.75">
      <c r="B2001" s="343"/>
    </row>
    <row r="2002" ht="15.75">
      <c r="B2002" s="343"/>
    </row>
    <row r="2003" ht="15.75">
      <c r="B2003" s="343"/>
    </row>
    <row r="2004" ht="15.75">
      <c r="B2004" s="343"/>
    </row>
    <row r="2005" ht="15.75">
      <c r="B2005" s="343"/>
    </row>
    <row r="2006" ht="15.75">
      <c r="B2006" s="343"/>
    </row>
    <row r="2007" ht="15.75">
      <c r="B2007" s="343"/>
    </row>
    <row r="2008" ht="15.75">
      <c r="B2008" s="343"/>
    </row>
    <row r="2009" ht="15.75">
      <c r="B2009" s="343"/>
    </row>
    <row r="2010" ht="15.75">
      <c r="B2010" s="343"/>
    </row>
    <row r="2011" ht="15.75">
      <c r="B2011" s="343"/>
    </row>
    <row r="2012" ht="15.75">
      <c r="B2012" s="343"/>
    </row>
    <row r="2013" ht="15.75">
      <c r="B2013" s="343"/>
    </row>
    <row r="2014" ht="15.75">
      <c r="B2014" s="343"/>
    </row>
    <row r="2015" ht="15.75">
      <c r="B2015" s="343"/>
    </row>
    <row r="2016" ht="15.75">
      <c r="B2016" s="343"/>
    </row>
    <row r="2017" ht="15.75">
      <c r="B2017" s="343"/>
    </row>
    <row r="2018" ht="15.75">
      <c r="B2018" s="343"/>
    </row>
    <row r="2019" ht="15.75">
      <c r="B2019" s="343"/>
    </row>
    <row r="2020" ht="15.75">
      <c r="B2020" s="343"/>
    </row>
    <row r="2021" ht="15.75">
      <c r="B2021" s="343"/>
    </row>
    <row r="2022" ht="15.75">
      <c r="B2022" s="343"/>
    </row>
    <row r="2023" ht="15.75">
      <c r="B2023" s="343"/>
    </row>
    <row r="2024" ht="15.75">
      <c r="B2024" s="343"/>
    </row>
    <row r="2025" ht="15.75">
      <c r="B2025" s="343"/>
    </row>
    <row r="2026" ht="15.75">
      <c r="B2026" s="343"/>
    </row>
    <row r="2027" ht="15.75">
      <c r="B2027" s="343"/>
    </row>
    <row r="2028" ht="15.75">
      <c r="B2028" s="343"/>
    </row>
    <row r="2029" ht="15.75">
      <c r="B2029" s="343"/>
    </row>
    <row r="2030" ht="15.75">
      <c r="B2030" s="343"/>
    </row>
    <row r="2031" ht="15.75">
      <c r="B2031" s="343"/>
    </row>
    <row r="2032" ht="15.75">
      <c r="B2032" s="343"/>
    </row>
    <row r="2033" ht="15.75">
      <c r="B2033" s="343"/>
    </row>
    <row r="2034" ht="15.75">
      <c r="B2034" s="343"/>
    </row>
    <row r="2035" ht="15.75">
      <c r="B2035" s="343"/>
    </row>
    <row r="2036" ht="15.75">
      <c r="B2036" s="343"/>
    </row>
    <row r="2037" ht="15.75">
      <c r="B2037" s="343"/>
    </row>
    <row r="2038" ht="15.75">
      <c r="B2038" s="343"/>
    </row>
    <row r="2039" ht="15.75">
      <c r="B2039" s="343"/>
    </row>
    <row r="2040" ht="15.75">
      <c r="B2040" s="343"/>
    </row>
    <row r="2041" ht="15.75">
      <c r="B2041" s="343"/>
    </row>
    <row r="2042" ht="15.75">
      <c r="B2042" s="343"/>
    </row>
    <row r="2043" ht="15.75">
      <c r="B2043" s="343"/>
    </row>
    <row r="2044" ht="15.75">
      <c r="B2044" s="343"/>
    </row>
    <row r="2045" ht="15.75">
      <c r="B2045" s="343"/>
    </row>
    <row r="2046" ht="15.75">
      <c r="B2046" s="343"/>
    </row>
    <row r="2047" ht="15.75">
      <c r="B2047" s="343"/>
    </row>
    <row r="2048" ht="15.75">
      <c r="B2048" s="343"/>
    </row>
    <row r="2049" ht="15.75">
      <c r="B2049" s="343"/>
    </row>
    <row r="2050" ht="15.75">
      <c r="B2050" s="343"/>
    </row>
    <row r="2051" ht="15.75">
      <c r="B2051" s="343"/>
    </row>
    <row r="2052" ht="15.75">
      <c r="B2052" s="343"/>
    </row>
    <row r="2053" ht="15.75">
      <c r="B2053" s="343"/>
    </row>
    <row r="2054" ht="15.75">
      <c r="B2054" s="343"/>
    </row>
    <row r="2055" ht="15.75">
      <c r="B2055" s="343"/>
    </row>
    <row r="2056" ht="15.75">
      <c r="B2056" s="343"/>
    </row>
    <row r="2057" ht="15.75">
      <c r="B2057" s="343"/>
    </row>
    <row r="2058" ht="15.75">
      <c r="B2058" s="343"/>
    </row>
    <row r="2059" ht="15.75">
      <c r="B2059" s="343"/>
    </row>
    <row r="2060" ht="15.75">
      <c r="B2060" s="343"/>
    </row>
    <row r="2061" ht="15.75">
      <c r="B2061" s="343"/>
    </row>
    <row r="2062" ht="15.75">
      <c r="B2062" s="343"/>
    </row>
    <row r="2063" ht="15.75">
      <c r="B2063" s="343"/>
    </row>
    <row r="2064" ht="15.75">
      <c r="B2064" s="343"/>
    </row>
    <row r="2065" ht="15.75">
      <c r="B2065" s="343"/>
    </row>
    <row r="2066" ht="15.75">
      <c r="B2066" s="343"/>
    </row>
    <row r="2067" ht="15.75">
      <c r="B2067" s="343"/>
    </row>
    <row r="2068" ht="15.75">
      <c r="B2068" s="343"/>
    </row>
    <row r="2069" ht="15.75">
      <c r="B2069" s="343"/>
    </row>
    <row r="2070" ht="15.75">
      <c r="B2070" s="343"/>
    </row>
    <row r="2071" ht="15.75">
      <c r="B2071" s="343"/>
    </row>
    <row r="2072" ht="15.75">
      <c r="B2072" s="343"/>
    </row>
    <row r="2073" ht="15.75">
      <c r="B2073" s="343"/>
    </row>
    <row r="2074" ht="15.75">
      <c r="B2074" s="343"/>
    </row>
    <row r="2075" ht="15.75">
      <c r="B2075" s="343"/>
    </row>
    <row r="2076" ht="15.75">
      <c r="B2076" s="343"/>
    </row>
    <row r="2077" ht="15.75">
      <c r="B2077" s="343"/>
    </row>
    <row r="2078" ht="15.75">
      <c r="B2078" s="343"/>
    </row>
    <row r="2079" ht="15.75">
      <c r="B2079" s="343"/>
    </row>
    <row r="2080" ht="15.75">
      <c r="B2080" s="343"/>
    </row>
    <row r="2081" ht="15.75">
      <c r="B2081" s="343"/>
    </row>
    <row r="2082" ht="15.75">
      <c r="B2082" s="343"/>
    </row>
    <row r="2083" ht="15.75">
      <c r="B2083" s="343"/>
    </row>
    <row r="2084" ht="15.75">
      <c r="B2084" s="343"/>
    </row>
    <row r="2085" ht="15.75">
      <c r="B2085" s="343"/>
    </row>
    <row r="2086" ht="15.75">
      <c r="B2086" s="343"/>
    </row>
    <row r="2087" ht="15.75">
      <c r="B2087" s="343"/>
    </row>
    <row r="2088" ht="15.75">
      <c r="B2088" s="343"/>
    </row>
    <row r="2089" ht="15.75">
      <c r="B2089" s="343"/>
    </row>
    <row r="2090" ht="15.75">
      <c r="B2090" s="343"/>
    </row>
    <row r="2091" ht="15.75">
      <c r="B2091" s="343"/>
    </row>
    <row r="2092" ht="15.75">
      <c r="B2092" s="343"/>
    </row>
    <row r="2093" ht="15.75">
      <c r="B2093" s="343"/>
    </row>
    <row r="2094" ht="15.75">
      <c r="B2094" s="343"/>
    </row>
    <row r="2095" ht="15.75">
      <c r="B2095" s="343"/>
    </row>
    <row r="2096" ht="15.75">
      <c r="B2096" s="343"/>
    </row>
    <row r="2097" ht="15.75">
      <c r="B2097" s="343"/>
    </row>
    <row r="2098" ht="15.75">
      <c r="B2098" s="343"/>
    </row>
    <row r="2099" ht="15.75">
      <c r="B2099" s="343"/>
    </row>
    <row r="2100" ht="15.75">
      <c r="B2100" s="343"/>
    </row>
    <row r="2101" ht="15.75">
      <c r="B2101" s="343"/>
    </row>
    <row r="2102" ht="15.75">
      <c r="B2102" s="343"/>
    </row>
    <row r="2103" ht="15.75">
      <c r="B2103" s="343"/>
    </row>
    <row r="2104" ht="15.75">
      <c r="B2104" s="343"/>
    </row>
    <row r="2105" ht="15.75">
      <c r="B2105" s="343"/>
    </row>
    <row r="2106" ht="15.75">
      <c r="B2106" s="343"/>
    </row>
    <row r="2107" ht="15.75">
      <c r="B2107" s="343"/>
    </row>
    <row r="2108" ht="15.75">
      <c r="B2108" s="343"/>
    </row>
    <row r="2109" ht="15.75">
      <c r="B2109" s="343"/>
    </row>
    <row r="2110" ht="15.75">
      <c r="B2110" s="343"/>
    </row>
    <row r="2111" ht="15.75">
      <c r="B2111" s="343"/>
    </row>
    <row r="2112" ht="15.75">
      <c r="B2112" s="343"/>
    </row>
    <row r="2113" ht="15.75">
      <c r="B2113" s="343"/>
    </row>
    <row r="2114" ht="15.75">
      <c r="B2114" s="343"/>
    </row>
    <row r="2115" ht="15.75">
      <c r="B2115" s="343"/>
    </row>
    <row r="2116" ht="15.75">
      <c r="B2116" s="343"/>
    </row>
    <row r="2117" ht="15.75">
      <c r="B2117" s="343"/>
    </row>
    <row r="2118" ht="15.75">
      <c r="B2118" s="343"/>
    </row>
    <row r="2119" ht="15.75">
      <c r="B2119" s="343"/>
    </row>
    <row r="2120" ht="15.75">
      <c r="B2120" s="343"/>
    </row>
    <row r="2121" ht="15.75">
      <c r="B2121" s="343"/>
    </row>
    <row r="2122" ht="15.75">
      <c r="B2122" s="343"/>
    </row>
    <row r="2123" ht="15.75">
      <c r="B2123" s="343"/>
    </row>
    <row r="2124" ht="15.75">
      <c r="B2124" s="343"/>
    </row>
    <row r="2125" ht="15.75">
      <c r="B2125" s="343"/>
    </row>
    <row r="2126" ht="15.75">
      <c r="B2126" s="343"/>
    </row>
    <row r="2127" ht="15.75">
      <c r="B2127" s="343"/>
    </row>
    <row r="2128" ht="15.75">
      <c r="B2128" s="343"/>
    </row>
    <row r="2129" ht="15.75">
      <c r="B2129" s="343"/>
    </row>
    <row r="2130" ht="15.75">
      <c r="B2130" s="343"/>
    </row>
    <row r="2131" ht="15.75">
      <c r="B2131" s="343"/>
    </row>
    <row r="2132" ht="15.75">
      <c r="B2132" s="343"/>
    </row>
    <row r="2133" ht="15.75">
      <c r="B2133" s="343"/>
    </row>
    <row r="2134" ht="15.75">
      <c r="B2134" s="343"/>
    </row>
    <row r="2135" ht="15.75">
      <c r="B2135" s="343"/>
    </row>
    <row r="2136" ht="15.75">
      <c r="B2136" s="343"/>
    </row>
    <row r="2137" ht="15.75">
      <c r="B2137" s="343"/>
    </row>
    <row r="2138" ht="15.75">
      <c r="B2138" s="343"/>
    </row>
    <row r="2139" ht="15.75">
      <c r="B2139" s="343"/>
    </row>
    <row r="2140" ht="15.75">
      <c r="B2140" s="343"/>
    </row>
    <row r="2141" ht="15.75">
      <c r="B2141" s="343"/>
    </row>
    <row r="2142" ht="15.75">
      <c r="B2142" s="343"/>
    </row>
    <row r="2143" ht="15.75">
      <c r="B2143" s="343"/>
    </row>
    <row r="2144" ht="15.75">
      <c r="B2144" s="343"/>
    </row>
    <row r="2145" ht="15.75">
      <c r="B2145" s="343"/>
    </row>
    <row r="2146" ht="15.75">
      <c r="B2146" s="343"/>
    </row>
    <row r="2147" ht="15.75">
      <c r="B2147" s="343"/>
    </row>
    <row r="2148" ht="15.75">
      <c r="B2148" s="343"/>
    </row>
    <row r="2149" ht="15.75">
      <c r="B2149" s="343"/>
    </row>
    <row r="2150" ht="15.75">
      <c r="B2150" s="343"/>
    </row>
    <row r="2151" ht="15.75">
      <c r="B2151" s="343"/>
    </row>
    <row r="2152" ht="15.75">
      <c r="B2152" s="343"/>
    </row>
    <row r="2153" ht="15.75">
      <c r="B2153" s="343"/>
    </row>
    <row r="2154" ht="15.75">
      <c r="B2154" s="343"/>
    </row>
    <row r="2155" ht="15.75">
      <c r="B2155" s="343"/>
    </row>
    <row r="2156" ht="15.75">
      <c r="B2156" s="343"/>
    </row>
    <row r="2157" ht="15.75">
      <c r="B2157" s="343"/>
    </row>
    <row r="2158" ht="15.75">
      <c r="B2158" s="343"/>
    </row>
    <row r="2159" ht="15.75">
      <c r="B2159" s="343"/>
    </row>
    <row r="2160" ht="15.75">
      <c r="B2160" s="343"/>
    </row>
    <row r="2161" ht="15.75">
      <c r="B2161" s="343"/>
    </row>
    <row r="2162" ht="15.75">
      <c r="B2162" s="343"/>
    </row>
    <row r="2163" ht="15.75">
      <c r="B2163" s="343"/>
    </row>
    <row r="2164" ht="15.75">
      <c r="B2164" s="343"/>
    </row>
    <row r="2165" ht="15.75">
      <c r="B2165" s="343"/>
    </row>
    <row r="2166" ht="15.75">
      <c r="B2166" s="343"/>
    </row>
    <row r="2167" ht="15.75">
      <c r="B2167" s="343"/>
    </row>
    <row r="2168" ht="15.75">
      <c r="B2168" s="343"/>
    </row>
    <row r="2169" ht="15.75">
      <c r="B2169" s="343"/>
    </row>
    <row r="2170" ht="15.75">
      <c r="B2170" s="343"/>
    </row>
    <row r="2171" ht="15.75">
      <c r="B2171" s="343"/>
    </row>
    <row r="2172" ht="15.75">
      <c r="B2172" s="343"/>
    </row>
    <row r="2173" ht="15.75">
      <c r="B2173" s="343"/>
    </row>
    <row r="2174" ht="15.75">
      <c r="B2174" s="343"/>
    </row>
    <row r="2175" ht="15.75">
      <c r="B2175" s="343"/>
    </row>
    <row r="2176" ht="15.75">
      <c r="B2176" s="343"/>
    </row>
    <row r="2177" ht="15.75">
      <c r="B2177" s="343"/>
    </row>
    <row r="2178" ht="15.75">
      <c r="B2178" s="343"/>
    </row>
    <row r="2179" ht="15.75">
      <c r="B2179" s="343"/>
    </row>
    <row r="2180" ht="15.75">
      <c r="B2180" s="343"/>
    </row>
    <row r="2181" ht="15.75">
      <c r="B2181" s="343"/>
    </row>
    <row r="2182" ht="15.75">
      <c r="B2182" s="343"/>
    </row>
    <row r="2183" ht="15.75">
      <c r="B2183" s="343"/>
    </row>
    <row r="2184" ht="15.75">
      <c r="B2184" s="343"/>
    </row>
    <row r="2185" ht="15.75">
      <c r="B2185" s="343"/>
    </row>
    <row r="2186" ht="15.75">
      <c r="B2186" s="343"/>
    </row>
    <row r="2187" ht="15.75">
      <c r="B2187" s="343"/>
    </row>
    <row r="2188" ht="15.75">
      <c r="B2188" s="343"/>
    </row>
    <row r="2189" ht="15.75">
      <c r="B2189" s="343"/>
    </row>
    <row r="2190" ht="15.75">
      <c r="B2190" s="343"/>
    </row>
    <row r="2191" ht="15.75">
      <c r="B2191" s="343"/>
    </row>
    <row r="2192" ht="15.75">
      <c r="B2192" s="343"/>
    </row>
    <row r="2193" ht="15.75">
      <c r="B2193" s="343"/>
    </row>
    <row r="2194" ht="15.75">
      <c r="B2194" s="343"/>
    </row>
    <row r="2195" ht="15.75">
      <c r="B2195" s="343"/>
    </row>
    <row r="2196" ht="15.75">
      <c r="B2196" s="343"/>
    </row>
    <row r="2197" ht="15.75">
      <c r="B2197" s="343"/>
    </row>
    <row r="2198" ht="15.75">
      <c r="B2198" s="343"/>
    </row>
    <row r="2199" ht="15.75">
      <c r="B2199" s="343"/>
    </row>
    <row r="2200" ht="15.75">
      <c r="B2200" s="343"/>
    </row>
    <row r="2201" ht="15.75">
      <c r="B2201" s="343"/>
    </row>
    <row r="2202" ht="15.75">
      <c r="B2202" s="343"/>
    </row>
    <row r="2203" ht="15.75">
      <c r="B2203" s="343"/>
    </row>
    <row r="2204" ht="15.75">
      <c r="B2204" s="343"/>
    </row>
    <row r="2205" ht="15.75">
      <c r="B2205" s="343"/>
    </row>
    <row r="2206" ht="15.75">
      <c r="B2206" s="343"/>
    </row>
    <row r="2207" ht="15.75">
      <c r="B2207" s="343"/>
    </row>
    <row r="2208" ht="15.75">
      <c r="B2208" s="343"/>
    </row>
    <row r="2209" ht="15.75">
      <c r="B2209" s="343"/>
    </row>
    <row r="2210" ht="15.75">
      <c r="B2210" s="343"/>
    </row>
    <row r="2211" ht="15.75">
      <c r="B2211" s="343"/>
    </row>
    <row r="2212" ht="15.75">
      <c r="B2212" s="343"/>
    </row>
    <row r="2213" ht="15.75">
      <c r="B2213" s="343"/>
    </row>
    <row r="2214" ht="15.75">
      <c r="B2214" s="343"/>
    </row>
    <row r="2215" ht="15.75">
      <c r="B2215" s="343"/>
    </row>
    <row r="2216" ht="15.75">
      <c r="B2216" s="343"/>
    </row>
    <row r="2217" ht="15.75">
      <c r="B2217" s="343"/>
    </row>
    <row r="2218" ht="15.75">
      <c r="B2218" s="343"/>
    </row>
    <row r="2219" ht="15.75">
      <c r="B2219" s="343"/>
    </row>
    <row r="2220" ht="15.75">
      <c r="B2220" s="343"/>
    </row>
    <row r="2221" ht="15.75">
      <c r="B2221" s="343"/>
    </row>
    <row r="2222" ht="15.75">
      <c r="B2222" s="343"/>
    </row>
    <row r="2223" ht="15.75">
      <c r="B2223" s="343"/>
    </row>
    <row r="2224" ht="15.75">
      <c r="B2224" s="343"/>
    </row>
    <row r="2225" ht="15.75">
      <c r="B2225" s="343"/>
    </row>
    <row r="2226" ht="15.75">
      <c r="B2226" s="343"/>
    </row>
    <row r="2227" ht="15.75">
      <c r="B2227" s="343"/>
    </row>
    <row r="2228" ht="15.75">
      <c r="B2228" s="343"/>
    </row>
    <row r="2229" ht="15.75">
      <c r="B2229" s="343"/>
    </row>
    <row r="2230" ht="15.75">
      <c r="B2230" s="343"/>
    </row>
    <row r="2231" ht="15.75">
      <c r="B2231" s="343"/>
    </row>
    <row r="2232" ht="15.75">
      <c r="B2232" s="343"/>
    </row>
    <row r="2233" ht="15.75">
      <c r="B2233" s="343"/>
    </row>
    <row r="2234" ht="15.75">
      <c r="B2234" s="343"/>
    </row>
    <row r="2235" ht="15.75">
      <c r="B2235" s="343"/>
    </row>
    <row r="2236" ht="15.75">
      <c r="B2236" s="343"/>
    </row>
    <row r="2237" ht="15.75">
      <c r="B2237" s="343"/>
    </row>
    <row r="2238" ht="15.75">
      <c r="B2238" s="343"/>
    </row>
    <row r="2239" ht="15.75">
      <c r="B2239" s="343"/>
    </row>
    <row r="2240" ht="15.75">
      <c r="B2240" s="343"/>
    </row>
    <row r="2241" ht="15.75">
      <c r="B2241" s="343"/>
    </row>
    <row r="2242" ht="15.75">
      <c r="B2242" s="343"/>
    </row>
    <row r="2243" ht="15.75">
      <c r="B2243" s="343"/>
    </row>
    <row r="2244" ht="15.75">
      <c r="B2244" s="343"/>
    </row>
    <row r="2245" ht="15.75">
      <c r="B2245" s="343"/>
    </row>
    <row r="2246" ht="15.75">
      <c r="B2246" s="343"/>
    </row>
    <row r="2247" ht="15.75">
      <c r="B2247" s="343"/>
    </row>
    <row r="2248" ht="15.75">
      <c r="B2248" s="343"/>
    </row>
    <row r="2249" ht="15.75">
      <c r="B2249" s="343"/>
    </row>
    <row r="2250" ht="15.75">
      <c r="B2250" s="343"/>
    </row>
    <row r="2251" ht="15.75">
      <c r="B2251" s="343"/>
    </row>
    <row r="2252" ht="15.75">
      <c r="B2252" s="343"/>
    </row>
    <row r="2253" ht="15.75">
      <c r="B2253" s="343"/>
    </row>
    <row r="2254" ht="15.75">
      <c r="B2254" s="343"/>
    </row>
    <row r="2255" ht="15.75">
      <c r="B2255" s="343"/>
    </row>
    <row r="2256" ht="15.75">
      <c r="B2256" s="343"/>
    </row>
    <row r="2257" ht="15.75">
      <c r="B2257" s="343"/>
    </row>
    <row r="2258" ht="15.75">
      <c r="B2258" s="343"/>
    </row>
    <row r="2259" ht="15.75">
      <c r="B2259" s="343"/>
    </row>
    <row r="2260" ht="15.75">
      <c r="B2260" s="343"/>
    </row>
    <row r="2261" ht="15.75">
      <c r="B2261" s="343"/>
    </row>
    <row r="2262" ht="15.75">
      <c r="B2262" s="343"/>
    </row>
    <row r="2263" ht="15.75">
      <c r="B2263" s="343"/>
    </row>
    <row r="2264" ht="15.75">
      <c r="B2264" s="343"/>
    </row>
    <row r="2265" ht="15.75">
      <c r="B2265" s="343"/>
    </row>
    <row r="2266" ht="15.75">
      <c r="B2266" s="343"/>
    </row>
    <row r="2267" ht="15.75">
      <c r="B2267" s="343"/>
    </row>
    <row r="2268" ht="15.75">
      <c r="B2268" s="343"/>
    </row>
    <row r="2269" ht="15.75">
      <c r="B2269" s="343"/>
    </row>
    <row r="2270" ht="15.75">
      <c r="B2270" s="343"/>
    </row>
    <row r="2271" ht="15.75">
      <c r="B2271" s="343"/>
    </row>
    <row r="2272" ht="15.75">
      <c r="B2272" s="343"/>
    </row>
    <row r="2273" ht="15.75">
      <c r="B2273" s="343"/>
    </row>
    <row r="2274" ht="15.75">
      <c r="B2274" s="343"/>
    </row>
    <row r="2275" ht="15.75">
      <c r="B2275" s="343"/>
    </row>
    <row r="2276" ht="15.75">
      <c r="B2276" s="343"/>
    </row>
    <row r="2277" ht="15.75">
      <c r="B2277" s="343"/>
    </row>
    <row r="2278" ht="15.75">
      <c r="B2278" s="343"/>
    </row>
    <row r="2279" ht="15.75">
      <c r="B2279" s="343"/>
    </row>
    <row r="2280" ht="15.75">
      <c r="B2280" s="343"/>
    </row>
    <row r="2281" ht="15.75">
      <c r="B2281" s="343"/>
    </row>
    <row r="2282" ht="15.75">
      <c r="B2282" s="343"/>
    </row>
    <row r="2283" ht="15.75">
      <c r="B2283" s="343"/>
    </row>
    <row r="2284" ht="15.75">
      <c r="B2284" s="343"/>
    </row>
    <row r="2285" ht="15.75">
      <c r="B2285" s="343"/>
    </row>
    <row r="2286" ht="15.75">
      <c r="B2286" s="343"/>
    </row>
    <row r="2287" ht="15.75">
      <c r="B2287" s="343"/>
    </row>
    <row r="2288" ht="15.75">
      <c r="B2288" s="343"/>
    </row>
    <row r="2289" ht="15.75">
      <c r="B2289" s="343"/>
    </row>
    <row r="2290" ht="15.75">
      <c r="B2290" s="343"/>
    </row>
    <row r="2291" ht="15.75">
      <c r="B2291" s="343"/>
    </row>
    <row r="2292" ht="15.75">
      <c r="B2292" s="343"/>
    </row>
    <row r="2293" ht="15.75">
      <c r="B2293" s="343"/>
    </row>
    <row r="2294" ht="15.75">
      <c r="B2294" s="343"/>
    </row>
    <row r="2295" ht="15.75">
      <c r="B2295" s="343"/>
    </row>
    <row r="2296" ht="15.75">
      <c r="B2296" s="343"/>
    </row>
    <row r="2297" ht="15.75">
      <c r="B2297" s="343"/>
    </row>
    <row r="2298" ht="15.75">
      <c r="B2298" s="343"/>
    </row>
    <row r="2299" ht="15.75">
      <c r="B2299" s="343"/>
    </row>
    <row r="2300" ht="15.75">
      <c r="B2300" s="343"/>
    </row>
    <row r="2301" ht="15.75">
      <c r="B2301" s="343"/>
    </row>
    <row r="2302" ht="15.75">
      <c r="B2302" s="343"/>
    </row>
    <row r="2303" ht="15.75">
      <c r="B2303" s="343"/>
    </row>
    <row r="2304" ht="15.75">
      <c r="B2304" s="343"/>
    </row>
    <row r="2305" ht="15.75">
      <c r="B2305" s="343"/>
    </row>
    <row r="2306" ht="15.75">
      <c r="B2306" s="343"/>
    </row>
    <row r="2307" ht="15.75">
      <c r="B2307" s="343"/>
    </row>
    <row r="2308" ht="15.75">
      <c r="B2308" s="343"/>
    </row>
    <row r="2309" ht="15.75">
      <c r="B2309" s="343"/>
    </row>
    <row r="2310" ht="15.75">
      <c r="B2310" s="343"/>
    </row>
    <row r="2311" ht="15.75">
      <c r="B2311" s="343"/>
    </row>
    <row r="2312" ht="15.75">
      <c r="B2312" s="343"/>
    </row>
    <row r="2313" ht="15.75">
      <c r="B2313" s="343"/>
    </row>
    <row r="2314" ht="15.75">
      <c r="B2314" s="343"/>
    </row>
    <row r="2315" ht="15.75">
      <c r="B2315" s="343"/>
    </row>
    <row r="2316" ht="15.75">
      <c r="B2316" s="343"/>
    </row>
    <row r="2317" ht="15.75">
      <c r="B2317" s="343"/>
    </row>
    <row r="2318" ht="15.75">
      <c r="B2318" s="343"/>
    </row>
    <row r="2319" ht="15.75">
      <c r="B2319" s="343"/>
    </row>
    <row r="2320" ht="15.75">
      <c r="B2320" s="343"/>
    </row>
    <row r="2321" ht="15.75">
      <c r="B2321" s="343"/>
    </row>
    <row r="2322" ht="15.75">
      <c r="B2322" s="343"/>
    </row>
    <row r="2323" ht="15.75">
      <c r="B2323" s="343"/>
    </row>
    <row r="2324" ht="15.75">
      <c r="B2324" s="343"/>
    </row>
    <row r="2325" ht="15.75">
      <c r="B2325" s="343"/>
    </row>
    <row r="2326" ht="15.75">
      <c r="B2326" s="343"/>
    </row>
    <row r="2327" ht="15.75">
      <c r="B2327" s="343"/>
    </row>
    <row r="2328" ht="15.75">
      <c r="B2328" s="343"/>
    </row>
    <row r="2329" ht="15.75">
      <c r="B2329" s="343"/>
    </row>
    <row r="2330" ht="15.75">
      <c r="B2330" s="343"/>
    </row>
    <row r="2331" ht="15.75">
      <c r="B2331" s="343"/>
    </row>
    <row r="2332" ht="15.75">
      <c r="B2332" s="343"/>
    </row>
    <row r="2333" ht="15.75">
      <c r="B2333" s="343"/>
    </row>
    <row r="2334" ht="15.75">
      <c r="B2334" s="343"/>
    </row>
    <row r="2335" ht="15.75">
      <c r="B2335" s="343"/>
    </row>
    <row r="2336" ht="15.75">
      <c r="B2336" s="343"/>
    </row>
    <row r="2337" ht="15.75">
      <c r="B2337" s="343"/>
    </row>
    <row r="2338" ht="15.75">
      <c r="B2338" s="343"/>
    </row>
    <row r="2339" ht="15.75">
      <c r="B2339" s="343"/>
    </row>
    <row r="2340" ht="15.75">
      <c r="B2340" s="343"/>
    </row>
    <row r="2341" ht="15.75">
      <c r="B2341" s="343"/>
    </row>
    <row r="2342" ht="15.75">
      <c r="B2342" s="343"/>
    </row>
    <row r="2343" ht="15.75">
      <c r="B2343" s="343"/>
    </row>
    <row r="2344" ht="15.75">
      <c r="B2344" s="343"/>
    </row>
    <row r="2345" ht="15.75">
      <c r="B2345" s="343"/>
    </row>
    <row r="2346" ht="15.75">
      <c r="B2346" s="343"/>
    </row>
    <row r="2347" ht="15.75">
      <c r="B2347" s="343"/>
    </row>
    <row r="2348" ht="15.75">
      <c r="B2348" s="343"/>
    </row>
    <row r="2349" ht="15.75">
      <c r="B2349" s="343"/>
    </row>
    <row r="2350" ht="15.75">
      <c r="B2350" s="343"/>
    </row>
    <row r="2351" ht="15.75">
      <c r="B2351" s="343"/>
    </row>
    <row r="2352" ht="15.75">
      <c r="B2352" s="343"/>
    </row>
    <row r="2353" ht="15.75">
      <c r="B2353" s="343"/>
    </row>
    <row r="2354" ht="15.75">
      <c r="B2354" s="343"/>
    </row>
    <row r="2355" ht="15.75">
      <c r="B2355" s="343"/>
    </row>
    <row r="2356" ht="15.75">
      <c r="B2356" s="343"/>
    </row>
    <row r="2357" ht="15.75">
      <c r="B2357" s="343"/>
    </row>
    <row r="2358" ht="15.75">
      <c r="B2358" s="343"/>
    </row>
    <row r="2359" ht="15.75">
      <c r="B2359" s="343"/>
    </row>
    <row r="2360" ht="15.75">
      <c r="B2360" s="343"/>
    </row>
    <row r="2361" ht="15.75">
      <c r="B2361" s="343"/>
    </row>
    <row r="2362" ht="15.75">
      <c r="B2362" s="343"/>
    </row>
    <row r="2363" ht="15.75">
      <c r="B2363" s="343"/>
    </row>
    <row r="2364" ht="15.75">
      <c r="B2364" s="343"/>
    </row>
    <row r="2365" ht="15.75">
      <c r="B2365" s="343"/>
    </row>
    <row r="2366" ht="15.75">
      <c r="B2366" s="343"/>
    </row>
    <row r="2367" ht="15.75">
      <c r="B2367" s="343"/>
    </row>
    <row r="2368" ht="15.75">
      <c r="B2368" s="343"/>
    </row>
    <row r="2369" ht="15.75">
      <c r="B2369" s="343"/>
    </row>
    <row r="2370" ht="15.75">
      <c r="B2370" s="343"/>
    </row>
    <row r="2371" ht="15.75">
      <c r="B2371" s="343"/>
    </row>
    <row r="2372" ht="15.75">
      <c r="B2372" s="343"/>
    </row>
    <row r="2373" ht="15.75">
      <c r="B2373" s="343"/>
    </row>
    <row r="2374" ht="15.75">
      <c r="B2374" s="343"/>
    </row>
    <row r="2375" ht="15.75">
      <c r="B2375" s="343"/>
    </row>
    <row r="2376" ht="15.75">
      <c r="B2376" s="343"/>
    </row>
    <row r="2377" ht="15.75">
      <c r="B2377" s="343"/>
    </row>
    <row r="2378" ht="15.75">
      <c r="B2378" s="343"/>
    </row>
    <row r="2379" ht="15.75">
      <c r="B2379" s="343"/>
    </row>
    <row r="2380" ht="15.75">
      <c r="B2380" s="343"/>
    </row>
    <row r="2381" ht="15.75">
      <c r="B2381" s="343"/>
    </row>
    <row r="2382" ht="15.75">
      <c r="B2382" s="343"/>
    </row>
    <row r="2383" ht="15.75">
      <c r="B2383" s="343"/>
    </row>
    <row r="2384" ht="15.75">
      <c r="B2384" s="343"/>
    </row>
    <row r="2385" ht="15.75">
      <c r="B2385" s="343"/>
    </row>
    <row r="2386" ht="15.75">
      <c r="B2386" s="343"/>
    </row>
    <row r="2387" ht="15.75">
      <c r="B2387" s="343"/>
    </row>
    <row r="2388" ht="15.75">
      <c r="B2388" s="343"/>
    </row>
    <row r="2389" ht="15.75">
      <c r="B2389" s="343"/>
    </row>
    <row r="2390" ht="15.75">
      <c r="B2390" s="343"/>
    </row>
    <row r="2391" ht="15.75">
      <c r="B2391" s="343"/>
    </row>
    <row r="2392" ht="15.75">
      <c r="B2392" s="343"/>
    </row>
    <row r="2393" ht="15.75">
      <c r="B2393" s="343"/>
    </row>
    <row r="2394" ht="15.75">
      <c r="B2394" s="343"/>
    </row>
    <row r="2395" ht="15.75">
      <c r="B2395" s="343"/>
    </row>
    <row r="2396" ht="15.75">
      <c r="B2396" s="343"/>
    </row>
    <row r="2397" ht="15.75">
      <c r="B2397" s="343"/>
    </row>
    <row r="2398" ht="15.75">
      <c r="B2398" s="343"/>
    </row>
    <row r="2399" ht="15.75">
      <c r="B2399" s="343"/>
    </row>
    <row r="2400" ht="15.75">
      <c r="B2400" s="343"/>
    </row>
    <row r="2401" ht="15.75">
      <c r="B2401" s="343"/>
    </row>
    <row r="2402" ht="15.75">
      <c r="B2402" s="343"/>
    </row>
    <row r="2403" ht="15.75">
      <c r="B2403" s="343"/>
    </row>
    <row r="2404" ht="15.75">
      <c r="B2404" s="343"/>
    </row>
    <row r="2405" ht="15.75">
      <c r="B2405" s="343"/>
    </row>
    <row r="2406" ht="15.75">
      <c r="B2406" s="343"/>
    </row>
    <row r="2407" ht="15.75">
      <c r="B2407" s="343"/>
    </row>
    <row r="2408" ht="15.75">
      <c r="B2408" s="343"/>
    </row>
    <row r="2409" ht="15.75">
      <c r="B2409" s="343"/>
    </row>
    <row r="2410" ht="15.75">
      <c r="B2410" s="343"/>
    </row>
    <row r="2411" ht="15.75">
      <c r="B2411" s="343"/>
    </row>
    <row r="2412" ht="15.75">
      <c r="B2412" s="343"/>
    </row>
    <row r="2413" ht="15.75">
      <c r="B2413" s="343"/>
    </row>
    <row r="2414" ht="15.75">
      <c r="B2414" s="343"/>
    </row>
    <row r="2415" ht="15.75">
      <c r="B2415" s="343"/>
    </row>
    <row r="2416" ht="15.75">
      <c r="B2416" s="343"/>
    </row>
    <row r="2417" ht="15.75">
      <c r="B2417" s="343"/>
    </row>
    <row r="2418" ht="15.75">
      <c r="B2418" s="343"/>
    </row>
    <row r="2419" ht="15.75">
      <c r="B2419" s="343"/>
    </row>
    <row r="2420" ht="15.75">
      <c r="B2420" s="343"/>
    </row>
    <row r="2421" ht="15.75">
      <c r="B2421" s="343"/>
    </row>
    <row r="2422" ht="15.75">
      <c r="B2422" s="343"/>
    </row>
    <row r="2423" ht="15.75">
      <c r="B2423" s="343"/>
    </row>
    <row r="2424" ht="15.75">
      <c r="B2424" s="343"/>
    </row>
    <row r="2425" ht="15.75">
      <c r="B2425" s="343"/>
    </row>
    <row r="2426" ht="15.75">
      <c r="B2426" s="343"/>
    </row>
    <row r="2427" ht="15.75">
      <c r="B2427" s="343"/>
    </row>
    <row r="2428" ht="15.75">
      <c r="B2428" s="343"/>
    </row>
    <row r="2429" ht="15.75">
      <c r="B2429" s="343"/>
    </row>
    <row r="2430" ht="15.75">
      <c r="B2430" s="343"/>
    </row>
    <row r="2431" ht="15.75">
      <c r="B2431" s="343"/>
    </row>
    <row r="2432" ht="15.75">
      <c r="B2432" s="343"/>
    </row>
    <row r="2433" ht="15.75">
      <c r="B2433" s="343"/>
    </row>
    <row r="2434" ht="15.75">
      <c r="B2434" s="343"/>
    </row>
    <row r="2435" ht="15.75">
      <c r="B2435" s="343"/>
    </row>
    <row r="2436" ht="15.75">
      <c r="B2436" s="343"/>
    </row>
    <row r="2437" ht="15.75">
      <c r="B2437" s="343"/>
    </row>
    <row r="2438" ht="15.75">
      <c r="B2438" s="343"/>
    </row>
    <row r="2439" ht="15.75">
      <c r="B2439" s="343"/>
    </row>
    <row r="2440" ht="15.75">
      <c r="B2440" s="343"/>
    </row>
    <row r="2441" ht="15.75">
      <c r="B2441" s="343"/>
    </row>
    <row r="2442" ht="15.75">
      <c r="B2442" s="343"/>
    </row>
    <row r="2443" ht="15.75">
      <c r="B2443" s="343"/>
    </row>
    <row r="2444" ht="15.75">
      <c r="B2444" s="343"/>
    </row>
    <row r="2445" ht="15.75">
      <c r="B2445" s="343"/>
    </row>
    <row r="2446" ht="15.75">
      <c r="B2446" s="343"/>
    </row>
    <row r="2447" ht="15.75">
      <c r="B2447" s="343"/>
    </row>
    <row r="2448" ht="15.75">
      <c r="B2448" s="343"/>
    </row>
    <row r="2449" ht="15.75">
      <c r="B2449" s="343"/>
    </row>
    <row r="2450" ht="15.75">
      <c r="B2450" s="343"/>
    </row>
    <row r="2451" ht="15.75">
      <c r="B2451" s="343"/>
    </row>
    <row r="2452" ht="15.75">
      <c r="B2452" s="343"/>
    </row>
    <row r="2453" ht="15.75">
      <c r="B2453" s="343"/>
    </row>
    <row r="2454" ht="15.75">
      <c r="B2454" s="343"/>
    </row>
    <row r="2455" ht="15.75">
      <c r="B2455" s="343"/>
    </row>
    <row r="2456" ht="15.75">
      <c r="B2456" s="343"/>
    </row>
    <row r="2457" ht="15.75">
      <c r="B2457" s="343"/>
    </row>
    <row r="2458" ht="15.75">
      <c r="B2458" s="343"/>
    </row>
    <row r="2459" ht="15.75">
      <c r="B2459" s="343"/>
    </row>
    <row r="2460" ht="15.75">
      <c r="B2460" s="343"/>
    </row>
    <row r="2461" ht="15.75">
      <c r="B2461" s="343"/>
    </row>
    <row r="2462" ht="15.75">
      <c r="B2462" s="343"/>
    </row>
    <row r="2463" ht="15.75">
      <c r="B2463" s="343"/>
    </row>
    <row r="2464" ht="15.75">
      <c r="B2464" s="343"/>
    </row>
    <row r="2465" ht="15.75">
      <c r="B2465" s="343"/>
    </row>
    <row r="2466" ht="15.75">
      <c r="B2466" s="343"/>
    </row>
    <row r="2467" ht="15.75">
      <c r="B2467" s="343"/>
    </row>
    <row r="2468" ht="15.75">
      <c r="B2468" s="343"/>
    </row>
    <row r="2469" ht="15.75">
      <c r="B2469" s="343"/>
    </row>
    <row r="2470" ht="15.75">
      <c r="B2470" s="343"/>
    </row>
    <row r="2471" ht="15.75">
      <c r="B2471" s="343"/>
    </row>
    <row r="2472" ht="15.75">
      <c r="B2472" s="343"/>
    </row>
    <row r="2473" ht="15.75">
      <c r="B2473" s="343"/>
    </row>
    <row r="2474" ht="15.75">
      <c r="B2474" s="343"/>
    </row>
    <row r="2475" ht="15.75">
      <c r="B2475" s="343"/>
    </row>
    <row r="2476" ht="15.75">
      <c r="B2476" s="343"/>
    </row>
    <row r="2477" ht="15.75">
      <c r="B2477" s="343"/>
    </row>
    <row r="2478" ht="15.75">
      <c r="B2478" s="343"/>
    </row>
    <row r="2479" ht="15.75">
      <c r="B2479" s="343"/>
    </row>
    <row r="2480" ht="15.75">
      <c r="B2480" s="343"/>
    </row>
    <row r="2481" ht="15.75">
      <c r="B2481" s="343"/>
    </row>
    <row r="2482" ht="15.75">
      <c r="B2482" s="343"/>
    </row>
    <row r="2483" ht="15.75">
      <c r="B2483" s="343"/>
    </row>
    <row r="2484" ht="15.75">
      <c r="B2484" s="343"/>
    </row>
    <row r="2485" ht="15.75">
      <c r="B2485" s="343"/>
    </row>
    <row r="2486" ht="15.75">
      <c r="B2486" s="343"/>
    </row>
    <row r="2487" ht="15.75">
      <c r="B2487" s="343"/>
    </row>
    <row r="2488" ht="15.75">
      <c r="B2488" s="343"/>
    </row>
    <row r="2489" ht="15.75">
      <c r="B2489" s="343"/>
    </row>
    <row r="2490" ht="15.75">
      <c r="B2490" s="343"/>
    </row>
    <row r="2491" ht="15.75">
      <c r="B2491" s="343"/>
    </row>
    <row r="2492" ht="15.75">
      <c r="B2492" s="343"/>
    </row>
    <row r="2493" ht="15.75">
      <c r="B2493" s="343"/>
    </row>
    <row r="2494" ht="15.75">
      <c r="B2494" s="343"/>
    </row>
    <row r="2495" ht="15.75">
      <c r="B2495" s="343"/>
    </row>
    <row r="2496" ht="15.75">
      <c r="B2496" s="343"/>
    </row>
    <row r="2497" ht="15.75">
      <c r="B2497" s="343"/>
    </row>
    <row r="2498" ht="15.75">
      <c r="B2498" s="343"/>
    </row>
    <row r="2499" ht="15.75">
      <c r="B2499" s="343"/>
    </row>
    <row r="2500" ht="15.75">
      <c r="B2500" s="343"/>
    </row>
    <row r="2501" ht="15.75">
      <c r="B2501" s="343"/>
    </row>
    <row r="2502" ht="15.75">
      <c r="B2502" s="343"/>
    </row>
    <row r="2503" ht="15.75">
      <c r="B2503" s="343"/>
    </row>
    <row r="2504" ht="15.75">
      <c r="B2504" s="343"/>
    </row>
    <row r="2505" ht="15.75">
      <c r="B2505" s="343"/>
    </row>
    <row r="2506" ht="15.75">
      <c r="B2506" s="343"/>
    </row>
    <row r="2507" ht="15.75">
      <c r="B2507" s="343"/>
    </row>
    <row r="2508" ht="15.75">
      <c r="B2508" s="343"/>
    </row>
    <row r="2509" ht="15.75">
      <c r="B2509" s="343"/>
    </row>
    <row r="2510" ht="15.75">
      <c r="B2510" s="343"/>
    </row>
    <row r="2511" ht="15.75">
      <c r="B2511" s="343"/>
    </row>
    <row r="2512" ht="15.75">
      <c r="B2512" s="343"/>
    </row>
    <row r="2513" ht="15.75">
      <c r="B2513" s="343"/>
    </row>
    <row r="2514" ht="15.75">
      <c r="B2514" s="343"/>
    </row>
    <row r="2515" ht="15.75">
      <c r="B2515" s="343"/>
    </row>
    <row r="2516" ht="15.75">
      <c r="B2516" s="343"/>
    </row>
    <row r="2517" ht="15.75">
      <c r="B2517" s="343"/>
    </row>
    <row r="2518" ht="15.75">
      <c r="B2518" s="343"/>
    </row>
    <row r="2519" ht="15.75">
      <c r="B2519" s="343"/>
    </row>
    <row r="2520" ht="15.75">
      <c r="B2520" s="343"/>
    </row>
    <row r="2521" ht="15.75">
      <c r="B2521" s="343"/>
    </row>
    <row r="2522" ht="15.75">
      <c r="B2522" s="343"/>
    </row>
    <row r="2523" ht="15.75">
      <c r="B2523" s="343"/>
    </row>
    <row r="2524" ht="15.75">
      <c r="B2524" s="343"/>
    </row>
    <row r="2525" ht="15.75">
      <c r="B2525" s="343"/>
    </row>
    <row r="2526" ht="15.75">
      <c r="B2526" s="343"/>
    </row>
    <row r="2527" ht="15.75">
      <c r="B2527" s="343"/>
    </row>
    <row r="2528" ht="15.75">
      <c r="B2528" s="343"/>
    </row>
    <row r="2529" ht="15.75">
      <c r="B2529" s="343"/>
    </row>
    <row r="2530" ht="15.75">
      <c r="B2530" s="343"/>
    </row>
    <row r="2531" ht="15.75">
      <c r="B2531" s="343"/>
    </row>
    <row r="2532" ht="15.75">
      <c r="B2532" s="343"/>
    </row>
    <row r="2533" ht="15.75">
      <c r="B2533" s="343"/>
    </row>
    <row r="2534" ht="15.75">
      <c r="B2534" s="343"/>
    </row>
    <row r="2535" ht="15.75">
      <c r="B2535" s="343"/>
    </row>
    <row r="2536" ht="15.75">
      <c r="B2536" s="343"/>
    </row>
    <row r="2537" ht="15.75">
      <c r="B2537" s="343"/>
    </row>
    <row r="2538" ht="15.75">
      <c r="B2538" s="343"/>
    </row>
    <row r="2539" ht="15.75">
      <c r="B2539" s="343"/>
    </row>
    <row r="2540" ht="15.75">
      <c r="B2540" s="343"/>
    </row>
    <row r="2541" ht="15.75">
      <c r="B2541" s="343"/>
    </row>
    <row r="2542" ht="15.75">
      <c r="B2542" s="343"/>
    </row>
    <row r="2543" ht="15.75">
      <c r="B2543" s="343"/>
    </row>
    <row r="2544" ht="15.75">
      <c r="B2544" s="343"/>
    </row>
  </sheetData>
  <sheetProtection/>
  <mergeCells count="16">
    <mergeCell ref="F11:F12"/>
    <mergeCell ref="G11:G12"/>
    <mergeCell ref="H11:H12"/>
    <mergeCell ref="I11:I12"/>
    <mergeCell ref="J11:J12"/>
    <mergeCell ref="C14:D14"/>
    <mergeCell ref="A3:J3"/>
    <mergeCell ref="B4:J4"/>
    <mergeCell ref="B5:J5"/>
    <mergeCell ref="B6:J6"/>
    <mergeCell ref="B7:J8"/>
    <mergeCell ref="A11:A12"/>
    <mergeCell ref="B11:B12"/>
    <mergeCell ref="C11:C12"/>
    <mergeCell ref="D11:D12"/>
    <mergeCell ref="E11:E12"/>
  </mergeCells>
  <printOptions/>
  <pageMargins left="1.299212598425197" right="0.7086614173228347" top="1.535433070866142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jegyzokonyvezes02</cp:lastModifiedBy>
  <cp:lastPrinted>2016-05-23T09:15:55Z</cp:lastPrinted>
  <dcterms:created xsi:type="dcterms:W3CDTF">2006-12-05T21:27:33Z</dcterms:created>
  <dcterms:modified xsi:type="dcterms:W3CDTF">2016-05-30T14:35:52Z</dcterms:modified>
  <cp:category/>
  <cp:version/>
  <cp:contentType/>
  <cp:contentStatus/>
</cp:coreProperties>
</file>