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3. sz. mell." sheetId="1" r:id="rId1"/>
  </sheets>
  <definedNames>
    <definedName name="_xlfn.IFERROR" hidden="1">#NAME?</definedName>
    <definedName name="_xlnm.Print_Area" localSheetId="0">'3. sz. mell.'!$A$1:$F$150</definedName>
  </definedNames>
  <calcPr fullCalcOnLoad="1"/>
</workbook>
</file>

<file path=xl/sharedStrings.xml><?xml version="1.0" encoding="utf-8"?>
<sst xmlns="http://schemas.openxmlformats.org/spreadsheetml/2006/main" count="300" uniqueCount="247">
  <si>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</si>
  <si>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</si>
  <si>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</si>
  <si>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</si>
  <si>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</si>
  <si>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</si>
  <si>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</si>
  <si>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</si>
  <si>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</si>
  <si>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</si>
  <si>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</si>
  <si>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</si>
  <si>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</si>
  <si>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</si>
  <si>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</si>
  <si>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</si>
  <si>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</si>
  <si>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</si>
  <si>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</si>
  <si>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</si>
  <si>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</si>
  <si>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</si>
  <si>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</si>
  <si>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</si>
  <si>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</si>
  <si>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</si>
  <si>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</si>
  <si>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</si>
  <si>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</si>
  <si>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</si>
  <si>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</si>
  <si>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</si>
  <si>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</si>
  <si>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</si>
  <si>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</si>
  <si>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</si>
  <si>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</si>
  <si>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</si>
  <si>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</si>
  <si>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</si>
  <si>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</si>
  <si>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</si>
  <si>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</si>
  <si>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</si>
  <si>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</si>
  <si>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</si>
  <si>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</si>
  <si>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</si>
  <si>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</si>
  <si>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</si>
  <si>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4.1.2.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</si>
  <si>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</si>
  <si>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</si>
  <si>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</si>
  <si>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</si>
  <si>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</si>
  <si>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</si>
  <si>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</si>
  <si>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</si>
  <si>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</si>
  <si>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</si>
  <si>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</si>
  <si>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</si>
  <si>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</si>
  <si>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</si>
  <si>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</si>
  <si>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</si>
  <si>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</si>
  <si>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</si>
  <si>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</si>
  <si>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</si>
  <si>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</si>
  <si>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</si>
  <si>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</si>
  <si>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</si>
  <si>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</si>
  <si>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</si>
  <si>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</si>
  <si>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</si>
  <si>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</si>
  <si>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</si>
  <si>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</si>
  <si>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</si>
  <si>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</si>
  <si>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</si>
  <si>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</si>
  <si>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</si>
  <si>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</si>
  <si>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</si>
  <si>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</si>
  <si>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</si>
  <si>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</si>
  <si>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</si>
  <si>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</si>
  <si>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</si>
  <si>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</si>
  <si>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</si>
  <si>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</si>
  <si>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</si>
  <si>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</si>
  <si>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</si>
  <si>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</si>
  <si>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</si>
  <si>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</si>
  <si>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</si>
  <si>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</si>
  <si>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</si>
  <si>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</si>
  <si>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</si>
  <si>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</si>
  <si>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</si>
  <si>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</si>
  <si>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</si>
  <si>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</si>
  <si>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</si>
  <si>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</si>
  <si>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</si>
  <si>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</si>
  <si>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</si>
  <si>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</si>
  <si>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</si>
  <si>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</si>
  <si>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</si>
  <si>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</si>
  <si>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</si>
  <si>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</si>
  <si>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</si>
  <si>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</si>
  <si>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</si>
  <si>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</si>
  <si>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</si>
  <si>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</si>
  <si>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</si>
  <si>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</si>
  <si>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</si>
  <si>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</si>
  <si>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</si>
  <si>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</si>
  <si>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</si>
  <si>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</si>
  <si>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</si>
  <si>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</si>
  <si>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</si>
  <si>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</si>
  <si>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</si>
  <si>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</si>
  <si>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</si>
  <si>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</si>
  <si>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</si>
  <si>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</si>
  <si>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</si>
  <si>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</si>
  <si>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</si>
  <si>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</si>
  <si>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</si>
  <si>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</si>
  <si>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</si>
  <si>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</si>
  <si>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</si>
  <si>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</si>
  <si>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</si>
  <si>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</si>
  <si>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</si>
  <si>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</si>
  <si>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</si>
  <si>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</si>
  <si>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</si>
  <si>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</si>
  <si>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</si>
  <si>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</si>
  <si>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</si>
  <si>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</si>
  <si>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</si>
  <si>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</si>
  <si>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</si>
  <si>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</si>
  <si>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</si>
  <si>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</si>
  <si>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</si>
  <si>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</si>
  <si>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</si>
  <si>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</si>
  <si>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</si>
  <si>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</si>
  <si>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</si>
  <si>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</si>
  <si>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</si>
  <si>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</si>
  <si>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</si>
  <si>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</si>
  <si>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</si>
  <si>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</si>
  <si>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</si>
  <si>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</si>
  <si>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</si>
  <si>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</si>
  <si>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</si>
  <si>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</si>
  <si>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</si>
  <si>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</si>
  <si>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</si>
  <si>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</si>
  <si>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</si>
  <si>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</si>
  <si>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</si>
  <si>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</si>
  <si>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</si>
  <si>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</si>
  <si>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</si>
  <si>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</si>
  <si>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</si>
  <si>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</si>
  <si>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</si>
  <si>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</si>
  <si>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</si>
  <si>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</si>
  <si>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</si>
  <si>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</si>
  <si>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</si>
  <si>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</si>
  <si>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</si>
  <si>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</si>
  <si>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</si>
  <si>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</si>
  <si>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Központi, irányítószervi támogatások folyósítása</t>
  </si>
  <si>
    <t>Irányítószervi támogatások (finanszírozás)</t>
  </si>
  <si>
    <t>Rövid lejáratú  hitelek, kölcsönök felvétele</t>
  </si>
  <si>
    <t xml:space="preserve">    - Vagyoni típusú adók</t>
  </si>
  <si>
    <t xml:space="preserve">    - Termékek és szolgáltatások adói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</si>
  <si>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</si>
  <si>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</si>
  <si>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Egyéb felhalmozási bevételek</t>
  </si>
  <si>
    <t>2017.évi
módosított ei.</t>
  </si>
  <si>
    <t>2017. évi teljesítés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</si>
  <si>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</si>
  <si>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</si>
  <si>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</si>
  <si>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</si>
  <si>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</si>
  <si>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</si>
  <si>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</si>
  <si>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</si>
  <si>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</si>
  <si>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</si>
  <si>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</si>
  <si>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Forintban!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</si>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</sst>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i/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3" fontId="21" fillId="0" borderId="10" xfId="56" applyNumberFormat="1" applyFont="1" applyFill="1" applyBorder="1" applyProtection="1">
      <alignment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Protection="1">
      <alignment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12" xfId="56" applyNumberFormat="1" applyFont="1" applyFill="1" applyBorder="1" applyAlignment="1" applyProtection="1">
      <alignment horizontal="right" vertical="center" wrapTex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0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15" xfId="56" applyNumberFormat="1" applyFont="1" applyFill="1" applyBorder="1" applyAlignment="1" applyProtection="1">
      <alignment horizontal="center"/>
      <protection/>
    </xf>
    <xf numFmtId="0" fontId="16" fillId="0" borderId="0" xfId="56" applyFont="1" applyFill="1" applyAlignment="1" applyProtection="1">
      <alignment/>
      <protection/>
    </xf>
    <xf numFmtId="0" fontId="25" fillId="0" borderId="0" xfId="56" applyFont="1" applyFill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0" fontId="21" fillId="0" borderId="0" xfId="56" applyFont="1" applyFill="1" applyProtection="1">
      <alignment/>
      <protection/>
    </xf>
    <xf numFmtId="0" fontId="23" fillId="0" borderId="0" xfId="0" applyFont="1" applyBorder="1" applyAlignment="1" applyProtection="1">
      <alignment horizontal="left" vertical="center" wrapText="1" indent="1"/>
      <protection/>
    </xf>
    <xf numFmtId="164" fontId="23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0" xfId="56" applyFont="1" applyFill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right" vertical="center"/>
      <protection/>
    </xf>
    <xf numFmtId="164" fontId="23" fillId="0" borderId="10" xfId="0" applyNumberFormat="1" applyFont="1" applyBorder="1" applyAlignment="1" applyProtection="1" quotePrefix="1">
      <alignment horizontal="right" vertical="center" wrapText="1"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Border="1" applyAlignment="1" applyProtection="1">
      <alignment horizontal="right" vertical="center" wrapText="1" indent="1"/>
      <protection/>
    </xf>
    <xf numFmtId="0" fontId="0" fillId="0" borderId="15" xfId="0" applyFont="1" applyBorder="1" applyAlignment="1">
      <alignment horizontal="center"/>
    </xf>
    <xf numFmtId="164" fontId="21" fillId="0" borderId="10" xfId="56" applyNumberFormat="1" applyFont="1" applyFill="1" applyBorder="1" applyProtection="1">
      <alignment/>
      <protection/>
    </xf>
    <xf numFmtId="164" fontId="16" fillId="0" borderId="0" xfId="56" applyNumberFormat="1" applyFont="1" applyFill="1" applyProtection="1">
      <alignment/>
      <protection/>
    </xf>
    <xf numFmtId="164" fontId="16" fillId="0" borderId="10" xfId="56" applyNumberFormat="1" applyFont="1" applyFill="1" applyBorder="1" applyProtection="1">
      <alignment/>
      <protection/>
    </xf>
    <xf numFmtId="164" fontId="16" fillId="0" borderId="18" xfId="56" applyNumberFormat="1" applyFont="1" applyFill="1" applyBorder="1" applyProtection="1">
      <alignment/>
      <protection/>
    </xf>
    <xf numFmtId="0" fontId="16" fillId="0" borderId="10" xfId="56" applyFont="1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21" fillId="0" borderId="13" xfId="56" applyFont="1" applyFill="1" applyBorder="1" applyAlignment="1" applyProtection="1">
      <alignment horizontal="center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164" fontId="16" fillId="0" borderId="12" xfId="56" applyNumberFormat="1" applyFont="1" applyFill="1" applyBorder="1" applyProtection="1">
      <alignment/>
      <protection/>
    </xf>
    <xf numFmtId="164" fontId="16" fillId="0" borderId="13" xfId="56" applyNumberFormat="1" applyFont="1" applyFill="1" applyBorder="1" applyProtection="1">
      <alignment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0" fontId="22" fillId="0" borderId="14" xfId="0" applyFont="1" applyBorder="1" applyAlignment="1" applyProtection="1">
      <alignment horizontal="left" vertical="center" wrapText="1" indent="1"/>
      <protection/>
    </xf>
    <xf numFmtId="164" fontId="16" fillId="0" borderId="14" xfId="56" applyNumberFormat="1" applyFont="1" applyFill="1" applyBorder="1" applyProtection="1">
      <alignment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3" fontId="21" fillId="0" borderId="10" xfId="56" applyNumberFormat="1" applyFont="1" applyFill="1" applyBorder="1" applyAlignment="1" applyProtection="1">
      <alignment horizontal="right" vertical="center"/>
      <protection/>
    </xf>
    <xf numFmtId="164" fontId="21" fillId="0" borderId="10" xfId="56" applyNumberFormat="1" applyFont="1" applyFill="1" applyBorder="1" applyAlignment="1" applyProtection="1">
      <alignment horizontal="right" vertical="center"/>
      <protection/>
    </xf>
    <xf numFmtId="0" fontId="16" fillId="0" borderId="14" xfId="56" applyFont="1" applyFill="1" applyBorder="1" applyProtection="1">
      <alignment/>
      <protection/>
    </xf>
    <xf numFmtId="3" fontId="21" fillId="0" borderId="10" xfId="56" applyNumberFormat="1" applyFont="1" applyFill="1" applyBorder="1" applyProtection="1">
      <alignment/>
      <protection/>
    </xf>
    <xf numFmtId="0" fontId="22" fillId="0" borderId="14" xfId="0" applyFont="1" applyBorder="1" applyAlignment="1" applyProtection="1">
      <alignment horizontal="left" vertical="center" wrapText="1" indent="1"/>
      <protection/>
    </xf>
    <xf numFmtId="164" fontId="21" fillId="0" borderId="10" xfId="56" applyNumberFormat="1" applyFont="1" applyFill="1" applyBorder="1" applyProtection="1">
      <alignment/>
      <protection/>
    </xf>
    <xf numFmtId="0" fontId="0" fillId="0" borderId="12" xfId="56" applyFont="1" applyFill="1" applyBorder="1" applyProtection="1">
      <alignment/>
      <protection/>
    </xf>
    <xf numFmtId="164" fontId="16" fillId="0" borderId="16" xfId="56" applyNumberFormat="1" applyFont="1" applyFill="1" applyBorder="1" applyProtection="1">
      <alignment/>
      <protection/>
    </xf>
    <xf numFmtId="0" fontId="0" fillId="0" borderId="13" xfId="56" applyFont="1" applyFill="1" applyBorder="1" applyProtection="1">
      <alignment/>
      <protection/>
    </xf>
    <xf numFmtId="0" fontId="0" fillId="0" borderId="14" xfId="56" applyFont="1" applyFill="1" applyBorder="1" applyProtection="1">
      <alignment/>
      <protection/>
    </xf>
    <xf numFmtId="0" fontId="0" fillId="0" borderId="10" xfId="56" applyFont="1" applyFill="1" applyBorder="1" applyProtection="1">
      <alignment/>
      <protection/>
    </xf>
    <xf numFmtId="164" fontId="21" fillId="0" borderId="15" xfId="56" applyNumberFormat="1" applyFont="1" applyFill="1" applyBorder="1" applyAlignment="1" applyProtection="1">
      <alignment horizontal="left" vertical="center"/>
      <protection/>
    </xf>
    <xf numFmtId="0" fontId="16" fillId="0" borderId="15" xfId="0" applyFont="1" applyBorder="1" applyAlignment="1">
      <alignment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49" fontId="28" fillId="0" borderId="15" xfId="56" applyNumberFormat="1" applyFont="1" applyFill="1" applyBorder="1" applyAlignment="1" applyProtection="1">
      <alignment horizontal="center" vertical="center"/>
      <protection/>
    </xf>
    <xf numFmtId="49" fontId="29" fillId="0" borderId="10" xfId="56" applyNumberFormat="1" applyFont="1" applyFill="1" applyBorder="1" applyAlignment="1" applyProtection="1">
      <alignment horizontal="center" vertical="center" wrapText="1"/>
      <protection/>
    </xf>
    <xf numFmtId="49" fontId="29" fillId="0" borderId="11" xfId="56" applyNumberFormat="1" applyFont="1" applyFill="1" applyBorder="1" applyAlignment="1" applyProtection="1">
      <alignment horizontal="center" vertical="center" wrapText="1"/>
      <protection/>
    </xf>
    <xf numFmtId="49" fontId="26" fillId="0" borderId="12" xfId="56" applyNumberFormat="1" applyFont="1" applyFill="1" applyBorder="1" applyAlignment="1" applyProtection="1">
      <alignment horizontal="center" vertical="center" wrapText="1"/>
      <protection/>
    </xf>
    <xf numFmtId="49" fontId="26" fillId="0" borderId="13" xfId="56" applyNumberFormat="1" applyFont="1" applyFill="1" applyBorder="1" applyAlignment="1" applyProtection="1">
      <alignment horizontal="center" vertical="center" wrapText="1"/>
      <protection/>
    </xf>
    <xf numFmtId="49" fontId="26" fillId="0" borderId="14" xfId="56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2" xfId="0" applyNumberFormat="1" applyFont="1" applyBorder="1" applyAlignment="1" applyProtection="1">
      <alignment horizontal="center" vertical="center" wrapText="1"/>
      <protection/>
    </xf>
    <xf numFmtId="49" fontId="27" fillId="0" borderId="13" xfId="0" applyNumberFormat="1" applyFont="1" applyBorder="1" applyAlignment="1" applyProtection="1">
      <alignment horizontal="center" vertical="center" wrapText="1"/>
      <protection/>
    </xf>
    <xf numFmtId="49" fontId="27" fillId="0" borderId="14" xfId="0" applyNumberFormat="1" applyFont="1" applyBorder="1" applyAlignment="1" applyProtection="1">
      <alignment horizontal="center" vertical="center" wrapText="1"/>
      <protection/>
    </xf>
    <xf numFmtId="49" fontId="29" fillId="0" borderId="15" xfId="56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56" applyNumberFormat="1" applyFont="1" applyFill="1" applyAlignment="1" applyProtection="1">
      <alignment horizontal="center" vertical="center"/>
      <protection/>
    </xf>
    <xf numFmtId="49" fontId="29" fillId="0" borderId="0" xfId="56" applyNumberFormat="1" applyFont="1" applyFill="1" applyAlignment="1" applyProtection="1">
      <alignment horizontal="center" vertical="center"/>
      <protection/>
    </xf>
    <xf numFmtId="0" fontId="16" fillId="0" borderId="0" xfId="56" applyFont="1" applyFill="1" applyBorder="1" applyProtection="1">
      <alignment/>
      <protection/>
    </xf>
    <xf numFmtId="0" fontId="24" fillId="0" borderId="10" xfId="56" applyFont="1" applyFill="1" applyBorder="1" applyAlignment="1" applyProtection="1">
      <alignment vertical="center" wrapText="1"/>
      <protection/>
    </xf>
    <xf numFmtId="0" fontId="21" fillId="0" borderId="10" xfId="56" applyFont="1" applyFill="1" applyBorder="1" applyAlignment="1" applyProtection="1">
      <alignment horizontal="left"/>
      <protection/>
    </xf>
    <xf numFmtId="0" fontId="21" fillId="0" borderId="10" xfId="56" applyFont="1" applyFill="1" applyBorder="1" applyAlignment="1" applyProtection="1">
      <alignment horizontal="left"/>
      <protection/>
    </xf>
    <xf numFmtId="0" fontId="21" fillId="0" borderId="10" xfId="56" applyFont="1" applyFill="1" applyBorder="1" applyProtection="1">
      <alignment/>
      <protection/>
    </xf>
    <xf numFmtId="0" fontId="21" fillId="0" borderId="11" xfId="56" applyFont="1" applyFill="1" applyBorder="1" applyAlignment="1" applyProtection="1">
      <alignment horizontal="center"/>
      <protection/>
    </xf>
    <xf numFmtId="164" fontId="16" fillId="0" borderId="13" xfId="56" applyNumberFormat="1" applyFont="1" applyFill="1" applyBorder="1" applyAlignment="1" applyProtection="1">
      <alignment horizontal="center"/>
      <protection/>
    </xf>
    <xf numFmtId="0" fontId="21" fillId="0" borderId="11" xfId="56" applyFont="1" applyFill="1" applyBorder="1" applyAlignment="1" applyProtection="1">
      <alignment vertical="center" wrapText="1"/>
      <protection/>
    </xf>
    <xf numFmtId="164" fontId="21" fillId="0" borderId="11" xfId="56" applyNumberFormat="1" applyFont="1" applyFill="1" applyBorder="1" applyAlignment="1" applyProtection="1">
      <alignment horizontal="right" vertical="center" wrapText="1"/>
      <protection/>
    </xf>
    <xf numFmtId="164" fontId="21" fillId="0" borderId="13" xfId="56" applyNumberFormat="1" applyFont="1" applyFill="1" applyBorder="1" applyAlignment="1" applyProtection="1">
      <alignment horizontal="right" vertical="center" wrapText="1"/>
      <protection/>
    </xf>
    <xf numFmtId="49" fontId="26" fillId="0" borderId="16" xfId="56" applyNumberFormat="1" applyFont="1" applyFill="1" applyBorder="1" applyAlignment="1" applyProtection="1">
      <alignment horizontal="center" vertical="center" wrapTex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164" fontId="16" fillId="0" borderId="12" xfId="56" applyNumberFormat="1" applyFont="1" applyFill="1" applyBorder="1" applyProtection="1">
      <alignment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3" xfId="56" applyNumberFormat="1" applyFont="1" applyFill="1" applyBorder="1" applyProtection="1">
      <alignment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26" fillId="0" borderId="13" xfId="56" applyFont="1" applyFill="1" applyBorder="1" applyAlignment="1" applyProtection="1">
      <alignment horizontal="left" indent="6"/>
      <protection/>
    </xf>
    <xf numFmtId="0" fontId="26" fillId="0" borderId="13" xfId="56" applyFont="1" applyFill="1" applyBorder="1" applyAlignment="1" applyProtection="1">
      <alignment horizontal="left" vertical="center" wrapText="1" indent="6"/>
      <protection/>
    </xf>
    <xf numFmtId="49" fontId="26" fillId="0" borderId="19" xfId="56" applyNumberFormat="1" applyFont="1" applyFill="1" applyBorder="1" applyAlignment="1" applyProtection="1">
      <alignment horizontal="center" vertical="center" wrapText="1"/>
      <protection/>
    </xf>
    <xf numFmtId="0" fontId="26" fillId="0" borderId="14" xfId="56" applyFont="1" applyFill="1" applyBorder="1" applyAlignment="1" applyProtection="1">
      <alignment horizontal="left" vertical="center" wrapText="1" indent="6"/>
      <protection/>
    </xf>
    <xf numFmtId="49" fontId="26" fillId="0" borderId="17" xfId="56" applyNumberFormat="1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horizontal="left" vertical="center" wrapText="1" indent="6"/>
      <protection/>
    </xf>
    <xf numFmtId="0" fontId="21" fillId="0" borderId="10" xfId="56" applyFont="1" applyFill="1" applyBorder="1" applyAlignment="1" applyProtection="1">
      <alignment vertical="center" wrapText="1"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0" fontId="27" fillId="0" borderId="13" xfId="0" applyFont="1" applyBorder="1" applyAlignment="1" applyProtection="1">
      <alignment horizontal="left" vertical="center" wrapText="1" indent="1"/>
      <protection/>
    </xf>
    <xf numFmtId="0" fontId="26" fillId="0" borderId="12" xfId="56" applyFont="1" applyFill="1" applyBorder="1" applyAlignment="1" applyProtection="1">
      <alignment horizontal="left" vertical="center" wrapText="1" indent="6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  <xf numFmtId="0" fontId="16" fillId="0" borderId="12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Protection="1">
      <alignment/>
      <protection/>
    </xf>
    <xf numFmtId="0" fontId="16" fillId="0" borderId="16" xfId="56" applyFont="1" applyFill="1" applyBorder="1" applyProtection="1">
      <alignment/>
      <protection/>
    </xf>
    <xf numFmtId="0" fontId="16" fillId="0" borderId="13" xfId="56" applyFont="1" applyFill="1" applyBorder="1" applyProtection="1">
      <alignment/>
      <protection/>
    </xf>
    <xf numFmtId="0" fontId="16" fillId="0" borderId="14" xfId="56" applyFont="1" applyFill="1" applyBorder="1" applyProtection="1">
      <alignment/>
      <protection/>
    </xf>
    <xf numFmtId="0" fontId="16" fillId="0" borderId="12" xfId="56" applyFont="1" applyFill="1" applyBorder="1" applyProtection="1">
      <alignment/>
      <protection/>
    </xf>
    <xf numFmtId="164" fontId="16" fillId="0" borderId="14" xfId="56" applyNumberFormat="1" applyFont="1" applyFill="1" applyBorder="1" applyProtection="1">
      <alignment/>
      <protection/>
    </xf>
    <xf numFmtId="164" fontId="16" fillId="0" borderId="10" xfId="56" applyNumberFormat="1" applyFont="1" applyFill="1" applyBorder="1" applyProtection="1">
      <alignment/>
      <protection/>
    </xf>
    <xf numFmtId="49" fontId="30" fillId="0" borderId="20" xfId="0" applyNumberFormat="1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left" vertical="center" wrapText="1" indent="1"/>
      <protection/>
    </xf>
    <xf numFmtId="0" fontId="21" fillId="0" borderId="10" xfId="56" applyFont="1" applyFill="1" applyBorder="1" applyAlignment="1" applyProtection="1">
      <alignment horizontal="lef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tabSelected="1" view="pageBreakPreview" zoomScaleSheetLayoutView="100" workbookViewId="0" topLeftCell="A1">
      <selection activeCell="B154" sqref="B154"/>
    </sheetView>
  </sheetViews>
  <sheetFormatPr defaultColWidth="9.00390625" defaultRowHeight="12.75"/>
  <cols>
    <col min="1" max="1" width="7.125" style="78" customWidth="1"/>
    <col min="2" max="2" width="76.625" style="3" customWidth="1"/>
    <col min="3" max="3" width="18.00390625" style="25" customWidth="1"/>
    <col min="4" max="4" width="18.375" style="3" customWidth="1"/>
    <col min="5" max="5" width="16.50390625" style="3" customWidth="1"/>
    <col min="6" max="6" width="9.375" style="3" hidden="1" customWidth="1"/>
    <col min="7" max="16384" width="9.375" style="3" customWidth="1"/>
  </cols>
  <sheetData>
    <row r="1" spans="1:3" ht="15.75" customHeight="1">
      <c r="A1" s="65"/>
      <c r="B1" s="65"/>
      <c r="C1" s="65"/>
    </row>
    <row r="2" spans="1:4" ht="15.75" customHeight="1" thickBot="1">
      <c r="A2" s="66"/>
      <c r="B2" s="2" t="s">
        <v>0</v>
      </c>
      <c r="C2" s="2"/>
      <c r="D2" s="35"/>
    </row>
    <row r="3" spans="1:5" ht="32.25" thickBot="1">
      <c r="A3" s="67" t="s">
        <v>1</v>
      </c>
      <c r="B3" s="4" t="s">
        <v>2</v>
      </c>
      <c r="C3" s="4" t="s">
        <v>223</v>
      </c>
      <c r="D3" s="41" t="s">
        <v>232</v>
      </c>
      <c r="E3" s="4" t="s">
        <v>233</v>
      </c>
    </row>
    <row r="4" spans="1:5" s="7" customFormat="1" ht="16.5" thickBot="1">
      <c r="A4" s="68" t="s">
        <v>3</v>
      </c>
      <c r="B4" s="5" t="s">
        <v>17</v>
      </c>
      <c r="C4" s="5" t="s">
        <v>31</v>
      </c>
      <c r="D4" s="42" t="s">
        <v>194</v>
      </c>
      <c r="E4" s="43" t="s">
        <v>57</v>
      </c>
    </row>
    <row r="5" spans="1:5" s="7" customFormat="1" ht="16.5" thickBot="1">
      <c r="A5" s="67" t="s">
        <v>3</v>
      </c>
      <c r="B5" s="44" t="s">
        <v>4</v>
      </c>
      <c r="C5" s="8">
        <f>SUM(C6:C11)</f>
        <v>73964596</v>
      </c>
      <c r="D5" s="8">
        <f>SUM(D6:D11)</f>
        <v>80036041</v>
      </c>
      <c r="E5" s="8">
        <f>SUM(E6:E11)</f>
        <v>80036041</v>
      </c>
    </row>
    <row r="6" spans="1:5" s="7" customFormat="1" ht="15.75">
      <c r="A6" s="69" t="s">
        <v>5</v>
      </c>
      <c r="B6" s="45" t="s">
        <v>6</v>
      </c>
      <c r="C6" s="9">
        <v>60040676</v>
      </c>
      <c r="D6" s="46">
        <v>61040676</v>
      </c>
      <c r="E6" s="47">
        <v>61040676</v>
      </c>
    </row>
    <row r="7" spans="1:5" s="7" customFormat="1" ht="15.75">
      <c r="A7" s="70" t="s">
        <v>7</v>
      </c>
      <c r="B7" s="48" t="s">
        <v>8</v>
      </c>
      <c r="C7" s="10"/>
      <c r="D7" s="47"/>
      <c r="E7" s="47"/>
    </row>
    <row r="8" spans="1:5" s="7" customFormat="1" ht="15.75" customHeight="1">
      <c r="A8" s="70" t="s">
        <v>9</v>
      </c>
      <c r="B8" s="48" t="s">
        <v>10</v>
      </c>
      <c r="C8" s="10">
        <v>12619760</v>
      </c>
      <c r="D8" s="47">
        <v>13006808</v>
      </c>
      <c r="E8" s="47">
        <v>13006808</v>
      </c>
    </row>
    <row r="9" spans="1:5" s="7" customFormat="1" ht="15.75">
      <c r="A9" s="70" t="s">
        <v>11</v>
      </c>
      <c r="B9" s="48" t="s">
        <v>12</v>
      </c>
      <c r="C9" s="10">
        <v>1304160</v>
      </c>
      <c r="D9" s="47">
        <v>1426957</v>
      </c>
      <c r="E9" s="47">
        <v>1426957</v>
      </c>
    </row>
    <row r="10" spans="1:5" s="7" customFormat="1" ht="15.75">
      <c r="A10" s="70" t="s">
        <v>13</v>
      </c>
      <c r="B10" s="48" t="s">
        <v>14</v>
      </c>
      <c r="C10" s="10"/>
      <c r="D10" s="47">
        <v>4089212</v>
      </c>
      <c r="E10" s="47">
        <v>4089212</v>
      </c>
    </row>
    <row r="11" spans="1:5" s="7" customFormat="1" ht="16.5" thickBot="1">
      <c r="A11" s="71" t="s">
        <v>15</v>
      </c>
      <c r="B11" s="49" t="s">
        <v>16</v>
      </c>
      <c r="C11" s="10"/>
      <c r="D11" s="50">
        <v>472388</v>
      </c>
      <c r="E11" s="47">
        <v>472388</v>
      </c>
    </row>
    <row r="12" spans="1:5" s="7" customFormat="1" ht="30.75" customHeight="1" thickBot="1">
      <c r="A12" s="67" t="s">
        <v>17</v>
      </c>
      <c r="B12" s="51" t="s">
        <v>18</v>
      </c>
      <c r="C12" s="8">
        <f>SUM(C13:C17)</f>
        <v>24612318</v>
      </c>
      <c r="D12" s="8">
        <f>SUM(D13:D17)</f>
        <v>55730815</v>
      </c>
      <c r="E12" s="8">
        <f>SUM(E13:E17)</f>
        <v>41504508</v>
      </c>
    </row>
    <row r="13" spans="1:5" s="7" customFormat="1" ht="15.75" customHeight="1">
      <c r="A13" s="69" t="s">
        <v>19</v>
      </c>
      <c r="B13" s="45" t="s">
        <v>20</v>
      </c>
      <c r="C13" s="9"/>
      <c r="D13" s="46"/>
      <c r="E13" s="47"/>
    </row>
    <row r="14" spans="1:5" s="7" customFormat="1" ht="15.75" customHeight="1">
      <c r="A14" s="70" t="s">
        <v>21</v>
      </c>
      <c r="B14" s="48" t="s">
        <v>22</v>
      </c>
      <c r="C14" s="10"/>
      <c r="D14" s="47"/>
      <c r="E14" s="47"/>
    </row>
    <row r="15" spans="1:5" s="7" customFormat="1" ht="15.75" customHeight="1">
      <c r="A15" s="70" t="s">
        <v>23</v>
      </c>
      <c r="B15" s="48" t="s">
        <v>24</v>
      </c>
      <c r="C15" s="10"/>
      <c r="D15" s="47"/>
      <c r="E15" s="47"/>
    </row>
    <row r="16" spans="1:5" s="7" customFormat="1" ht="15.75" customHeight="1">
      <c r="A16" s="70" t="s">
        <v>25</v>
      </c>
      <c r="B16" s="48" t="s">
        <v>26</v>
      </c>
      <c r="C16" s="10"/>
      <c r="D16" s="47"/>
      <c r="E16" s="47"/>
    </row>
    <row r="17" spans="1:5" s="7" customFormat="1" ht="15.75" customHeight="1">
      <c r="A17" s="70" t="s">
        <v>27</v>
      </c>
      <c r="B17" s="48" t="s">
        <v>28</v>
      </c>
      <c r="C17" s="10">
        <v>24612318</v>
      </c>
      <c r="D17" s="47">
        <v>55730815</v>
      </c>
      <c r="E17" s="47">
        <v>41504508</v>
      </c>
    </row>
    <row r="18" spans="1:5" s="7" customFormat="1" ht="15.75" customHeight="1" thickBot="1">
      <c r="A18" s="71" t="s">
        <v>29</v>
      </c>
      <c r="B18" s="49" t="s">
        <v>30</v>
      </c>
      <c r="C18" s="11"/>
      <c r="D18" s="50"/>
      <c r="E18" s="47"/>
    </row>
    <row r="19" spans="1:5" s="7" customFormat="1" ht="28.5" customHeight="1" thickBot="1">
      <c r="A19" s="67" t="s">
        <v>31</v>
      </c>
      <c r="B19" s="44" t="s">
        <v>32</v>
      </c>
      <c r="C19" s="8"/>
      <c r="D19" s="52">
        <f>SUM(D20:D24)</f>
        <v>27547845</v>
      </c>
      <c r="E19" s="53">
        <f>SUM(E20:E24)</f>
        <v>27347482</v>
      </c>
    </row>
    <row r="20" spans="1:5" s="7" customFormat="1" ht="15.75" customHeight="1">
      <c r="A20" s="69" t="s">
        <v>33</v>
      </c>
      <c r="B20" s="45" t="s">
        <v>34</v>
      </c>
      <c r="C20" s="9"/>
      <c r="D20" s="46"/>
      <c r="E20" s="47"/>
    </row>
    <row r="21" spans="1:5" s="7" customFormat="1" ht="15.75" customHeight="1">
      <c r="A21" s="70" t="s">
        <v>35</v>
      </c>
      <c r="B21" s="48" t="s">
        <v>36</v>
      </c>
      <c r="C21" s="10"/>
      <c r="D21" s="47"/>
      <c r="E21" s="47"/>
    </row>
    <row r="22" spans="1:5" s="7" customFormat="1" ht="15.75" customHeight="1">
      <c r="A22" s="70" t="s">
        <v>37</v>
      </c>
      <c r="B22" s="48" t="s">
        <v>38</v>
      </c>
      <c r="C22" s="10"/>
      <c r="D22" s="47"/>
      <c r="E22" s="47"/>
    </row>
    <row r="23" spans="1:5" s="7" customFormat="1" ht="15.75" customHeight="1">
      <c r="A23" s="70" t="s">
        <v>39</v>
      </c>
      <c r="B23" s="48" t="s">
        <v>40</v>
      </c>
      <c r="C23" s="10"/>
      <c r="D23" s="47"/>
      <c r="E23" s="47"/>
    </row>
    <row r="24" spans="1:5" s="7" customFormat="1" ht="15.75" customHeight="1">
      <c r="A24" s="70" t="s">
        <v>41</v>
      </c>
      <c r="B24" s="48" t="s">
        <v>42</v>
      </c>
      <c r="C24" s="10"/>
      <c r="D24" s="47">
        <v>27547845</v>
      </c>
      <c r="E24" s="47">
        <v>27347482</v>
      </c>
    </row>
    <row r="25" spans="1:5" s="7" customFormat="1" ht="15.75" customHeight="1" thickBot="1">
      <c r="A25" s="71" t="s">
        <v>43</v>
      </c>
      <c r="B25" s="49" t="s">
        <v>44</v>
      </c>
      <c r="C25" s="11"/>
      <c r="D25" s="54"/>
      <c r="E25" s="47"/>
    </row>
    <row r="26" spans="1:5" s="7" customFormat="1" ht="16.5" thickBot="1">
      <c r="A26" s="67" t="s">
        <v>45</v>
      </c>
      <c r="B26" s="44" t="s">
        <v>46</v>
      </c>
      <c r="C26" s="12">
        <f>SUM(C27,C30,C31,C32)</f>
        <v>17800000</v>
      </c>
      <c r="D26" s="12">
        <f>SUM(D27,D30,D31,D32)</f>
        <v>37200548</v>
      </c>
      <c r="E26" s="8">
        <f>SUM(E27,E30,E31,E32)</f>
        <v>20515154</v>
      </c>
    </row>
    <row r="27" spans="1:5" s="7" customFormat="1" ht="15.75">
      <c r="A27" s="69" t="s">
        <v>47</v>
      </c>
      <c r="B27" s="45" t="s">
        <v>48</v>
      </c>
      <c r="C27" s="13">
        <f>SUM(C28:C29)</f>
        <v>15000000</v>
      </c>
      <c r="D27" s="13">
        <f>SUM(D28:D29)</f>
        <v>21027131</v>
      </c>
      <c r="E27" s="13">
        <f>SUM(E28:E29)</f>
        <v>17499666</v>
      </c>
    </row>
    <row r="28" spans="1:5" s="7" customFormat="1" ht="15.75">
      <c r="A28" s="70" t="s">
        <v>49</v>
      </c>
      <c r="B28" s="48" t="s">
        <v>227</v>
      </c>
      <c r="C28" s="10"/>
      <c r="D28" s="47">
        <v>1046599</v>
      </c>
      <c r="E28" s="47">
        <v>70260</v>
      </c>
    </row>
    <row r="29" spans="1:5" s="7" customFormat="1" ht="15.75">
      <c r="A29" s="70" t="s">
        <v>50</v>
      </c>
      <c r="B29" s="48" t="s">
        <v>228</v>
      </c>
      <c r="C29" s="10">
        <v>15000000</v>
      </c>
      <c r="D29" s="47">
        <v>19980532</v>
      </c>
      <c r="E29" s="47">
        <v>17429406</v>
      </c>
    </row>
    <row r="30" spans="1:5" s="7" customFormat="1" ht="15.75">
      <c r="A30" s="70" t="s">
        <v>51</v>
      </c>
      <c r="B30" s="48" t="s">
        <v>52</v>
      </c>
      <c r="C30" s="10">
        <v>2700000</v>
      </c>
      <c r="D30" s="47">
        <v>9462169</v>
      </c>
      <c r="E30" s="47">
        <v>2958758</v>
      </c>
    </row>
    <row r="31" spans="1:5" s="7" customFormat="1" ht="15.75">
      <c r="A31" s="70" t="s">
        <v>53</v>
      </c>
      <c r="B31" s="48" t="s">
        <v>54</v>
      </c>
      <c r="C31" s="10"/>
      <c r="D31" s="47"/>
      <c r="E31" s="47"/>
    </row>
    <row r="32" spans="1:5" s="7" customFormat="1" ht="16.5" thickBot="1">
      <c r="A32" s="71" t="s">
        <v>55</v>
      </c>
      <c r="B32" s="49" t="s">
        <v>56</v>
      </c>
      <c r="C32" s="11">
        <v>100000</v>
      </c>
      <c r="D32" s="50">
        <v>6711248</v>
      </c>
      <c r="E32" s="47">
        <v>56730</v>
      </c>
    </row>
    <row r="33" spans="1:5" s="7" customFormat="1" ht="16.5" thickBot="1">
      <c r="A33" s="67" t="s">
        <v>57</v>
      </c>
      <c r="B33" s="44" t="s">
        <v>58</v>
      </c>
      <c r="C33" s="8">
        <f>SUM(C34:C43)</f>
        <v>6161000</v>
      </c>
      <c r="D33" s="8">
        <f>SUM(D34:D43)</f>
        <v>12072391</v>
      </c>
      <c r="E33" s="8">
        <f>SUM(E34:E43)</f>
        <v>11358665</v>
      </c>
    </row>
    <row r="34" spans="1:5" s="7" customFormat="1" ht="15.75">
      <c r="A34" s="69" t="s">
        <v>59</v>
      </c>
      <c r="B34" s="45" t="s">
        <v>60</v>
      </c>
      <c r="C34" s="9"/>
      <c r="D34" s="46">
        <v>542338</v>
      </c>
      <c r="E34" s="47">
        <v>542338</v>
      </c>
    </row>
    <row r="35" spans="1:5" s="7" customFormat="1" ht="15.75">
      <c r="A35" s="70" t="s">
        <v>61</v>
      </c>
      <c r="B35" s="48" t="s">
        <v>62</v>
      </c>
      <c r="C35" s="10"/>
      <c r="D35" s="47">
        <v>1017686</v>
      </c>
      <c r="E35" s="47">
        <v>763606</v>
      </c>
    </row>
    <row r="36" spans="1:5" s="7" customFormat="1" ht="15.75">
      <c r="A36" s="70" t="s">
        <v>63</v>
      </c>
      <c r="B36" s="48" t="s">
        <v>64</v>
      </c>
      <c r="C36" s="10">
        <v>3200000</v>
      </c>
      <c r="D36" s="47">
        <v>3205652</v>
      </c>
      <c r="E36" s="47">
        <v>2816880</v>
      </c>
    </row>
    <row r="37" spans="1:5" s="7" customFormat="1" ht="15.75">
      <c r="A37" s="70" t="s">
        <v>65</v>
      </c>
      <c r="B37" s="48" t="s">
        <v>66</v>
      </c>
      <c r="C37" s="10">
        <v>2960000</v>
      </c>
      <c r="D37" s="47">
        <v>6010337</v>
      </c>
      <c r="E37" s="47">
        <v>5945847</v>
      </c>
    </row>
    <row r="38" spans="1:5" s="7" customFormat="1" ht="15.75">
      <c r="A38" s="70" t="s">
        <v>67</v>
      </c>
      <c r="B38" s="48" t="s">
        <v>68</v>
      </c>
      <c r="C38" s="10"/>
      <c r="D38" s="47">
        <v>29655</v>
      </c>
      <c r="E38" s="47">
        <v>24208</v>
      </c>
    </row>
    <row r="39" spans="1:5" s="7" customFormat="1" ht="15.75">
      <c r="A39" s="70" t="s">
        <v>69</v>
      </c>
      <c r="B39" s="48" t="s">
        <v>70</v>
      </c>
      <c r="C39" s="10"/>
      <c r="D39" s="47">
        <v>944480</v>
      </c>
      <c r="E39" s="47">
        <v>943543</v>
      </c>
    </row>
    <row r="40" spans="1:5" s="7" customFormat="1" ht="15.75">
      <c r="A40" s="70" t="s">
        <v>71</v>
      </c>
      <c r="B40" s="48" t="s">
        <v>72</v>
      </c>
      <c r="C40" s="10"/>
      <c r="D40" s="47"/>
      <c r="E40" s="47"/>
    </row>
    <row r="41" spans="1:5" s="7" customFormat="1" ht="15.75">
      <c r="A41" s="70" t="s">
        <v>73</v>
      </c>
      <c r="B41" s="48" t="s">
        <v>74</v>
      </c>
      <c r="C41" s="10"/>
      <c r="D41" s="47">
        <v>17739</v>
      </c>
      <c r="E41" s="47">
        <v>17739</v>
      </c>
    </row>
    <row r="42" spans="1:5" s="7" customFormat="1" ht="15.75">
      <c r="A42" s="70" t="s">
        <v>75</v>
      </c>
      <c r="B42" s="48" t="s">
        <v>76</v>
      </c>
      <c r="C42" s="14"/>
      <c r="D42" s="47">
        <v>83684</v>
      </c>
      <c r="E42" s="47">
        <v>83684</v>
      </c>
    </row>
    <row r="43" spans="1:5" s="7" customFormat="1" ht="16.5" thickBot="1">
      <c r="A43" s="71" t="s">
        <v>77</v>
      </c>
      <c r="B43" s="49" t="s">
        <v>78</v>
      </c>
      <c r="C43" s="15">
        <v>1000</v>
      </c>
      <c r="D43" s="50">
        <v>220820</v>
      </c>
      <c r="E43" s="47">
        <v>220820</v>
      </c>
    </row>
    <row r="44" spans="1:5" s="7" customFormat="1" ht="16.5" thickBot="1">
      <c r="A44" s="67" t="s">
        <v>79</v>
      </c>
      <c r="B44" s="44" t="s">
        <v>80</v>
      </c>
      <c r="C44" s="8"/>
      <c r="D44" s="55">
        <f>SUM(D45:D49)</f>
        <v>1016350</v>
      </c>
      <c r="E44" s="36">
        <f>SUM(E45:E49)</f>
        <v>1016350</v>
      </c>
    </row>
    <row r="45" spans="1:5" s="7" customFormat="1" ht="15.75">
      <c r="A45" s="69" t="s">
        <v>81</v>
      </c>
      <c r="B45" s="45" t="s">
        <v>82</v>
      </c>
      <c r="C45" s="16"/>
      <c r="D45" s="46"/>
      <c r="E45" s="47"/>
    </row>
    <row r="46" spans="1:5" s="7" customFormat="1" ht="15.75">
      <c r="A46" s="70" t="s">
        <v>83</v>
      </c>
      <c r="B46" s="48" t="s">
        <v>84</v>
      </c>
      <c r="C46" s="14"/>
      <c r="D46" s="47"/>
      <c r="E46" s="47"/>
    </row>
    <row r="47" spans="1:5" s="7" customFormat="1" ht="15.75">
      <c r="A47" s="70" t="s">
        <v>85</v>
      </c>
      <c r="B47" s="48" t="s">
        <v>86</v>
      </c>
      <c r="C47" s="14"/>
      <c r="D47" s="47">
        <v>1000000</v>
      </c>
      <c r="E47" s="47">
        <v>1000000</v>
      </c>
    </row>
    <row r="48" spans="1:5" s="7" customFormat="1" ht="15.75">
      <c r="A48" s="70" t="s">
        <v>87</v>
      </c>
      <c r="B48" s="48" t="s">
        <v>88</v>
      </c>
      <c r="C48" s="14"/>
      <c r="D48" s="47"/>
      <c r="E48" s="47"/>
    </row>
    <row r="49" spans="1:5" s="7" customFormat="1" ht="16.5" thickBot="1">
      <c r="A49" s="71" t="s">
        <v>89</v>
      </c>
      <c r="B49" s="56" t="s">
        <v>231</v>
      </c>
      <c r="C49" s="15"/>
      <c r="D49" s="50">
        <v>16350</v>
      </c>
      <c r="E49" s="47">
        <v>16350</v>
      </c>
    </row>
    <row r="50" spans="1:5" s="7" customFormat="1" ht="16.5" thickBot="1">
      <c r="A50" s="67" t="s">
        <v>90</v>
      </c>
      <c r="B50" s="44" t="s">
        <v>91</v>
      </c>
      <c r="C50" s="8"/>
      <c r="D50" s="57">
        <f>SUM(D51:D53)</f>
        <v>1798537</v>
      </c>
      <c r="E50" s="36">
        <f>SUM(E51:E53)</f>
        <v>427000</v>
      </c>
    </row>
    <row r="51" spans="1:5" s="7" customFormat="1" ht="28.5" customHeight="1">
      <c r="A51" s="69" t="s">
        <v>92</v>
      </c>
      <c r="B51" s="45" t="s">
        <v>93</v>
      </c>
      <c r="C51" s="9"/>
      <c r="D51" s="46"/>
      <c r="E51" s="47"/>
    </row>
    <row r="52" spans="1:5" s="7" customFormat="1" ht="28.5" customHeight="1">
      <c r="A52" s="70" t="s">
        <v>94</v>
      </c>
      <c r="B52" s="48" t="s">
        <v>95</v>
      </c>
      <c r="C52" s="10"/>
      <c r="D52" s="47">
        <v>1386537</v>
      </c>
      <c r="E52" s="47">
        <v>15000</v>
      </c>
    </row>
    <row r="53" spans="1:5" s="7" customFormat="1" ht="15.75">
      <c r="A53" s="70" t="s">
        <v>96</v>
      </c>
      <c r="B53" s="48" t="s">
        <v>97</v>
      </c>
      <c r="C53" s="10"/>
      <c r="D53" s="47">
        <v>412000</v>
      </c>
      <c r="E53" s="47">
        <v>412000</v>
      </c>
    </row>
    <row r="54" spans="1:5" s="7" customFormat="1" ht="16.5" thickBot="1">
      <c r="A54" s="71" t="s">
        <v>98</v>
      </c>
      <c r="B54" s="49" t="s">
        <v>99</v>
      </c>
      <c r="C54" s="11"/>
      <c r="D54" s="50"/>
      <c r="E54" s="47"/>
    </row>
    <row r="55" spans="1:5" s="7" customFormat="1" ht="16.5" thickBot="1">
      <c r="A55" s="67" t="s">
        <v>100</v>
      </c>
      <c r="B55" s="51" t="s">
        <v>101</v>
      </c>
      <c r="C55" s="8"/>
      <c r="D55" s="55">
        <f>D56+D57+D58</f>
        <v>0</v>
      </c>
      <c r="E55" s="36">
        <f>E56+E57+E58</f>
        <v>0</v>
      </c>
    </row>
    <row r="56" spans="1:5" s="7" customFormat="1" ht="15.75" customHeight="1">
      <c r="A56" s="69" t="s">
        <v>102</v>
      </c>
      <c r="B56" s="45" t="s">
        <v>103</v>
      </c>
      <c r="C56" s="14"/>
      <c r="D56" s="46"/>
      <c r="E56" s="47"/>
    </row>
    <row r="57" spans="1:5" s="7" customFormat="1" ht="15.75" customHeight="1">
      <c r="A57" s="70" t="s">
        <v>104</v>
      </c>
      <c r="B57" s="48" t="s">
        <v>105</v>
      </c>
      <c r="C57" s="14"/>
      <c r="D57" s="47"/>
      <c r="E57" s="47"/>
    </row>
    <row r="58" spans="1:5" s="7" customFormat="1" ht="15.75" customHeight="1">
      <c r="A58" s="70" t="s">
        <v>106</v>
      </c>
      <c r="B58" s="48" t="s">
        <v>107</v>
      </c>
      <c r="C58" s="14"/>
      <c r="D58" s="47"/>
      <c r="E58" s="47"/>
    </row>
    <row r="59" spans="1:5" s="7" customFormat="1" ht="15.75" customHeight="1" thickBot="1">
      <c r="A59" s="71" t="s">
        <v>108</v>
      </c>
      <c r="B59" s="49" t="s">
        <v>109</v>
      </c>
      <c r="C59" s="14"/>
      <c r="D59" s="50"/>
      <c r="E59" s="47"/>
    </row>
    <row r="60" spans="1:5" s="7" customFormat="1" ht="15.75" customHeight="1" thickBot="1">
      <c r="A60" s="67" t="s">
        <v>110</v>
      </c>
      <c r="B60" s="44" t="s">
        <v>111</v>
      </c>
      <c r="C60" s="12">
        <f>SUM(C5,C12,C26,C33)</f>
        <v>122537914</v>
      </c>
      <c r="D60" s="12">
        <f>SUM(D5,D12,D19,D26,D33,D50,D55,D44)</f>
        <v>215402527</v>
      </c>
      <c r="E60" s="12">
        <f>SUM(E5,E12,E19,E26,E33,E44,E50)</f>
        <v>182205200</v>
      </c>
    </row>
    <row r="61" spans="1:5" s="7" customFormat="1" ht="15.75" customHeight="1" thickBot="1">
      <c r="A61" s="72" t="s">
        <v>215</v>
      </c>
      <c r="B61" s="51" t="s">
        <v>112</v>
      </c>
      <c r="C61" s="8"/>
      <c r="D61" s="38"/>
      <c r="E61" s="50"/>
    </row>
    <row r="62" spans="1:5" s="7" customFormat="1" ht="15.75" customHeight="1">
      <c r="A62" s="69" t="s">
        <v>113</v>
      </c>
      <c r="B62" s="45" t="s">
        <v>114</v>
      </c>
      <c r="C62" s="14"/>
      <c r="D62" s="58"/>
      <c r="E62" s="59"/>
    </row>
    <row r="63" spans="1:5" s="7" customFormat="1" ht="15.75" customHeight="1">
      <c r="A63" s="70" t="s">
        <v>115</v>
      </c>
      <c r="B63" s="48" t="s">
        <v>116</v>
      </c>
      <c r="C63" s="14"/>
      <c r="D63" s="60"/>
      <c r="E63" s="47"/>
    </row>
    <row r="64" spans="1:5" s="7" customFormat="1" ht="15.75" customHeight="1" thickBot="1">
      <c r="A64" s="71" t="s">
        <v>117</v>
      </c>
      <c r="B64" s="49" t="s">
        <v>226</v>
      </c>
      <c r="C64" s="14"/>
      <c r="D64" s="61"/>
      <c r="E64" s="50"/>
    </row>
    <row r="65" spans="1:5" s="7" customFormat="1" ht="16.5" thickBot="1">
      <c r="A65" s="72" t="s">
        <v>234</v>
      </c>
      <c r="B65" s="51" t="s">
        <v>118</v>
      </c>
      <c r="C65" s="8"/>
      <c r="D65" s="62"/>
      <c r="E65" s="38"/>
    </row>
    <row r="66" spans="1:5" s="7" customFormat="1" ht="15.75">
      <c r="A66" s="69" t="s">
        <v>119</v>
      </c>
      <c r="B66" s="45" t="s">
        <v>120</v>
      </c>
      <c r="C66" s="14"/>
      <c r="D66" s="58"/>
      <c r="E66" s="46"/>
    </row>
    <row r="67" spans="1:5" s="7" customFormat="1" ht="15.75">
      <c r="A67" s="70" t="s">
        <v>121</v>
      </c>
      <c r="B67" s="48" t="s">
        <v>122</v>
      </c>
      <c r="C67" s="14"/>
      <c r="D67" s="60"/>
      <c r="E67" s="47"/>
    </row>
    <row r="68" spans="1:5" s="7" customFormat="1" ht="15.75">
      <c r="A68" s="70" t="s">
        <v>123</v>
      </c>
      <c r="B68" s="48" t="s">
        <v>124</v>
      </c>
      <c r="C68" s="14"/>
      <c r="D68" s="60"/>
      <c r="E68" s="47"/>
    </row>
    <row r="69" spans="1:5" s="7" customFormat="1" ht="16.5" thickBot="1">
      <c r="A69" s="71" t="s">
        <v>125</v>
      </c>
      <c r="B69" s="49" t="s">
        <v>126</v>
      </c>
      <c r="C69" s="14"/>
      <c r="D69" s="61"/>
      <c r="E69" s="47"/>
    </row>
    <row r="70" spans="1:5" s="7" customFormat="1" ht="16.5" thickBot="1">
      <c r="A70" s="72" t="s">
        <v>235</v>
      </c>
      <c r="B70" s="51" t="s">
        <v>127</v>
      </c>
      <c r="C70" s="8">
        <f>SUM(C71:C72)</f>
        <v>73102455</v>
      </c>
      <c r="D70" s="8">
        <f>SUM(D71:D72)</f>
        <v>75195121</v>
      </c>
      <c r="E70" s="8">
        <f>SUM(E71:E72)</f>
        <v>75195121</v>
      </c>
    </row>
    <row r="71" spans="1:5" s="7" customFormat="1" ht="15.75">
      <c r="A71" s="69" t="s">
        <v>128</v>
      </c>
      <c r="B71" s="45" t="s">
        <v>129</v>
      </c>
      <c r="C71" s="14">
        <v>73102455</v>
      </c>
      <c r="D71" s="46">
        <v>75195121</v>
      </c>
      <c r="E71" s="47">
        <v>75195121</v>
      </c>
    </row>
    <row r="72" spans="1:5" s="7" customFormat="1" ht="16.5" thickBot="1">
      <c r="A72" s="71" t="s">
        <v>130</v>
      </c>
      <c r="B72" s="49" t="s">
        <v>131</v>
      </c>
      <c r="C72" s="15"/>
      <c r="D72" s="50"/>
      <c r="E72" s="47"/>
    </row>
    <row r="73" spans="1:5" s="7" customFormat="1" ht="16.5" thickBot="1">
      <c r="A73" s="72" t="s">
        <v>236</v>
      </c>
      <c r="B73" s="51" t="s">
        <v>132</v>
      </c>
      <c r="C73" s="1">
        <f>C74+C75+C76</f>
        <v>0</v>
      </c>
      <c r="D73" s="1">
        <f>D74+D75+D76</f>
        <v>2998388</v>
      </c>
      <c r="E73" s="36">
        <f>E74+E75+E76</f>
        <v>2998388</v>
      </c>
    </row>
    <row r="74" spans="1:5" s="7" customFormat="1" ht="15.75">
      <c r="A74" s="69" t="s">
        <v>133</v>
      </c>
      <c r="B74" s="45" t="s">
        <v>134</v>
      </c>
      <c r="C74" s="16"/>
      <c r="D74" s="46">
        <v>2998388</v>
      </c>
      <c r="E74" s="47">
        <v>2998388</v>
      </c>
    </row>
    <row r="75" spans="1:5" s="7" customFormat="1" ht="15.75">
      <c r="A75" s="70" t="s">
        <v>135</v>
      </c>
      <c r="B75" s="48" t="s">
        <v>136</v>
      </c>
      <c r="C75" s="14"/>
      <c r="D75" s="47"/>
      <c r="E75" s="47"/>
    </row>
    <row r="76" spans="1:5" s="7" customFormat="1" ht="16.5" thickBot="1">
      <c r="A76" s="71" t="s">
        <v>137</v>
      </c>
      <c r="B76" s="49" t="s">
        <v>225</v>
      </c>
      <c r="C76" s="14"/>
      <c r="D76" s="50"/>
      <c r="E76" s="50"/>
    </row>
    <row r="77" spans="1:5" s="7" customFormat="1" ht="16.5" thickBot="1">
      <c r="A77" s="72" t="s">
        <v>237</v>
      </c>
      <c r="B77" s="51" t="s">
        <v>138</v>
      </c>
      <c r="C77" s="8"/>
      <c r="D77" s="38"/>
      <c r="E77" s="38"/>
    </row>
    <row r="78" spans="1:5" s="7" customFormat="1" ht="15.75">
      <c r="A78" s="73" t="s">
        <v>238</v>
      </c>
      <c r="B78" s="45" t="s">
        <v>139</v>
      </c>
      <c r="C78" s="14"/>
      <c r="D78" s="46"/>
      <c r="E78" s="46"/>
    </row>
    <row r="79" spans="1:5" s="7" customFormat="1" ht="15.75">
      <c r="A79" s="74" t="s">
        <v>239</v>
      </c>
      <c r="B79" s="48" t="s">
        <v>140</v>
      </c>
      <c r="C79" s="14"/>
      <c r="D79" s="47"/>
      <c r="E79" s="47"/>
    </row>
    <row r="80" spans="1:5" s="7" customFormat="1" ht="15.75">
      <c r="A80" s="74" t="s">
        <v>240</v>
      </c>
      <c r="B80" s="48" t="s">
        <v>141</v>
      </c>
      <c r="C80" s="14"/>
      <c r="D80" s="47"/>
      <c r="E80" s="47"/>
    </row>
    <row r="81" spans="1:5" s="7" customFormat="1" ht="16.5" thickBot="1">
      <c r="A81" s="75" t="s">
        <v>241</v>
      </c>
      <c r="B81" s="49" t="s">
        <v>142</v>
      </c>
      <c r="C81" s="14"/>
      <c r="D81" s="50"/>
      <c r="E81" s="50"/>
    </row>
    <row r="82" spans="1:5" s="7" customFormat="1" ht="15.75" customHeight="1" thickBot="1">
      <c r="A82" s="72" t="s">
        <v>242</v>
      </c>
      <c r="B82" s="51" t="s">
        <v>143</v>
      </c>
      <c r="C82" s="17"/>
      <c r="D82" s="38"/>
      <c r="E82" s="38"/>
    </row>
    <row r="83" spans="1:5" s="7" customFormat="1" ht="15.75" customHeight="1" thickBot="1">
      <c r="A83" s="72" t="s">
        <v>243</v>
      </c>
      <c r="B83" s="51" t="s">
        <v>144</v>
      </c>
      <c r="C83" s="12">
        <f>SUM(C61,C65,C70,C73,C77,C82)</f>
        <v>73102455</v>
      </c>
      <c r="D83" s="12">
        <f>SUM(D61,D65,D70,D73,D77,D82)</f>
        <v>78193509</v>
      </c>
      <c r="E83" s="8">
        <f>SUM(E61,E65,E70,E73,E77,E82)</f>
        <v>78193509</v>
      </c>
    </row>
    <row r="84" spans="1:5" s="7" customFormat="1" ht="30.75" customHeight="1" thickBot="1">
      <c r="A84" s="72" t="s">
        <v>244</v>
      </c>
      <c r="B84" s="51" t="s">
        <v>145</v>
      </c>
      <c r="C84" s="12">
        <f>SUM(C60,C83)</f>
        <v>195640369</v>
      </c>
      <c r="D84" s="12">
        <f>SUM(D60,D83)</f>
        <v>293596036</v>
      </c>
      <c r="E84" s="12">
        <f>SUM(E60,E83)</f>
        <v>260398709</v>
      </c>
    </row>
    <row r="85" spans="1:6" ht="16.5" customHeight="1">
      <c r="A85" s="65"/>
      <c r="B85" s="65"/>
      <c r="C85" s="65"/>
      <c r="D85"/>
      <c r="E85"/>
      <c r="F85" s="3" t="s">
        <v>222</v>
      </c>
    </row>
    <row r="86" spans="1:5" s="19" customFormat="1" ht="16.5" customHeight="1" thickBot="1">
      <c r="A86" s="76"/>
      <c r="B86" s="18" t="s">
        <v>146</v>
      </c>
      <c r="D86"/>
      <c r="E86"/>
    </row>
    <row r="87" spans="1:5" ht="32.25" thickBot="1">
      <c r="A87" s="67" t="s">
        <v>1</v>
      </c>
      <c r="B87" s="4" t="s">
        <v>147</v>
      </c>
      <c r="C87" s="4" t="s">
        <v>223</v>
      </c>
      <c r="D87" s="41" t="s">
        <v>232</v>
      </c>
      <c r="E87" s="4" t="s">
        <v>233</v>
      </c>
    </row>
    <row r="88" spans="1:5" s="20" customFormat="1" ht="16.5" thickBot="1">
      <c r="A88" s="67" t="s">
        <v>3</v>
      </c>
      <c r="B88" s="4" t="s">
        <v>17</v>
      </c>
      <c r="C88" s="4" t="s">
        <v>31</v>
      </c>
      <c r="D88" s="85" t="s">
        <v>194</v>
      </c>
      <c r="E88" s="86" t="s">
        <v>57</v>
      </c>
    </row>
    <row r="89" spans="1:5" ht="16.5" thickBot="1">
      <c r="A89" s="68" t="s">
        <v>3</v>
      </c>
      <c r="B89" s="87" t="s">
        <v>229</v>
      </c>
      <c r="C89" s="88">
        <f>SUM(C90:C94)</f>
        <v>86953174</v>
      </c>
      <c r="D89" s="89">
        <f>SUM(D90:D94)</f>
        <v>128566288</v>
      </c>
      <c r="E89" s="88">
        <f>SUM(E90:E94)</f>
        <v>103208321</v>
      </c>
    </row>
    <row r="90" spans="1:5" ht="15.75">
      <c r="A90" s="90" t="s">
        <v>5</v>
      </c>
      <c r="B90" s="91" t="s">
        <v>148</v>
      </c>
      <c r="C90" s="29">
        <v>29879950</v>
      </c>
      <c r="D90" s="92">
        <v>53411506</v>
      </c>
      <c r="E90" s="47">
        <v>42216454</v>
      </c>
    </row>
    <row r="91" spans="1:5" ht="15.75">
      <c r="A91" s="70" t="s">
        <v>7</v>
      </c>
      <c r="B91" s="93" t="s">
        <v>149</v>
      </c>
      <c r="C91" s="10">
        <v>5866953</v>
      </c>
      <c r="D91" s="94">
        <v>8178186</v>
      </c>
      <c r="E91" s="47">
        <v>7706108</v>
      </c>
    </row>
    <row r="92" spans="1:5" ht="15.75">
      <c r="A92" s="70" t="s">
        <v>9</v>
      </c>
      <c r="B92" s="93" t="s">
        <v>150</v>
      </c>
      <c r="C92" s="11">
        <v>41086889</v>
      </c>
      <c r="D92" s="94">
        <v>50244911</v>
      </c>
      <c r="E92" s="47">
        <v>37323574</v>
      </c>
    </row>
    <row r="93" spans="1:5" ht="15.75">
      <c r="A93" s="70" t="s">
        <v>11</v>
      </c>
      <c r="B93" s="93" t="s">
        <v>151</v>
      </c>
      <c r="C93" s="11">
        <v>1181000</v>
      </c>
      <c r="D93" s="94">
        <v>4969058</v>
      </c>
      <c r="E93" s="47">
        <v>4199558</v>
      </c>
    </row>
    <row r="94" spans="1:5" ht="15.75">
      <c r="A94" s="70" t="s">
        <v>152</v>
      </c>
      <c r="B94" s="95" t="s">
        <v>153</v>
      </c>
      <c r="C94" s="11">
        <v>8938382</v>
      </c>
      <c r="D94" s="94">
        <v>11762627</v>
      </c>
      <c r="E94" s="47">
        <v>11762627</v>
      </c>
    </row>
    <row r="95" spans="1:5" ht="15.75">
      <c r="A95" s="70" t="s">
        <v>15</v>
      </c>
      <c r="B95" s="93" t="s">
        <v>154</v>
      </c>
      <c r="C95" s="11"/>
      <c r="D95" s="94">
        <v>2289488</v>
      </c>
      <c r="E95" s="47">
        <v>2289488</v>
      </c>
    </row>
    <row r="96" spans="1:5" ht="15.75">
      <c r="A96" s="70" t="s">
        <v>155</v>
      </c>
      <c r="B96" s="96" t="s">
        <v>156</v>
      </c>
      <c r="C96" s="11"/>
      <c r="D96" s="94"/>
      <c r="E96" s="47"/>
    </row>
    <row r="97" spans="1:5" ht="15.75" customHeight="1">
      <c r="A97" s="70" t="s">
        <v>157</v>
      </c>
      <c r="B97" s="97" t="s">
        <v>158</v>
      </c>
      <c r="C97" s="11"/>
      <c r="D97" s="94"/>
      <c r="E97" s="47"/>
    </row>
    <row r="98" spans="1:5" ht="15.75" customHeight="1">
      <c r="A98" s="70" t="s">
        <v>159</v>
      </c>
      <c r="B98" s="97" t="s">
        <v>160</v>
      </c>
      <c r="C98" s="30"/>
      <c r="D98" s="94"/>
      <c r="E98" s="47"/>
    </row>
    <row r="99" spans="1:5" ht="15.75" customHeight="1">
      <c r="A99" s="70" t="s">
        <v>161</v>
      </c>
      <c r="B99" s="96" t="s">
        <v>162</v>
      </c>
      <c r="C99" s="11"/>
      <c r="D99" s="94">
        <v>6830044</v>
      </c>
      <c r="E99" s="47">
        <v>6830044</v>
      </c>
    </row>
    <row r="100" spans="1:5" ht="15.75" customHeight="1">
      <c r="A100" s="70" t="s">
        <v>163</v>
      </c>
      <c r="B100" s="96" t="s">
        <v>164</v>
      </c>
      <c r="C100" s="31"/>
      <c r="D100" s="94"/>
      <c r="E100" s="47"/>
    </row>
    <row r="101" spans="1:5" ht="15.75" customHeight="1">
      <c r="A101" s="70" t="s">
        <v>165</v>
      </c>
      <c r="B101" s="97" t="s">
        <v>166</v>
      </c>
      <c r="C101" s="31"/>
      <c r="D101" s="94"/>
      <c r="E101" s="47"/>
    </row>
    <row r="102" spans="1:5" ht="15.75">
      <c r="A102" s="98" t="s">
        <v>167</v>
      </c>
      <c r="B102" s="99" t="s">
        <v>168</v>
      </c>
      <c r="C102" s="31"/>
      <c r="D102" s="94"/>
      <c r="E102" s="47"/>
    </row>
    <row r="103" spans="1:5" ht="15.75">
      <c r="A103" s="70" t="s">
        <v>169</v>
      </c>
      <c r="B103" s="99" t="s">
        <v>170</v>
      </c>
      <c r="C103" s="31"/>
      <c r="D103" s="94"/>
      <c r="E103" s="47"/>
    </row>
    <row r="104" spans="1:5" ht="16.5" thickBot="1">
      <c r="A104" s="100" t="s">
        <v>171</v>
      </c>
      <c r="B104" s="101" t="s">
        <v>172</v>
      </c>
      <c r="C104" s="32">
        <v>8938382</v>
      </c>
      <c r="D104" s="94">
        <v>2643095</v>
      </c>
      <c r="E104" s="47">
        <v>2643095</v>
      </c>
    </row>
    <row r="105" spans="1:5" ht="16.5" thickBot="1">
      <c r="A105" s="67" t="s">
        <v>17</v>
      </c>
      <c r="B105" s="102" t="s">
        <v>230</v>
      </c>
      <c r="C105" s="8">
        <f>SUM(C106,C108)</f>
        <v>19991474</v>
      </c>
      <c r="D105" s="8">
        <f>SUM(D106,D108,D110)</f>
        <v>50020349</v>
      </c>
      <c r="E105" s="8">
        <f>SUM(E106,E108)</f>
        <v>49523514</v>
      </c>
    </row>
    <row r="106" spans="1:5" ht="15.75">
      <c r="A106" s="69" t="s">
        <v>19</v>
      </c>
      <c r="B106" s="93" t="s">
        <v>173</v>
      </c>
      <c r="C106" s="9">
        <v>999490</v>
      </c>
      <c r="D106" s="94">
        <v>27130117</v>
      </c>
      <c r="E106" s="47">
        <v>27130117</v>
      </c>
    </row>
    <row r="107" spans="1:5" ht="15.75">
      <c r="A107" s="69" t="s">
        <v>21</v>
      </c>
      <c r="B107" s="103" t="s">
        <v>174</v>
      </c>
      <c r="C107" s="9"/>
      <c r="D107" s="94"/>
      <c r="E107" s="47"/>
    </row>
    <row r="108" spans="1:5" ht="15.75">
      <c r="A108" s="69" t="s">
        <v>23</v>
      </c>
      <c r="B108" s="103" t="s">
        <v>175</v>
      </c>
      <c r="C108" s="10">
        <v>18991984</v>
      </c>
      <c r="D108" s="94">
        <v>22890232</v>
      </c>
      <c r="E108" s="47">
        <v>22393397</v>
      </c>
    </row>
    <row r="109" spans="1:5" ht="15.75">
      <c r="A109" s="69" t="s">
        <v>25</v>
      </c>
      <c r="B109" s="103" t="s">
        <v>176</v>
      </c>
      <c r="C109" s="10"/>
      <c r="D109" s="94"/>
      <c r="E109" s="47"/>
    </row>
    <row r="110" spans="1:5" ht="15.75" customHeight="1">
      <c r="A110" s="69" t="s">
        <v>27</v>
      </c>
      <c r="B110" s="49" t="s">
        <v>177</v>
      </c>
      <c r="C110" s="10"/>
      <c r="D110" s="94"/>
      <c r="E110" s="47"/>
    </row>
    <row r="111" spans="1:5" ht="15.75" customHeight="1">
      <c r="A111" s="69" t="s">
        <v>29</v>
      </c>
      <c r="B111" s="104" t="s">
        <v>178</v>
      </c>
      <c r="C111" s="10"/>
      <c r="D111" s="94"/>
      <c r="E111" s="47"/>
    </row>
    <row r="112" spans="1:5" ht="15.75" customHeight="1">
      <c r="A112" s="69" t="s">
        <v>179</v>
      </c>
      <c r="B112" s="105" t="s">
        <v>180</v>
      </c>
      <c r="C112" s="10"/>
      <c r="D112" s="94"/>
      <c r="E112" s="47"/>
    </row>
    <row r="113" spans="1:5" ht="15.75" customHeight="1">
      <c r="A113" s="69" t="s">
        <v>181</v>
      </c>
      <c r="B113" s="97" t="s">
        <v>160</v>
      </c>
      <c r="C113" s="10"/>
      <c r="D113" s="94"/>
      <c r="E113" s="47"/>
    </row>
    <row r="114" spans="1:5" ht="15.75">
      <c r="A114" s="69" t="s">
        <v>182</v>
      </c>
      <c r="B114" s="97" t="s">
        <v>183</v>
      </c>
      <c r="C114" s="33"/>
      <c r="D114" s="94"/>
      <c r="E114" s="47"/>
    </row>
    <row r="115" spans="1:5" ht="15.75">
      <c r="A115" s="69" t="s">
        <v>184</v>
      </c>
      <c r="B115" s="97" t="s">
        <v>185</v>
      </c>
      <c r="C115" s="33"/>
      <c r="D115" s="94"/>
      <c r="E115" s="47"/>
    </row>
    <row r="116" spans="1:5" ht="15.75" customHeight="1">
      <c r="A116" s="69" t="s">
        <v>186</v>
      </c>
      <c r="B116" s="97" t="s">
        <v>166</v>
      </c>
      <c r="C116" s="33"/>
      <c r="D116" s="94"/>
      <c r="E116" s="47"/>
    </row>
    <row r="117" spans="1:5" ht="15.75">
      <c r="A117" s="69" t="s">
        <v>187</v>
      </c>
      <c r="B117" s="97" t="s">
        <v>188</v>
      </c>
      <c r="C117" s="33"/>
      <c r="D117" s="94"/>
      <c r="E117" s="47"/>
    </row>
    <row r="118" spans="1:5" ht="16.5" thickBot="1">
      <c r="A118" s="98" t="s">
        <v>189</v>
      </c>
      <c r="B118" s="97" t="s">
        <v>190</v>
      </c>
      <c r="C118" s="31"/>
      <c r="D118" s="94"/>
      <c r="E118" s="47"/>
    </row>
    <row r="119" spans="1:5" ht="16.5" thickBot="1">
      <c r="A119" s="67" t="s">
        <v>31</v>
      </c>
      <c r="B119" s="106" t="s">
        <v>191</v>
      </c>
      <c r="C119" s="8">
        <f>SUM(C120:C121)</f>
        <v>49630778</v>
      </c>
      <c r="D119" s="8">
        <f>SUM(D120:D121)</f>
        <v>71619982</v>
      </c>
      <c r="E119" s="8">
        <f>SUM(E120:E121)</f>
        <v>0</v>
      </c>
    </row>
    <row r="120" spans="1:5" ht="15.75">
      <c r="A120" s="69" t="s">
        <v>33</v>
      </c>
      <c r="B120" s="107" t="s">
        <v>192</v>
      </c>
      <c r="C120" s="9">
        <v>49630778</v>
      </c>
      <c r="D120" s="94">
        <v>71619982</v>
      </c>
      <c r="E120" s="47"/>
    </row>
    <row r="121" spans="1:5" ht="16.5" thickBot="1">
      <c r="A121" s="71" t="s">
        <v>35</v>
      </c>
      <c r="B121" s="103" t="s">
        <v>193</v>
      </c>
      <c r="C121" s="11"/>
      <c r="D121" s="94"/>
      <c r="E121" s="47"/>
    </row>
    <row r="122" spans="1:5" ht="16.5" thickBot="1">
      <c r="A122" s="67" t="s">
        <v>194</v>
      </c>
      <c r="B122" s="106" t="s">
        <v>195</v>
      </c>
      <c r="C122" s="8">
        <f>SUM(C89,C105,C119)</f>
        <v>156575426</v>
      </c>
      <c r="D122" s="8">
        <f>SUM(D89,D105,D119)</f>
        <v>250206619</v>
      </c>
      <c r="E122" s="8">
        <f>SUM(E89,E105,E119)</f>
        <v>152731835</v>
      </c>
    </row>
    <row r="123" spans="1:5" ht="15.75" customHeight="1" thickBot="1">
      <c r="A123" s="67" t="s">
        <v>57</v>
      </c>
      <c r="B123" s="106" t="s">
        <v>196</v>
      </c>
      <c r="C123" s="21"/>
      <c r="D123" s="108"/>
      <c r="E123" s="47"/>
    </row>
    <row r="124" spans="1:5" ht="15.75">
      <c r="A124" s="69" t="s">
        <v>59</v>
      </c>
      <c r="B124" s="107" t="s">
        <v>197</v>
      </c>
      <c r="C124" s="33"/>
      <c r="D124" s="109"/>
      <c r="E124" s="47"/>
    </row>
    <row r="125" spans="1:5" ht="15.75" customHeight="1">
      <c r="A125" s="69" t="s">
        <v>61</v>
      </c>
      <c r="B125" s="107" t="s">
        <v>198</v>
      </c>
      <c r="C125" s="33"/>
      <c r="D125" s="110"/>
      <c r="E125" s="47"/>
    </row>
    <row r="126" spans="1:5" ht="16.5" thickBot="1">
      <c r="A126" s="98" t="s">
        <v>63</v>
      </c>
      <c r="B126" s="95" t="s">
        <v>199</v>
      </c>
      <c r="C126" s="33"/>
      <c r="D126" s="111"/>
      <c r="E126" s="47"/>
    </row>
    <row r="127" spans="1:5" ht="16.5" thickBot="1">
      <c r="A127" s="67" t="s">
        <v>79</v>
      </c>
      <c r="B127" s="106" t="s">
        <v>200</v>
      </c>
      <c r="C127" s="21"/>
      <c r="D127" s="40"/>
      <c r="E127" s="40"/>
    </row>
    <row r="128" spans="1:5" ht="15.75">
      <c r="A128" s="69" t="s">
        <v>81</v>
      </c>
      <c r="B128" s="107" t="s">
        <v>201</v>
      </c>
      <c r="C128" s="33"/>
      <c r="D128" s="112"/>
      <c r="E128" s="47"/>
    </row>
    <row r="129" spans="1:5" ht="15.75">
      <c r="A129" s="69" t="s">
        <v>83</v>
      </c>
      <c r="B129" s="107" t="s">
        <v>202</v>
      </c>
      <c r="C129" s="33"/>
      <c r="D129" s="110"/>
      <c r="E129" s="47"/>
    </row>
    <row r="130" spans="1:5" ht="15.75">
      <c r="A130" s="69" t="s">
        <v>85</v>
      </c>
      <c r="B130" s="107" t="s">
        <v>203</v>
      </c>
      <c r="C130" s="33"/>
      <c r="D130" s="110"/>
      <c r="E130" s="47"/>
    </row>
    <row r="131" spans="1:5" ht="16.5" thickBot="1">
      <c r="A131" s="98" t="s">
        <v>87</v>
      </c>
      <c r="B131" s="95" t="s">
        <v>204</v>
      </c>
      <c r="C131" s="33"/>
      <c r="D131" s="110"/>
      <c r="E131" s="47"/>
    </row>
    <row r="132" spans="1:5" ht="16.5" thickBot="1">
      <c r="A132" s="67" t="s">
        <v>205</v>
      </c>
      <c r="B132" s="106" t="s">
        <v>206</v>
      </c>
      <c r="C132" s="12">
        <f>SUM(C133:C136)</f>
        <v>39064943</v>
      </c>
      <c r="D132" s="12">
        <f>SUM(D133:D136)</f>
        <v>43389417</v>
      </c>
      <c r="E132" s="12">
        <f>SUM(E133:E136)</f>
        <v>43226526</v>
      </c>
    </row>
    <row r="133" spans="1:5" ht="15.75">
      <c r="A133" s="69" t="s">
        <v>92</v>
      </c>
      <c r="B133" s="107" t="s">
        <v>207</v>
      </c>
      <c r="C133" s="10"/>
      <c r="D133" s="94"/>
      <c r="E133" s="47"/>
    </row>
    <row r="134" spans="1:5" ht="15.75">
      <c r="A134" s="69" t="s">
        <v>94</v>
      </c>
      <c r="B134" s="107" t="s">
        <v>208</v>
      </c>
      <c r="C134" s="10"/>
      <c r="D134" s="94">
        <v>2949088</v>
      </c>
      <c r="E134" s="47">
        <v>2949088</v>
      </c>
    </row>
    <row r="135" spans="1:5" ht="15.75">
      <c r="A135" s="69" t="s">
        <v>96</v>
      </c>
      <c r="B135" s="107" t="s">
        <v>209</v>
      </c>
      <c r="C135" s="10"/>
      <c r="D135" s="94"/>
      <c r="E135" s="47"/>
    </row>
    <row r="136" spans="1:5" ht="16.5" thickBot="1">
      <c r="A136" s="98" t="s">
        <v>98</v>
      </c>
      <c r="B136" s="95" t="s">
        <v>224</v>
      </c>
      <c r="C136" s="10">
        <v>39064943</v>
      </c>
      <c r="D136" s="113">
        <v>40440329</v>
      </c>
      <c r="E136" s="47">
        <v>40277438</v>
      </c>
    </row>
    <row r="137" spans="1:5" ht="16.5" thickBot="1">
      <c r="A137" s="67" t="s">
        <v>100</v>
      </c>
      <c r="B137" s="117" t="s">
        <v>246</v>
      </c>
      <c r="C137" s="34"/>
      <c r="D137" s="114"/>
      <c r="E137" s="114"/>
    </row>
    <row r="138" spans="1:5" ht="15.75">
      <c r="A138" s="69" t="s">
        <v>102</v>
      </c>
      <c r="B138" s="107" t="s">
        <v>210</v>
      </c>
      <c r="C138" s="33"/>
      <c r="D138" s="92"/>
      <c r="E138" s="47"/>
    </row>
    <row r="139" spans="1:5" ht="15.75">
      <c r="A139" s="69" t="s">
        <v>104</v>
      </c>
      <c r="B139" s="107" t="s">
        <v>211</v>
      </c>
      <c r="C139" s="33"/>
      <c r="D139" s="94"/>
      <c r="E139" s="47"/>
    </row>
    <row r="140" spans="1:5" ht="15.75">
      <c r="A140" s="69" t="s">
        <v>106</v>
      </c>
      <c r="B140" s="107" t="s">
        <v>212</v>
      </c>
      <c r="C140" s="33"/>
      <c r="D140" s="94"/>
      <c r="E140" s="47"/>
    </row>
    <row r="141" spans="1:5" ht="16.5" thickBot="1">
      <c r="A141" s="69" t="s">
        <v>108</v>
      </c>
      <c r="B141" s="107" t="s">
        <v>213</v>
      </c>
      <c r="C141" s="33"/>
      <c r="D141" s="94"/>
      <c r="E141" s="47"/>
    </row>
    <row r="142" spans="1:6" ht="16.5" thickBot="1">
      <c r="A142" s="67" t="s">
        <v>110</v>
      </c>
      <c r="B142" s="106" t="s">
        <v>214</v>
      </c>
      <c r="C142" s="28">
        <f>SUM(C123,C127,C132,C137)</f>
        <v>39064943</v>
      </c>
      <c r="D142" s="28">
        <f>SUM(D123,D127,D132,D137)</f>
        <v>43389417</v>
      </c>
      <c r="E142" s="28">
        <f>SUM(E123,E127,E132,E137)</f>
        <v>43226526</v>
      </c>
      <c r="F142" s="22"/>
    </row>
    <row r="143" spans="1:5" s="7" customFormat="1" ht="16.5" thickBot="1">
      <c r="A143" s="115" t="s">
        <v>215</v>
      </c>
      <c r="B143" s="116" t="s">
        <v>216</v>
      </c>
      <c r="C143" s="28">
        <f>SUM(C122,C142)</f>
        <v>195640369</v>
      </c>
      <c r="D143" s="28">
        <f>SUM(D122,D142)</f>
        <v>293596036</v>
      </c>
      <c r="E143" s="28">
        <f>SUM(E122,E142)</f>
        <v>195958361</v>
      </c>
    </row>
    <row r="144" spans="1:5" s="7" customFormat="1" ht="16.5" thickBot="1">
      <c r="A144" s="77"/>
      <c r="B144" s="23"/>
      <c r="C144" s="24"/>
      <c r="D144"/>
      <c r="E144" s="39"/>
    </row>
    <row r="145" spans="1:5" ht="16.5" thickBot="1">
      <c r="A145" s="82" t="s">
        <v>220</v>
      </c>
      <c r="B145" s="83"/>
      <c r="C145" s="6">
        <v>21</v>
      </c>
      <c r="D145" s="84">
        <v>21</v>
      </c>
      <c r="E145" s="84">
        <v>21</v>
      </c>
    </row>
    <row r="146" spans="1:9" ht="16.5" thickBot="1">
      <c r="A146" s="83" t="s">
        <v>221</v>
      </c>
      <c r="B146" s="83"/>
      <c r="C146" s="6">
        <v>20</v>
      </c>
      <c r="D146" s="84">
        <v>20</v>
      </c>
      <c r="E146" s="84">
        <v>20</v>
      </c>
      <c r="H146" s="80"/>
      <c r="I146" s="80"/>
    </row>
    <row r="147" spans="1:9" ht="15.75">
      <c r="A147" s="79"/>
      <c r="B147" s="26"/>
      <c r="C147" s="26"/>
      <c r="D147"/>
      <c r="E147"/>
      <c r="H147" s="80"/>
      <c r="I147" s="80"/>
    </row>
    <row r="148" spans="1:5" ht="15" customHeight="1" thickBot="1">
      <c r="A148" s="63" t="s">
        <v>217</v>
      </c>
      <c r="B148" s="63"/>
      <c r="C148" s="64"/>
      <c r="E148" s="27" t="s">
        <v>245</v>
      </c>
    </row>
    <row r="149" spans="1:5" ht="26.25" thickBot="1">
      <c r="A149" s="67">
        <v>1</v>
      </c>
      <c r="B149" s="81" t="s">
        <v>218</v>
      </c>
      <c r="C149" s="12">
        <f>+C60-C122</f>
        <v>-34037512</v>
      </c>
      <c r="D149" s="12">
        <f>+D60-D122</f>
        <v>-34804092</v>
      </c>
      <c r="E149" s="12">
        <f>+E60-E122</f>
        <v>29473365</v>
      </c>
    </row>
    <row r="150" spans="1:5" ht="25.5" customHeight="1" thickBot="1">
      <c r="A150" s="67" t="s">
        <v>17</v>
      </c>
      <c r="B150" s="81" t="s">
        <v>219</v>
      </c>
      <c r="C150" s="12">
        <f>+C83-C142</f>
        <v>34037512</v>
      </c>
      <c r="D150" s="12">
        <f>+D83-D142</f>
        <v>34804092</v>
      </c>
      <c r="E150" s="12">
        <f>+E83-E142</f>
        <v>34966983</v>
      </c>
    </row>
    <row r="151" ht="15.75">
      <c r="E151" s="37"/>
    </row>
  </sheetData>
  <sheetProtection/>
  <mergeCells count="5">
    <mergeCell ref="A148:C148"/>
    <mergeCell ref="A85:C85"/>
    <mergeCell ref="A1:C1"/>
    <mergeCell ref="A145:B145"/>
    <mergeCell ref="A146:B146"/>
  </mergeCells>
  <printOptions horizontalCentered="1"/>
  <pageMargins left="0.1968503937007874" right="0.1968503937007874" top="0.5905511811023623" bottom="0.5905511811023623" header="0.3937007874015748" footer="0.3937007874015748"/>
  <pageSetup fitToHeight="2" horizontalDpi="600" verticalDpi="600" orientation="portrait" paperSize="9" scale="68" r:id="rId1"/>
  <headerFooter>
    <oddHeader xml:space="preserve">&amp;C&amp;"Times New Roman CE,Félkövér"&amp;12Regöly Község Önkormányzata
2017. ÉVI KÖLTSÉGVETÉSÉNEK ÖSSZESÍTETT MÉRLEGE
&amp;10
&amp;R&amp;"Times New Roman CE,Félkövér dőlt"&amp;11 3. sz. melléklet </oddHeader>
  </headerFooter>
  <rowBreaks count="2" manualBreakCount="2">
    <brk id="60" max="8" man="1"/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2018-06-01T08:38:07Z</cp:lastPrinted>
  <dcterms:created xsi:type="dcterms:W3CDTF">2014-02-06T13:22:03Z</dcterms:created>
  <dcterms:modified xsi:type="dcterms:W3CDTF">2018-06-01T08:38:09Z</dcterms:modified>
  <cp:category/>
  <cp:version/>
  <cp:contentType/>
  <cp:contentStatus/>
</cp:coreProperties>
</file>