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4" activeTab="10"/>
  </bookViews>
  <sheets>
    <sheet name="1.sz.melléklet" sheetId="1" r:id="rId1"/>
    <sheet name="2.sz.melléklet" sheetId="2" r:id="rId2"/>
    <sheet name="3.sz.melléklet" sheetId="4" r:id="rId3"/>
    <sheet name="4.sz.melléklet" sheetId="5" r:id="rId4"/>
    <sheet name="5.sz. melléklet" sheetId="3" r:id="rId5"/>
    <sheet name="6.sz. melléklet" sheetId="6" r:id="rId6"/>
    <sheet name="7.sz. melléklet" sheetId="7" r:id="rId7"/>
    <sheet name="8.sz. melléklet" sheetId="8" r:id="rId8"/>
    <sheet name="9.sz.melléklet" sheetId="9" r:id="rId9"/>
    <sheet name="10.sz. melléklet" sheetId="10" r:id="rId10"/>
    <sheet name="11.sz.melléklet" sheetId="12" r:id="rId11"/>
  </sheets>
  <calcPr calcId="124519"/>
</workbook>
</file>

<file path=xl/calcChain.xml><?xml version="1.0" encoding="utf-8"?>
<calcChain xmlns="http://schemas.openxmlformats.org/spreadsheetml/2006/main">
  <c r="E27" i="9"/>
  <c r="F27"/>
  <c r="E11"/>
  <c r="F11"/>
  <c r="F10" i="6"/>
  <c r="E10"/>
  <c r="F16" i="3"/>
  <c r="F9" i="4"/>
  <c r="E9"/>
  <c r="F42" i="1"/>
  <c r="E42"/>
  <c r="D15" i="5"/>
  <c r="D13"/>
  <c r="C13"/>
  <c r="K20" i="1"/>
  <c r="L20"/>
  <c r="L9"/>
  <c r="K9"/>
  <c r="F19" i="9"/>
  <c r="E19"/>
  <c r="F37" i="3"/>
  <c r="E37"/>
  <c r="F33"/>
  <c r="E33"/>
  <c r="F24"/>
  <c r="E24"/>
  <c r="E16"/>
  <c r="E39" s="1"/>
  <c r="D7" i="5"/>
  <c r="C7"/>
  <c r="F42" i="2"/>
  <c r="E42"/>
  <c r="F35"/>
  <c r="E35"/>
  <c r="F28"/>
  <c r="E28"/>
  <c r="F20"/>
  <c r="E20"/>
  <c r="F13"/>
  <c r="E13"/>
  <c r="F39" i="3" l="1"/>
  <c r="K22" i="1"/>
  <c r="L22"/>
  <c r="E44" i="2"/>
  <c r="E46" s="1"/>
  <c r="F44"/>
  <c r="F46" s="1"/>
  <c r="F25" i="9" l="1"/>
  <c r="E25"/>
  <c r="E9" i="7"/>
  <c r="F9"/>
  <c r="F31" i="1"/>
  <c r="E31"/>
  <c r="F25"/>
  <c r="E25"/>
  <c r="F21"/>
  <c r="E21"/>
  <c r="F9"/>
  <c r="E9"/>
  <c r="F34" l="1"/>
  <c r="L24" s="1"/>
  <c r="E34"/>
</calcChain>
</file>

<file path=xl/sharedStrings.xml><?xml version="1.0" encoding="utf-8"?>
<sst xmlns="http://schemas.openxmlformats.org/spreadsheetml/2006/main" count="294" uniqueCount="175">
  <si>
    <t>Eredeti előirányzat</t>
  </si>
  <si>
    <t>Módosított előirányzat</t>
  </si>
  <si>
    <t>Gépjárműadó</t>
  </si>
  <si>
    <t xml:space="preserve">  </t>
  </si>
  <si>
    <t xml:space="preserve">     </t>
  </si>
  <si>
    <t>Kiegészítő támogatás</t>
  </si>
  <si>
    <t>Összesen:</t>
  </si>
  <si>
    <t>Kiegészítő támogatások</t>
  </si>
  <si>
    <t>Személyi juttatás:</t>
  </si>
  <si>
    <t>Temetési segély</t>
  </si>
  <si>
    <t>Segélyezés összesen</t>
  </si>
  <si>
    <t>Közös Hivatal</t>
  </si>
  <si>
    <t>Bursa tám.</t>
  </si>
  <si>
    <t xml:space="preserve">         </t>
  </si>
  <si>
    <t>I. MŰKÖDÉSI KIADÁSOK</t>
  </si>
  <si>
    <t>Munkaadókat terhelő adók</t>
  </si>
  <si>
    <t>Bérkiadások összesen</t>
  </si>
  <si>
    <t>Bérek</t>
  </si>
  <si>
    <t>Dologi</t>
  </si>
  <si>
    <t>Szakmai anyagok</t>
  </si>
  <si>
    <t>Közüzemi díjak</t>
  </si>
  <si>
    <t>Egyéb szolgáltatások</t>
  </si>
  <si>
    <t>Dologi kiadások összesen</t>
  </si>
  <si>
    <t>Segélyek</t>
  </si>
  <si>
    <t>Előző évi megelőlegezés</t>
  </si>
  <si>
    <t>Korrekció</t>
  </si>
  <si>
    <t>ÖSSZES KIADÁS</t>
  </si>
  <si>
    <t>MINEK pályázat</t>
  </si>
  <si>
    <t>Zalavíz</t>
  </si>
  <si>
    <t>Felújítási díj</t>
  </si>
  <si>
    <t>Összesen</t>
  </si>
  <si>
    <t>Felhalmozási kiadások összesen</t>
  </si>
  <si>
    <t>Iparűzési adó</t>
  </si>
  <si>
    <t>I. Felújítási kiadások</t>
  </si>
  <si>
    <t>ÁFA</t>
  </si>
  <si>
    <t>Az Önkormányzat 2020. évet érintően korábban hozott határozatában foglaltaknak megfelelően adósságot keletkeztető ügyletekből és kezességvállalásokból fennálló kötelezettség vállalását nem tervezi.</t>
  </si>
  <si>
    <t>Önkormányzat saját bevételei összesen</t>
  </si>
  <si>
    <t>1 fő</t>
  </si>
  <si>
    <t>Képviselők</t>
  </si>
  <si>
    <t>2 fő</t>
  </si>
  <si>
    <t xml:space="preserve">Összes foglalkoztatott </t>
  </si>
  <si>
    <t>4 fő</t>
  </si>
  <si>
    <t>1.</t>
  </si>
  <si>
    <t>2.</t>
  </si>
  <si>
    <t>3.</t>
  </si>
  <si>
    <t>Felhalmozási bevételek</t>
  </si>
  <si>
    <t>4.</t>
  </si>
  <si>
    <t>Sorsz.</t>
  </si>
  <si>
    <t>Jogcím megnevezése</t>
  </si>
  <si>
    <t>Általános működési támogatás</t>
  </si>
  <si>
    <t>III.1., III.2.</t>
  </si>
  <si>
    <t>Szociális feladatok támogatása</t>
  </si>
  <si>
    <t>IV.</t>
  </si>
  <si>
    <t>Kulturális feladatok támogatása</t>
  </si>
  <si>
    <t>B115</t>
  </si>
  <si>
    <t>B116</t>
  </si>
  <si>
    <t>Elszámolásból származó bevételek</t>
  </si>
  <si>
    <t>Fejezeti kezelésű előirányzatok</t>
  </si>
  <si>
    <t>B16</t>
  </si>
  <si>
    <t>OEP védőnői támogatás</t>
  </si>
  <si>
    <t>Közcélú támogatás</t>
  </si>
  <si>
    <t>KÖZHATALMI BEVÉTELEK</t>
  </si>
  <si>
    <t>B34</t>
  </si>
  <si>
    <t>B354</t>
  </si>
  <si>
    <t>B351</t>
  </si>
  <si>
    <t>B36</t>
  </si>
  <si>
    <t>B2</t>
  </si>
  <si>
    <t>Pályázati bevételek</t>
  </si>
  <si>
    <t>B75</t>
  </si>
  <si>
    <t>MVH földalapú támogatás</t>
  </si>
  <si>
    <t>B5</t>
  </si>
  <si>
    <t>Ingatlan értékesítés</t>
  </si>
  <si>
    <t>SAJÁT BEVÉTELEK</t>
  </si>
  <si>
    <t>B406</t>
  </si>
  <si>
    <t>Koncesszió</t>
  </si>
  <si>
    <t>PAKOD KÖZSÉG ÖNKORMÁNYZATA</t>
  </si>
  <si>
    <t>1.sz. melléklet: működési kiadások a 7/2020. (X.27.) sz. rendelethez</t>
  </si>
  <si>
    <r>
      <t>Egyéb működési kiadások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össz.</t>
    </r>
  </si>
  <si>
    <t>Szakmai szolgáltatások</t>
  </si>
  <si>
    <t>Kommunikációs szolgáltatások</t>
  </si>
  <si>
    <t>Karbantartási, kisjavítási szolg.</t>
  </si>
  <si>
    <t>Üzemeltetés</t>
  </si>
  <si>
    <t>Kiküldetések</t>
  </si>
  <si>
    <t>Előzetesen felsz. ÁFA</t>
  </si>
  <si>
    <t>Fizetendő Áfa</t>
  </si>
  <si>
    <t>Települési segély</t>
  </si>
  <si>
    <t>Lakhatási támogatás</t>
  </si>
  <si>
    <t>Zala-Kar támogatás</t>
  </si>
  <si>
    <t>Házi segítségnyújtás</t>
  </si>
  <si>
    <t>Egyéb adók, díjak</t>
  </si>
  <si>
    <t>Magányszemélyek kommunális adója</t>
  </si>
  <si>
    <t>Talajterhelés</t>
  </si>
  <si>
    <t>Pótlék, bírság</t>
  </si>
  <si>
    <t>Egyéb bevételek</t>
  </si>
  <si>
    <t>Pénzmaradvány</t>
  </si>
  <si>
    <t>MŰKÖDÉSI BEVÉTELEK ÖSSZESEN:</t>
  </si>
  <si>
    <t>ÁLTALÁNOS TÁMOGATÁSOK</t>
  </si>
  <si>
    <t>KIEGÉSZÍTŐ TÁMGOATÁSOK, EGYÉB MŰKÖDÉSI BEVÉTELEK</t>
  </si>
  <si>
    <t>Átvett pénzeszközök</t>
  </si>
  <si>
    <t>FELHALMOZÁSI BEVÉTELEK</t>
  </si>
  <si>
    <t>Leader pályázat bevétele</t>
  </si>
  <si>
    <t>Bérleti díjak</t>
  </si>
  <si>
    <t>I.1., I.2., I.3.</t>
  </si>
  <si>
    <t>LEADER pályázat</t>
  </si>
  <si>
    <t>Zalavíz felújítás bevétele</t>
  </si>
  <si>
    <t>Felhalmozási bevételek összesen</t>
  </si>
  <si>
    <t>4.sz. melléklet: felhalmozási bevétele a 7/20. (X.27.) melléklete</t>
  </si>
  <si>
    <t>3.sz. melléklet: felhalmozási kiadások a 7/2020. (X.27.) sz. rendelet melléklete</t>
  </si>
  <si>
    <t>ÖSSZES BEVÉTEL</t>
  </si>
  <si>
    <t>5. sz. melléklet: normatív bevételek a 7/2020. (X.27.) sz. rendelethez</t>
  </si>
  <si>
    <t>Kötelező feladatok</t>
  </si>
  <si>
    <t>Zöldterület gazdálkodás</t>
  </si>
  <si>
    <t>Közvilágítás</t>
  </si>
  <si>
    <t>Köztemető fenntartás</t>
  </si>
  <si>
    <t>Közutak fenntartása</t>
  </si>
  <si>
    <t>Általános támogatás</t>
  </si>
  <si>
    <t>Kiegészítés</t>
  </si>
  <si>
    <t>Lakott külterület</t>
  </si>
  <si>
    <t>Polgármesteri bértámogatás</t>
  </si>
  <si>
    <t>Igazgatási feladatok</t>
  </si>
  <si>
    <t>Köznevelési feladatok</t>
  </si>
  <si>
    <t>Óvodapedagógus bértámogatás</t>
  </si>
  <si>
    <t>Nevelő munkát segítők</t>
  </si>
  <si>
    <t>Óvoda működés</t>
  </si>
  <si>
    <t>Ped.II. kiegészítés</t>
  </si>
  <si>
    <t>Szoc. Feladatok</t>
  </si>
  <si>
    <t>Bölcsőde bértámogatás</t>
  </si>
  <si>
    <t>Bölcsőde működési</t>
  </si>
  <si>
    <t xml:space="preserve">Gyermekétkeztetés dolgozói </t>
  </si>
  <si>
    <t>Gyermekétkeztetés üzemelt.</t>
  </si>
  <si>
    <t>Szüniedei étkeztetés</t>
  </si>
  <si>
    <t>Egyéb szoc.feladatok tám.</t>
  </si>
  <si>
    <t>Közművelődési feladatok támogatása</t>
  </si>
  <si>
    <t>Közművelődés</t>
  </si>
  <si>
    <t>MEGNEVEZÉS</t>
  </si>
  <si>
    <t>7. sz. melléklet: felújítási kiadások a 7/2020. (X.27.) sz. rendelethez</t>
  </si>
  <si>
    <t>8. sz. melléklet: felújítási kiadások a 7/2020. (X.27.) sz. rendelethez</t>
  </si>
  <si>
    <t>9. sz. melléklet: saját bevételek a 7/2020. (X.27.) sz. rendelethez</t>
  </si>
  <si>
    <t>Saját bevételek</t>
  </si>
  <si>
    <t>Adóbevételek</t>
  </si>
  <si>
    <t>Kommunális adó</t>
  </si>
  <si>
    <t>OEP-től védőnői működésre átvett</t>
  </si>
  <si>
    <t>Védőnői támogatás (Dötk)</t>
  </si>
  <si>
    <t>2. sz. melléklet: működési bevételek a 7/2020. (X.27.) sz. rendelet melléklete</t>
  </si>
  <si>
    <t>Védőnő közalkalmazott</t>
  </si>
  <si>
    <t>Közfoglakoztatott</t>
  </si>
  <si>
    <t>7 fő</t>
  </si>
  <si>
    <t>Takarítónő (közalkalmazott)</t>
  </si>
  <si>
    <t>Karbantartó (közalkalmazott)</t>
  </si>
  <si>
    <t>Fűtő, karbantartó</t>
  </si>
  <si>
    <t>Polgármester (főállású)</t>
  </si>
  <si>
    <t>16 fő</t>
  </si>
  <si>
    <t>2020. évi létszámadatok a Pakodi Szivárvány Óvoda-Bölcsődében</t>
  </si>
  <si>
    <t>Közalkalmazott óvónő</t>
  </si>
  <si>
    <t>Közalkalmazott dajka</t>
  </si>
  <si>
    <t>Közalkalmazott, kisgyermek gond.</t>
  </si>
  <si>
    <t>Közalkalmazott, bölcsődei dajka</t>
  </si>
  <si>
    <t>Összesen foglalkoztatott</t>
  </si>
  <si>
    <t>6 fő</t>
  </si>
  <si>
    <t>Vásárolt élelmezés</t>
  </si>
  <si>
    <t>ÖSSZESEN:</t>
  </si>
  <si>
    <t>III. MŰKÖDÉSI KIADÁSOK: PAKODI SZIVÁRVÁNY ÓVODA-BÖLCSŐDE</t>
  </si>
  <si>
    <t>MINDÖSSZESEN:</t>
  </si>
  <si>
    <t>Szoc.tűzifa</t>
  </si>
  <si>
    <t>II. Felhalmozási kiadások</t>
  </si>
  <si>
    <t>Leader sátor</t>
  </si>
  <si>
    <t>Kazán</t>
  </si>
  <si>
    <t>Gépbeszerzés, konténer</t>
  </si>
  <si>
    <t>6. sz. melléklet: tervezett beruházások a 7/2020. (X.27.) sz. rendelethez</t>
  </si>
  <si>
    <t>KIADÁSOK ÖSSZESEN:</t>
  </si>
  <si>
    <t>Pályázati bevételek összesen:</t>
  </si>
  <si>
    <t>Kamatok, Áfa</t>
  </si>
  <si>
    <t>Számlázott szolgáltatások</t>
  </si>
  <si>
    <t>Átvett pénzeszközök (óvoda, védőnő)</t>
  </si>
  <si>
    <t>10. sz. melléklet: dolgozói létszám a 7/2020. (X.27.) sz.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</si>
</sst>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4" fillId="0" borderId="15" xfId="0" applyFont="1" applyBorder="1"/>
    <xf numFmtId="0" fontId="4" fillId="0" borderId="0" xfId="0" applyFont="1" applyBorder="1"/>
    <xf numFmtId="164" fontId="4" fillId="0" borderId="24" xfId="0" applyNumberFormat="1" applyFont="1" applyBorder="1"/>
    <xf numFmtId="0" fontId="5" fillId="0" borderId="13" xfId="0" applyFont="1" applyBorder="1"/>
    <xf numFmtId="164" fontId="5" fillId="0" borderId="11" xfId="0" applyNumberFormat="1" applyFont="1" applyBorder="1"/>
    <xf numFmtId="0" fontId="4" fillId="0" borderId="14" xfId="0" applyFont="1" applyBorder="1"/>
    <xf numFmtId="0" fontId="1" fillId="0" borderId="14" xfId="0" applyFont="1" applyBorder="1"/>
    <xf numFmtId="0" fontId="5" fillId="2" borderId="13" xfId="0" applyFont="1" applyFill="1" applyBorder="1"/>
    <xf numFmtId="0" fontId="5" fillId="2" borderId="14" xfId="0" applyFont="1" applyFill="1" applyBorder="1"/>
    <xf numFmtId="164" fontId="1" fillId="0" borderId="14" xfId="0" applyNumberFormat="1" applyFont="1" applyBorder="1"/>
    <xf numFmtId="164" fontId="1" fillId="0" borderId="11" xfId="0" applyNumberFormat="1" applyFont="1" applyBorder="1"/>
    <xf numFmtId="164" fontId="1" fillId="0" borderId="11" xfId="0" applyNumberFormat="1" applyFont="1" applyBorder="1" applyAlignment="1"/>
    <xf numFmtId="0" fontId="8" fillId="0" borderId="23" xfId="0" applyFont="1" applyBorder="1" applyAlignment="1">
      <alignment horizontal="center" vertical="center"/>
    </xf>
    <xf numFmtId="0" fontId="0" fillId="0" borderId="17" xfId="0" applyBorder="1"/>
    <xf numFmtId="0" fontId="7" fillId="0" borderId="17" xfId="0" applyFont="1" applyBorder="1"/>
    <xf numFmtId="164" fontId="0" fillId="0" borderId="17" xfId="0" applyNumberFormat="1" applyBorder="1"/>
    <xf numFmtId="164" fontId="0" fillId="0" borderId="19" xfId="0" applyNumberFormat="1" applyBorder="1"/>
    <xf numFmtId="0" fontId="8" fillId="0" borderId="25" xfId="0" applyFont="1" applyBorder="1" applyAlignment="1">
      <alignment horizontal="center" vertical="center"/>
    </xf>
    <xf numFmtId="0" fontId="0" fillId="0" borderId="10" xfId="0" applyBorder="1"/>
    <xf numFmtId="0" fontId="7" fillId="0" borderId="10" xfId="0" applyFont="1" applyBorder="1"/>
    <xf numFmtId="164" fontId="0" fillId="0" borderId="10" xfId="0" applyNumberFormat="1" applyBorder="1"/>
    <xf numFmtId="164" fontId="0" fillId="0" borderId="16" xfId="0" applyNumberFormat="1" applyBorder="1"/>
    <xf numFmtId="0" fontId="4" fillId="0" borderId="0" xfId="0" applyFont="1" applyAlignment="1">
      <alignment wrapText="1"/>
    </xf>
    <xf numFmtId="164" fontId="5" fillId="2" borderId="11" xfId="0" applyNumberFormat="1" applyFont="1" applyFill="1" applyBorder="1"/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9" fillId="0" borderId="27" xfId="0" applyFont="1" applyBorder="1"/>
    <xf numFmtId="0" fontId="9" fillId="0" borderId="12" xfId="0" applyFont="1" applyBorder="1"/>
    <xf numFmtId="164" fontId="9" fillId="0" borderId="12" xfId="0" applyNumberFormat="1" applyFont="1" applyBorder="1"/>
    <xf numFmtId="0" fontId="9" fillId="0" borderId="18" xfId="0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10" fillId="0" borderId="13" xfId="0" applyFont="1" applyBorder="1"/>
    <xf numFmtId="0" fontId="9" fillId="0" borderId="31" xfId="0" applyFont="1" applyBorder="1"/>
    <xf numFmtId="164" fontId="10" fillId="0" borderId="31" xfId="0" applyNumberFormat="1" applyFont="1" applyBorder="1"/>
    <xf numFmtId="164" fontId="10" fillId="0" borderId="32" xfId="0" applyNumberFormat="1" applyFont="1" applyBorder="1"/>
    <xf numFmtId="0" fontId="0" fillId="0" borderId="0" xfId="0" applyFont="1"/>
    <xf numFmtId="0" fontId="0" fillId="0" borderId="18" xfId="0" applyFont="1" applyBorder="1"/>
    <xf numFmtId="0" fontId="0" fillId="0" borderId="0" xfId="0" applyFont="1" applyBorder="1"/>
    <xf numFmtId="164" fontId="0" fillId="0" borderId="0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 applyBorder="1"/>
    <xf numFmtId="164" fontId="13" fillId="0" borderId="0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Border="1" applyAlignment="1">
      <alignment horizontal="left" indent="5"/>
    </xf>
    <xf numFmtId="0" fontId="12" fillId="0" borderId="13" xfId="0" applyFont="1" applyBorder="1"/>
    <xf numFmtId="0" fontId="12" fillId="0" borderId="14" xfId="0" applyFont="1" applyBorder="1"/>
    <xf numFmtId="164" fontId="12" fillId="0" borderId="11" xfId="0" applyNumberFormat="1" applyFont="1" applyBorder="1"/>
    <xf numFmtId="0" fontId="13" fillId="0" borderId="0" xfId="0" applyFont="1" applyFill="1" applyBorder="1"/>
    <xf numFmtId="164" fontId="0" fillId="0" borderId="0" xfId="0" applyNumberFormat="1" applyFont="1" applyBorder="1"/>
    <xf numFmtId="0" fontId="0" fillId="0" borderId="14" xfId="0" applyFont="1" applyBorder="1"/>
    <xf numFmtId="164" fontId="13" fillId="0" borderId="0" xfId="0" applyNumberFormat="1" applyFont="1" applyBorder="1"/>
    <xf numFmtId="0" fontId="13" fillId="0" borderId="18" xfId="0" applyFont="1" applyBorder="1"/>
    <xf numFmtId="0" fontId="14" fillId="0" borderId="26" xfId="0" applyFont="1" applyBorder="1" applyAlignment="1">
      <alignment horizontal="center" vertical="center" wrapText="1"/>
    </xf>
    <xf numFmtId="0" fontId="0" fillId="0" borderId="22" xfId="0" applyFont="1" applyBorder="1"/>
    <xf numFmtId="164" fontId="0" fillId="0" borderId="22" xfId="0" applyNumberFormat="1" applyFont="1" applyBorder="1"/>
    <xf numFmtId="164" fontId="0" fillId="0" borderId="9" xfId="0" applyNumberFormat="1" applyFont="1" applyBorder="1"/>
    <xf numFmtId="164" fontId="0" fillId="0" borderId="0" xfId="0" applyNumberFormat="1" applyFont="1"/>
    <xf numFmtId="0" fontId="15" fillId="0" borderId="0" xfId="0" applyFont="1"/>
    <xf numFmtId="0" fontId="0" fillId="0" borderId="17" xfId="0" applyFont="1" applyBorder="1"/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0" fillId="0" borderId="19" xfId="0" applyNumberFormat="1" applyFont="1" applyBorder="1"/>
    <xf numFmtId="164" fontId="0" fillId="0" borderId="24" xfId="0" applyNumberFormat="1" applyFont="1" applyBorder="1"/>
    <xf numFmtId="0" fontId="1" fillId="0" borderId="13" xfId="0" applyFont="1" applyBorder="1"/>
    <xf numFmtId="0" fontId="0" fillId="0" borderId="15" xfId="0" applyBorder="1"/>
    <xf numFmtId="0" fontId="0" fillId="0" borderId="2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3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" fillId="2" borderId="2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Border="1"/>
    <xf numFmtId="164" fontId="1" fillId="0" borderId="0" xfId="0" applyNumberFormat="1" applyFont="1" applyBorder="1"/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6" fillId="4" borderId="13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164" fontId="0" fillId="0" borderId="15" xfId="0" applyNumberFormat="1" applyBorder="1"/>
    <xf numFmtId="164" fontId="1" fillId="0" borderId="13" xfId="0" applyNumberFormat="1" applyFont="1" applyBorder="1"/>
    <xf numFmtId="164" fontId="0" fillId="0" borderId="14" xfId="0" applyNumberFormat="1" applyFont="1" applyBorder="1"/>
    <xf numFmtId="164" fontId="1" fillId="0" borderId="13" xfId="0" applyNumberFormat="1" applyFont="1" applyFill="1" applyBorder="1"/>
    <xf numFmtId="164" fontId="0" fillId="0" borderId="13" xfId="0" applyNumberFormat="1" applyBorder="1"/>
    <xf numFmtId="164" fontId="0" fillId="0" borderId="11" xfId="0" applyNumberFormat="1" applyFont="1" applyBorder="1"/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10" xfId="0" applyFont="1" applyBorder="1"/>
    <xf numFmtId="164" fontId="0" fillId="0" borderId="16" xfId="0" applyNumberFormat="1" applyFont="1" applyBorder="1"/>
    <xf numFmtId="0" fontId="0" fillId="0" borderId="2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wrapText="1"/>
    </xf>
    <xf numFmtId="0" fontId="11" fillId="0" borderId="36" xfId="0" applyFont="1" applyBorder="1" applyAlignment="1">
      <alignment horizontal="center" wrapText="1"/>
    </xf>
    <xf numFmtId="0" fontId="11" fillId="0" borderId="33" xfId="0" applyFont="1" applyBorder="1" applyAlignment="1">
      <alignment horizontal="center" vertical="center"/>
    </xf>
    <xf numFmtId="0" fontId="0" fillId="0" borderId="37" xfId="0" applyFont="1" applyBorder="1"/>
    <xf numFmtId="164" fontId="13" fillId="0" borderId="17" xfId="0" applyNumberFormat="1" applyFont="1" applyBorder="1" applyAlignment="1">
      <alignment horizontal="right"/>
    </xf>
    <xf numFmtId="164" fontId="13" fillId="0" borderId="19" xfId="0" applyNumberFormat="1" applyFont="1" applyBorder="1" applyAlignment="1">
      <alignment horizontal="right"/>
    </xf>
    <xf numFmtId="0" fontId="11" fillId="0" borderId="38" xfId="0" applyFont="1" applyBorder="1"/>
    <xf numFmtId="164" fontId="13" fillId="0" borderId="24" xfId="0" applyNumberFormat="1" applyFont="1" applyBorder="1" applyAlignment="1">
      <alignment horizontal="right"/>
    </xf>
    <xf numFmtId="164" fontId="0" fillId="0" borderId="24" xfId="0" applyNumberFormat="1" applyFont="1" applyBorder="1" applyAlignment="1">
      <alignment horizontal="right"/>
    </xf>
    <xf numFmtId="164" fontId="0" fillId="0" borderId="17" xfId="0" applyNumberFormat="1" applyFont="1" applyBorder="1" applyAlignment="1">
      <alignment horizontal="right"/>
    </xf>
    <xf numFmtId="164" fontId="0" fillId="0" borderId="19" xfId="0" applyNumberFormat="1" applyFont="1" applyBorder="1" applyAlignment="1">
      <alignment horizontal="right"/>
    </xf>
    <xf numFmtId="0" fontId="11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7" xfId="0" applyFont="1" applyBorder="1"/>
    <xf numFmtId="164" fontId="13" fillId="0" borderId="17" xfId="0" applyNumberFormat="1" applyFont="1" applyBorder="1"/>
    <xf numFmtId="0" fontId="11" fillId="0" borderId="15" xfId="0" applyFont="1" applyBorder="1" applyAlignment="1">
      <alignment horizontal="center" vertical="center" wrapText="1"/>
    </xf>
    <xf numFmtId="0" fontId="5" fillId="0" borderId="0" xfId="0" applyFont="1" applyBorder="1"/>
    <xf numFmtId="164" fontId="5" fillId="0" borderId="0" xfId="0" applyNumberFormat="1" applyFont="1" applyBorder="1"/>
    <xf numFmtId="164" fontId="5" fillId="0" borderId="14" xfId="0" applyNumberFormat="1" applyFont="1" applyBorder="1"/>
    <xf numFmtId="164" fontId="5" fillId="2" borderId="14" xfId="0" applyNumberFormat="1" applyFont="1" applyFill="1" applyBorder="1"/>
    <xf numFmtId="0" fontId="0" fillId="0" borderId="14" xfId="0" applyBorder="1"/>
    <xf numFmtId="0" fontId="0" fillId="0" borderId="11" xfId="0" applyBorder="1"/>
    <xf numFmtId="0" fontId="4" fillId="0" borderId="22" xfId="0" applyFont="1" applyBorder="1"/>
    <xf numFmtId="0" fontId="0" fillId="0" borderId="22" xfId="0" applyBorder="1"/>
    <xf numFmtId="0" fontId="13" fillId="0" borderId="18" xfId="0" applyFont="1" applyBorder="1" applyAlignment="1"/>
    <xf numFmtId="0" fontId="13" fillId="0" borderId="0" xfId="0" applyFont="1" applyBorder="1" applyAlignment="1"/>
    <xf numFmtId="164" fontId="0" fillId="0" borderId="24" xfId="0" applyNumberFormat="1" applyFont="1" applyBorder="1" applyAlignment="1"/>
    <xf numFmtId="164" fontId="12" fillId="0" borderId="11" xfId="0" applyNumberFormat="1" applyFont="1" applyBorder="1" applyAlignment="1"/>
    <xf numFmtId="164" fontId="13" fillId="0" borderId="19" xfId="0" applyNumberFormat="1" applyFont="1" applyBorder="1" applyAlignment="1"/>
    <xf numFmtId="164" fontId="13" fillId="0" borderId="24" xfId="0" applyNumberFormat="1" applyFont="1" applyBorder="1" applyAlignment="1"/>
    <xf numFmtId="0" fontId="9" fillId="0" borderId="0" xfId="0" applyFont="1" applyBorder="1" applyAlignment="1">
      <alignment horizontal="center"/>
    </xf>
    <xf numFmtId="164" fontId="10" fillId="0" borderId="39" xfId="0" applyNumberFormat="1" applyFont="1" applyBorder="1"/>
    <xf numFmtId="0" fontId="9" fillId="0" borderId="40" xfId="0" applyFont="1" applyBorder="1" applyAlignment="1"/>
    <xf numFmtId="0" fontId="9" fillId="0" borderId="14" xfId="0" applyFont="1" applyBorder="1" applyAlignment="1"/>
    <xf numFmtId="0" fontId="9" fillId="0" borderId="11" xfId="0" applyFont="1" applyBorder="1" applyAlignment="1"/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4" borderId="13" xfId="0" applyFont="1" applyFill="1" applyBorder="1"/>
    <xf numFmtId="0" fontId="1" fillId="4" borderId="14" xfId="0" applyFont="1" applyFill="1" applyBorder="1"/>
    <xf numFmtId="164" fontId="1" fillId="4" borderId="14" xfId="0" applyNumberFormat="1" applyFont="1" applyFill="1" applyBorder="1"/>
    <xf numFmtId="164" fontId="1" fillId="4" borderId="11" xfId="0" applyNumberFormat="1" applyFont="1" applyFill="1" applyBorder="1"/>
    <xf numFmtId="0" fontId="16" fillId="4" borderId="23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0" borderId="23" xfId="0" applyFont="1" applyBorder="1"/>
    <xf numFmtId="164" fontId="9" fillId="0" borderId="17" xfId="0" applyNumberFormat="1" applyFont="1" applyBorder="1"/>
    <xf numFmtId="164" fontId="9" fillId="0" borderId="19" xfId="0" applyNumberFormat="1" applyFont="1" applyBorder="1"/>
    <xf numFmtId="0" fontId="9" fillId="0" borderId="15" xfId="0" applyFont="1" applyBorder="1"/>
    <xf numFmtId="164" fontId="9" fillId="0" borderId="24" xfId="0" applyNumberFormat="1" applyFont="1" applyBorder="1"/>
    <xf numFmtId="0" fontId="9" fillId="0" borderId="25" xfId="0" applyFont="1" applyBorder="1"/>
    <xf numFmtId="164" fontId="9" fillId="0" borderId="10" xfId="0" applyNumberFormat="1" applyFont="1" applyBorder="1"/>
    <xf numFmtId="164" fontId="9" fillId="0" borderId="16" xfId="0" applyNumberFormat="1" applyFont="1" applyBorder="1"/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opLeftCell="A13" workbookViewId="0">
      <selection activeCell="B42" sqref="B42"/>
    </sheetView>
  </sheetViews>
  <sheetFormatPr defaultRowHeight="15"/>
  <cols>
    <col min="1" max="1" width="17.85546875" style="41" customWidth="1"/>
    <col min="2" max="2" width="15.28515625" style="41" customWidth="1"/>
    <col min="3" max="4" width="9.140625" style="41"/>
    <col min="5" max="6" width="13.85546875" style="41" bestFit="1" customWidth="1"/>
    <col min="7" max="7" width="13.7109375" style="41" customWidth="1"/>
    <col min="8" max="8" width="9.140625" style="41"/>
    <col min="9" max="9" width="16.5703125" style="41" customWidth="1"/>
    <col min="10" max="10" width="9.140625" style="41"/>
    <col min="11" max="11" width="13.7109375" style="41" customWidth="1"/>
    <col min="12" max="12" width="13.42578125" style="41" customWidth="1"/>
    <col min="13" max="16384" width="9.140625" style="41"/>
  </cols>
  <sheetData>
    <row r="1" spans="1:12" ht="15.75" thickBot="1">
      <c r="A1" s="78" t="s">
        <v>75</v>
      </c>
      <c r="B1" s="79"/>
      <c r="C1" s="79"/>
      <c r="D1" s="79"/>
      <c r="E1" s="79"/>
      <c r="F1" s="80"/>
      <c r="G1" s="78" t="s">
        <v>75</v>
      </c>
      <c r="H1" s="79"/>
      <c r="I1" s="79"/>
      <c r="J1" s="79"/>
      <c r="K1" s="79"/>
      <c r="L1" s="80"/>
    </row>
    <row r="2" spans="1:12" ht="15.75" thickBot="1">
      <c r="A2" s="75" t="s">
        <v>76</v>
      </c>
      <c r="B2" s="76"/>
      <c r="C2" s="76"/>
      <c r="D2" s="76"/>
      <c r="E2" s="76"/>
      <c r="F2" s="77"/>
      <c r="G2" s="75" t="s">
        <v>76</v>
      </c>
      <c r="H2" s="76"/>
      <c r="I2" s="76"/>
      <c r="J2" s="76"/>
      <c r="K2" s="76"/>
      <c r="L2" s="77"/>
    </row>
    <row r="3" spans="1:12" ht="15.75" thickBot="1"/>
    <row r="4" spans="1:12">
      <c r="A4" s="81" t="s">
        <v>134</v>
      </c>
      <c r="B4" s="82"/>
      <c r="C4" s="82"/>
      <c r="D4" s="82"/>
      <c r="E4" s="85" t="s">
        <v>0</v>
      </c>
      <c r="F4" s="87" t="s">
        <v>1</v>
      </c>
      <c r="G4" s="81" t="s">
        <v>134</v>
      </c>
      <c r="H4" s="82"/>
      <c r="I4" s="82"/>
      <c r="J4" s="82"/>
      <c r="K4" s="85" t="s">
        <v>0</v>
      </c>
      <c r="L4" s="87" t="s">
        <v>1</v>
      </c>
    </row>
    <row r="5" spans="1:12" ht="15.75" thickBot="1">
      <c r="A5" s="83"/>
      <c r="B5" s="84"/>
      <c r="C5" s="84"/>
      <c r="D5" s="84"/>
      <c r="E5" s="86"/>
      <c r="F5" s="88"/>
      <c r="G5" s="83"/>
      <c r="H5" s="84"/>
      <c r="I5" s="84"/>
      <c r="J5" s="84"/>
      <c r="K5" s="86"/>
      <c r="L5" s="88"/>
    </row>
    <row r="6" spans="1:12" ht="15.75" thickBot="1">
      <c r="A6" s="91" t="s">
        <v>14</v>
      </c>
      <c r="B6" s="92"/>
      <c r="C6" s="92"/>
      <c r="D6" s="92"/>
      <c r="E6" s="92"/>
      <c r="F6" s="93"/>
      <c r="G6" s="91" t="s">
        <v>161</v>
      </c>
      <c r="H6" s="92"/>
      <c r="I6" s="92"/>
      <c r="J6" s="92"/>
      <c r="K6" s="92"/>
      <c r="L6" s="93"/>
    </row>
    <row r="7" spans="1:12">
      <c r="A7" s="147" t="s">
        <v>17</v>
      </c>
      <c r="B7" s="148" t="s">
        <v>8</v>
      </c>
      <c r="C7" s="64"/>
      <c r="D7" s="64"/>
      <c r="E7" s="154">
        <v>28077800</v>
      </c>
      <c r="F7" s="155">
        <v>29850000</v>
      </c>
      <c r="G7" s="147" t="s">
        <v>17</v>
      </c>
      <c r="H7" s="148" t="s">
        <v>8</v>
      </c>
      <c r="I7" s="64"/>
      <c r="J7" s="64"/>
      <c r="K7" s="154">
        <v>20101000</v>
      </c>
      <c r="L7" s="155">
        <v>21200000</v>
      </c>
    </row>
    <row r="8" spans="1:12" ht="15.75" thickBot="1">
      <c r="A8" s="156"/>
      <c r="B8" s="42" t="s">
        <v>15</v>
      </c>
      <c r="C8" s="43"/>
      <c r="D8" s="43"/>
      <c r="E8" s="44">
        <v>4117240</v>
      </c>
      <c r="F8" s="153">
        <v>4501598</v>
      </c>
      <c r="G8" s="156"/>
      <c r="H8" s="42" t="s">
        <v>15</v>
      </c>
      <c r="I8" s="43"/>
      <c r="J8" s="43"/>
      <c r="K8" s="44">
        <v>3534357</v>
      </c>
      <c r="L8" s="153">
        <v>3450710</v>
      </c>
    </row>
    <row r="9" spans="1:12" ht="15.75" thickBot="1">
      <c r="A9" s="65" t="s">
        <v>16</v>
      </c>
      <c r="B9" s="66"/>
      <c r="C9" s="66"/>
      <c r="D9" s="66"/>
      <c r="E9" s="67">
        <f>SUM(E7:E8)</f>
        <v>32195040</v>
      </c>
      <c r="F9" s="68">
        <f>SUM(F7:F8)</f>
        <v>34351598</v>
      </c>
      <c r="G9" s="65" t="s">
        <v>16</v>
      </c>
      <c r="H9" s="66"/>
      <c r="I9" s="66"/>
      <c r="J9" s="66"/>
      <c r="K9" s="67">
        <f>SUM(K7:K8)</f>
        <v>23635357</v>
      </c>
      <c r="L9" s="68">
        <f>SUM(L7:L8)</f>
        <v>24650710</v>
      </c>
    </row>
    <row r="10" spans="1:12">
      <c r="A10" s="147" t="s">
        <v>18</v>
      </c>
      <c r="B10" s="148" t="s">
        <v>19</v>
      </c>
      <c r="C10" s="64"/>
      <c r="D10" s="64"/>
      <c r="E10" s="149">
        <v>450000</v>
      </c>
      <c r="F10" s="150">
        <v>450000</v>
      </c>
      <c r="G10" s="147" t="s">
        <v>18</v>
      </c>
      <c r="H10" s="148" t="s">
        <v>19</v>
      </c>
      <c r="I10" s="64"/>
      <c r="J10" s="64"/>
      <c r="K10" s="149">
        <v>180000</v>
      </c>
      <c r="L10" s="150">
        <v>350000</v>
      </c>
    </row>
    <row r="11" spans="1:12">
      <c r="A11" s="151"/>
      <c r="B11" s="57" t="s">
        <v>78</v>
      </c>
      <c r="C11" s="43"/>
      <c r="D11" s="43"/>
      <c r="E11" s="47">
        <v>1904112</v>
      </c>
      <c r="F11" s="152">
        <v>1904000</v>
      </c>
      <c r="G11" s="151"/>
      <c r="H11" s="57" t="s">
        <v>78</v>
      </c>
      <c r="I11" s="43"/>
      <c r="J11" s="43"/>
      <c r="K11" s="47">
        <v>200000</v>
      </c>
      <c r="L11" s="152">
        <v>200000</v>
      </c>
    </row>
    <row r="12" spans="1:12">
      <c r="A12" s="151"/>
      <c r="B12" s="57" t="s">
        <v>79</v>
      </c>
      <c r="C12" s="46" t="s">
        <v>3</v>
      </c>
      <c r="D12" s="46"/>
      <c r="E12" s="47">
        <v>130000</v>
      </c>
      <c r="F12" s="152">
        <v>130000</v>
      </c>
      <c r="G12" s="151"/>
      <c r="H12" s="172" t="s">
        <v>79</v>
      </c>
      <c r="I12" s="173"/>
      <c r="J12" s="46"/>
      <c r="K12" s="47">
        <v>60000</v>
      </c>
      <c r="L12" s="152">
        <v>65000</v>
      </c>
    </row>
    <row r="13" spans="1:12">
      <c r="A13" s="151"/>
      <c r="B13" s="57" t="s">
        <v>20</v>
      </c>
      <c r="C13" s="43"/>
      <c r="D13" s="43"/>
      <c r="E13" s="47">
        <v>4810000</v>
      </c>
      <c r="F13" s="152">
        <v>4500000</v>
      </c>
      <c r="G13" s="151"/>
      <c r="H13" s="57" t="s">
        <v>20</v>
      </c>
      <c r="I13" s="43"/>
      <c r="J13" s="43"/>
      <c r="K13" s="47">
        <v>480000</v>
      </c>
      <c r="L13" s="152">
        <v>360000</v>
      </c>
    </row>
    <row r="14" spans="1:12">
      <c r="A14" s="151"/>
      <c r="B14" s="57" t="s">
        <v>89</v>
      </c>
      <c r="C14" s="43"/>
      <c r="D14" s="46"/>
      <c r="E14" s="47">
        <v>300000</v>
      </c>
      <c r="F14" s="152">
        <v>300000</v>
      </c>
      <c r="G14" s="151"/>
      <c r="H14" s="57" t="s">
        <v>159</v>
      </c>
      <c r="I14" s="43"/>
      <c r="J14" s="46"/>
      <c r="K14" s="47">
        <v>2300000</v>
      </c>
      <c r="L14" s="152">
        <v>1961000</v>
      </c>
    </row>
    <row r="15" spans="1:12">
      <c r="A15" s="151"/>
      <c r="B15" s="57" t="s">
        <v>80</v>
      </c>
      <c r="C15" s="43"/>
      <c r="D15" s="46"/>
      <c r="E15" s="44">
        <v>4676500</v>
      </c>
      <c r="F15" s="153">
        <v>4676500</v>
      </c>
      <c r="G15" s="151"/>
      <c r="H15" s="57" t="s">
        <v>80</v>
      </c>
      <c r="I15" s="43"/>
      <c r="J15" s="46"/>
      <c r="K15" s="44">
        <v>200000</v>
      </c>
      <c r="L15" s="153">
        <v>100000</v>
      </c>
    </row>
    <row r="16" spans="1:12">
      <c r="A16" s="151"/>
      <c r="B16" s="57" t="s">
        <v>81</v>
      </c>
      <c r="C16" s="49"/>
      <c r="D16" s="49"/>
      <c r="E16" s="44">
        <v>3144000</v>
      </c>
      <c r="F16" s="153">
        <v>3144000</v>
      </c>
      <c r="G16" s="151"/>
      <c r="H16" s="57" t="s">
        <v>81</v>
      </c>
      <c r="I16" s="49"/>
      <c r="J16" s="49"/>
      <c r="K16" s="44">
        <v>200000</v>
      </c>
      <c r="L16" s="153">
        <v>200000</v>
      </c>
    </row>
    <row r="17" spans="1:12">
      <c r="A17" s="151"/>
      <c r="B17" s="57" t="s">
        <v>82</v>
      </c>
      <c r="C17" s="43"/>
      <c r="D17" s="49"/>
      <c r="E17" s="44">
        <v>50000</v>
      </c>
      <c r="F17" s="153">
        <v>50000</v>
      </c>
      <c r="G17" s="151"/>
      <c r="H17" s="57" t="s">
        <v>82</v>
      </c>
      <c r="I17" s="43"/>
      <c r="J17" s="49"/>
      <c r="K17" s="44">
        <v>0</v>
      </c>
      <c r="L17" s="153">
        <v>150000</v>
      </c>
    </row>
    <row r="18" spans="1:12">
      <c r="A18" s="151"/>
      <c r="B18" s="57" t="s">
        <v>21</v>
      </c>
      <c r="C18" s="49"/>
      <c r="D18" s="43"/>
      <c r="E18" s="44">
        <v>900000</v>
      </c>
      <c r="F18" s="153">
        <v>900000</v>
      </c>
      <c r="G18" s="151"/>
      <c r="H18" s="57" t="s">
        <v>21</v>
      </c>
      <c r="I18" s="49"/>
      <c r="J18" s="43"/>
      <c r="K18" s="44">
        <v>30000</v>
      </c>
      <c r="L18" s="153">
        <v>30000</v>
      </c>
    </row>
    <row r="19" spans="1:12" ht="15.75" thickBot="1">
      <c r="A19" s="151"/>
      <c r="B19" s="57" t="s">
        <v>83</v>
      </c>
      <c r="C19" s="49"/>
      <c r="D19" s="43"/>
      <c r="E19" s="44">
        <v>3652305</v>
      </c>
      <c r="F19" s="174">
        <v>2950000</v>
      </c>
      <c r="G19" s="151"/>
      <c r="H19" s="57" t="s">
        <v>83</v>
      </c>
      <c r="I19" s="49"/>
      <c r="J19" s="43"/>
      <c r="K19" s="44">
        <v>978000</v>
      </c>
      <c r="L19" s="153">
        <v>1080290</v>
      </c>
    </row>
    <row r="20" spans="1:12" ht="15.75" thickBot="1">
      <c r="A20" s="151"/>
      <c r="B20" s="57" t="s">
        <v>84</v>
      </c>
      <c r="C20" s="43"/>
      <c r="D20" s="46"/>
      <c r="E20" s="44">
        <v>400000</v>
      </c>
      <c r="F20" s="174">
        <v>2000000</v>
      </c>
      <c r="G20" s="50" t="s">
        <v>22</v>
      </c>
      <c r="H20" s="51"/>
      <c r="I20" s="10"/>
      <c r="J20" s="10"/>
      <c r="K20" s="13">
        <f>SUM(K10:K19)</f>
        <v>4628000</v>
      </c>
      <c r="L20" s="52">
        <f>SUM(L10:L19)</f>
        <v>4496290</v>
      </c>
    </row>
    <row r="21" spans="1:12" s="3" customFormat="1" ht="15.75" thickBot="1">
      <c r="A21" s="50" t="s">
        <v>22</v>
      </c>
      <c r="B21" s="51"/>
      <c r="C21" s="10"/>
      <c r="D21" s="10"/>
      <c r="E21" s="13">
        <f>SUM(E10:E20)</f>
        <v>20416917</v>
      </c>
      <c r="F21" s="175">
        <f>SUM(F10:F20)</f>
        <v>21004500</v>
      </c>
      <c r="G21" s="41"/>
      <c r="H21" s="41"/>
      <c r="I21" s="41"/>
      <c r="J21" s="41"/>
      <c r="K21" s="41"/>
      <c r="L21" s="41"/>
    </row>
    <row r="22" spans="1:12" ht="15.75" thickBot="1">
      <c r="A22" s="157" t="s">
        <v>23</v>
      </c>
      <c r="B22" s="53" t="s">
        <v>85</v>
      </c>
      <c r="C22" s="43"/>
      <c r="D22" s="43"/>
      <c r="E22" s="54">
        <v>300000</v>
      </c>
      <c r="F22" s="174">
        <v>300000</v>
      </c>
      <c r="G22" s="71" t="s">
        <v>160</v>
      </c>
      <c r="H22" s="10"/>
      <c r="I22" s="10"/>
      <c r="J22" s="10"/>
      <c r="K22" s="13">
        <f>K9+K20</f>
        <v>28263357</v>
      </c>
      <c r="L22" s="14">
        <f>L9+L20</f>
        <v>29147000</v>
      </c>
    </row>
    <row r="23" spans="1:12" ht="15.75" thickBot="1">
      <c r="A23" s="157"/>
      <c r="B23" s="53" t="s">
        <v>9</v>
      </c>
      <c r="C23" s="43"/>
      <c r="D23" s="43"/>
      <c r="E23" s="54">
        <v>300000</v>
      </c>
      <c r="F23" s="174">
        <v>300000</v>
      </c>
    </row>
    <row r="24" spans="1:12" ht="15.75" thickBot="1">
      <c r="A24" s="157"/>
      <c r="B24" s="53" t="s">
        <v>86</v>
      </c>
      <c r="C24" s="43"/>
      <c r="D24" s="43"/>
      <c r="E24" s="54">
        <v>500000</v>
      </c>
      <c r="F24" s="174">
        <v>500000</v>
      </c>
      <c r="G24" s="71" t="s">
        <v>160</v>
      </c>
      <c r="H24" s="10"/>
      <c r="I24" s="10"/>
      <c r="J24" s="10"/>
      <c r="K24" s="10"/>
      <c r="L24" s="14">
        <f>F44+L22</f>
        <v>110008519</v>
      </c>
    </row>
    <row r="25" spans="1:12" ht="15.75" thickBot="1">
      <c r="A25" s="50" t="s">
        <v>10</v>
      </c>
      <c r="B25" s="55"/>
      <c r="C25" s="51"/>
      <c r="D25" s="55"/>
      <c r="E25" s="13">
        <f>SUM(E22:E24)</f>
        <v>1100000</v>
      </c>
      <c r="F25" s="15">
        <f>SUM(F22:F24)</f>
        <v>1100000</v>
      </c>
      <c r="G25" s="45"/>
      <c r="J25" s="45"/>
      <c r="L25" s="62"/>
    </row>
    <row r="26" spans="1:12">
      <c r="A26" s="158"/>
      <c r="B26" s="159" t="s">
        <v>87</v>
      </c>
      <c r="C26" s="160"/>
      <c r="D26" s="161"/>
      <c r="E26" s="162">
        <v>1200000</v>
      </c>
      <c r="F26" s="176">
        <v>1200000</v>
      </c>
      <c r="H26" s="48" t="s">
        <v>3</v>
      </c>
    </row>
    <row r="27" spans="1:12">
      <c r="A27" s="163"/>
      <c r="B27" s="89" t="s">
        <v>88</v>
      </c>
      <c r="C27" s="90"/>
      <c r="D27" s="46"/>
      <c r="E27" s="56">
        <v>1700000</v>
      </c>
      <c r="F27" s="177">
        <v>1700000</v>
      </c>
      <c r="H27" s="48"/>
    </row>
    <row r="28" spans="1:12">
      <c r="A28" s="163"/>
      <c r="B28" s="57" t="s">
        <v>11</v>
      </c>
      <c r="C28" s="43"/>
      <c r="D28" s="46"/>
      <c r="E28" s="56">
        <v>6827100</v>
      </c>
      <c r="F28" s="177">
        <v>7100000</v>
      </c>
    </row>
    <row r="29" spans="1:12">
      <c r="A29" s="163"/>
      <c r="B29" s="57" t="s">
        <v>163</v>
      </c>
      <c r="C29" s="43"/>
      <c r="D29" s="46"/>
      <c r="E29" s="56">
        <v>0</v>
      </c>
      <c r="F29" s="177">
        <v>1143000</v>
      </c>
    </row>
    <row r="30" spans="1:12" ht="15.75" thickBot="1">
      <c r="A30" s="163"/>
      <c r="B30" s="57" t="s">
        <v>12</v>
      </c>
      <c r="C30" s="43"/>
      <c r="D30" s="43"/>
      <c r="E30" s="54">
        <v>75000</v>
      </c>
      <c r="F30" s="174">
        <v>75000</v>
      </c>
    </row>
    <row r="31" spans="1:12" ht="15.75" thickBot="1">
      <c r="A31" s="50" t="s">
        <v>77</v>
      </c>
      <c r="B31" s="55"/>
      <c r="C31" s="55"/>
      <c r="D31" s="55"/>
      <c r="E31" s="13">
        <f>SUM(E26:E30)</f>
        <v>9802100</v>
      </c>
      <c r="F31" s="14">
        <f>SUM(F26:F30)</f>
        <v>11218000</v>
      </c>
    </row>
    <row r="32" spans="1:12">
      <c r="A32" s="58" t="s">
        <v>25</v>
      </c>
      <c r="B32" s="59" t="s">
        <v>24</v>
      </c>
      <c r="C32" s="59"/>
      <c r="D32" s="59"/>
      <c r="E32" s="60">
        <v>2158823</v>
      </c>
      <c r="F32" s="61">
        <v>2158823</v>
      </c>
    </row>
    <row r="33" spans="1:6" ht="15.75" thickBot="1">
      <c r="A33" s="45"/>
      <c r="D33" s="45" t="s">
        <v>13</v>
      </c>
      <c r="E33" s="62"/>
      <c r="F33" s="62"/>
    </row>
    <row r="34" spans="1:6" s="3" customFormat="1" ht="15.75" thickBot="1">
      <c r="A34" s="192" t="s">
        <v>26</v>
      </c>
      <c r="B34" s="193"/>
      <c r="C34" s="193"/>
      <c r="D34" s="193"/>
      <c r="E34" s="194">
        <f>E9+E21+E25+E31+E32</f>
        <v>65672880</v>
      </c>
      <c r="F34" s="195">
        <f>F9+F21+F25+F31+F32</f>
        <v>69832921</v>
      </c>
    </row>
    <row r="35" spans="1:6" ht="15.75" thickBot="1">
      <c r="B35" s="63"/>
      <c r="C35" s="63"/>
    </row>
    <row r="36" spans="1:6" ht="15.75" thickBot="1">
      <c r="A36" s="100" t="s">
        <v>164</v>
      </c>
      <c r="B36" s="101"/>
      <c r="C36" s="101"/>
      <c r="D36" s="101"/>
      <c r="E36" s="101"/>
      <c r="F36" s="102"/>
    </row>
    <row r="37" spans="1:6" ht="30.75" thickBot="1">
      <c r="A37" s="183" t="s">
        <v>47</v>
      </c>
      <c r="B37" s="184" t="s">
        <v>48</v>
      </c>
      <c r="C37" s="185"/>
      <c r="D37" s="186"/>
      <c r="E37" s="187" t="s">
        <v>0</v>
      </c>
      <c r="F37" s="188" t="s">
        <v>1</v>
      </c>
    </row>
    <row r="38" spans="1:6">
      <c r="A38" s="34" t="s">
        <v>42</v>
      </c>
      <c r="B38" s="190" t="s">
        <v>27</v>
      </c>
      <c r="C38" s="190"/>
      <c r="D38" s="190"/>
      <c r="E38" s="36">
        <v>4468693</v>
      </c>
      <c r="F38" s="36">
        <v>1950000</v>
      </c>
    </row>
    <row r="39" spans="1:6">
      <c r="A39" s="34" t="s">
        <v>43</v>
      </c>
      <c r="B39" s="189" t="s">
        <v>165</v>
      </c>
      <c r="C39" s="178"/>
      <c r="D39" s="178"/>
      <c r="E39" s="36">
        <v>4350394</v>
      </c>
      <c r="F39" s="36">
        <v>5310000</v>
      </c>
    </row>
    <row r="40" spans="1:6">
      <c r="A40" s="34" t="s">
        <v>44</v>
      </c>
      <c r="B40" s="189" t="s">
        <v>167</v>
      </c>
      <c r="C40" s="178"/>
      <c r="D40" s="178"/>
      <c r="E40" s="36">
        <v>0</v>
      </c>
      <c r="F40" s="36">
        <v>2768600</v>
      </c>
    </row>
    <row r="41" spans="1:6" ht="15.75" thickBot="1">
      <c r="A41" s="34" t="s">
        <v>46</v>
      </c>
      <c r="B41" s="191" t="s">
        <v>166</v>
      </c>
      <c r="C41" s="191"/>
      <c r="D41" s="191"/>
      <c r="E41" s="36">
        <v>1000000</v>
      </c>
      <c r="F41" s="36">
        <v>999999</v>
      </c>
    </row>
    <row r="42" spans="1:6" ht="15.75" thickBot="1">
      <c r="A42" s="37" t="s">
        <v>169</v>
      </c>
      <c r="B42" s="180"/>
      <c r="C42" s="181"/>
      <c r="D42" s="182"/>
      <c r="E42" s="179">
        <f>SUM(E38:E41)</f>
        <v>9819087</v>
      </c>
      <c r="F42" s="40">
        <f>SUM(F38:F41)</f>
        <v>11028599</v>
      </c>
    </row>
    <row r="43" spans="1:6" ht="15.75" thickBot="1"/>
    <row r="44" spans="1:6" ht="15.75" thickBot="1">
      <c r="A44" s="71" t="s">
        <v>162</v>
      </c>
      <c r="B44" s="10"/>
      <c r="C44" s="10"/>
      <c r="D44" s="10"/>
      <c r="E44" s="10"/>
      <c r="F44" s="14">
        <v>80861519</v>
      </c>
    </row>
  </sheetData>
  <mergeCells count="24">
    <mergeCell ref="B38:D38"/>
    <mergeCell ref="B41:D41"/>
    <mergeCell ref="A36:F36"/>
    <mergeCell ref="B37:D37"/>
    <mergeCell ref="G6:L6"/>
    <mergeCell ref="G7:G8"/>
    <mergeCell ref="G10:G19"/>
    <mergeCell ref="G1:L1"/>
    <mergeCell ref="G2:L2"/>
    <mergeCell ref="G4:J5"/>
    <mergeCell ref="K4:K5"/>
    <mergeCell ref="L4:L5"/>
    <mergeCell ref="B26:C26"/>
    <mergeCell ref="A6:F6"/>
    <mergeCell ref="A7:A8"/>
    <mergeCell ref="A10:A20"/>
    <mergeCell ref="A26:A30"/>
    <mergeCell ref="A22:A24"/>
    <mergeCell ref="B27:C27"/>
    <mergeCell ref="A2:F2"/>
    <mergeCell ref="A1:F1"/>
    <mergeCell ref="A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A6" sqref="A6"/>
    </sheetView>
  </sheetViews>
  <sheetFormatPr defaultRowHeight="15"/>
  <cols>
    <col min="5" max="5" width="11" customWidth="1"/>
    <col min="6" max="6" width="19" customWidth="1"/>
  </cols>
  <sheetData>
    <row r="1" spans="1:6" ht="15.75" thickBot="1">
      <c r="A1" s="78" t="s">
        <v>75</v>
      </c>
      <c r="B1" s="168"/>
      <c r="C1" s="168"/>
      <c r="D1" s="168"/>
      <c r="E1" s="168"/>
      <c r="F1" s="169"/>
    </row>
    <row r="2" spans="1:6" ht="15.75" thickBot="1">
      <c r="A2" s="136" t="s">
        <v>174</v>
      </c>
      <c r="B2" s="137"/>
      <c r="C2" s="137"/>
      <c r="D2" s="137"/>
      <c r="E2" s="137"/>
      <c r="F2" s="138"/>
    </row>
    <row r="4" spans="1:6" ht="15.75">
      <c r="A4" s="1" t="s">
        <v>144</v>
      </c>
      <c r="E4" s="1" t="s">
        <v>37</v>
      </c>
    </row>
    <row r="5" spans="1:6" ht="15.75">
      <c r="A5" s="1" t="s">
        <v>145</v>
      </c>
      <c r="E5" s="1" t="s">
        <v>146</v>
      </c>
    </row>
    <row r="6" spans="1:6" ht="15.75">
      <c r="A6" s="1" t="s">
        <v>147</v>
      </c>
      <c r="E6" s="1" t="s">
        <v>37</v>
      </c>
    </row>
    <row r="7" spans="1:6" ht="15.75">
      <c r="A7" s="1" t="s">
        <v>148</v>
      </c>
      <c r="E7" s="1" t="s">
        <v>37</v>
      </c>
    </row>
    <row r="8" spans="1:6" ht="15.75">
      <c r="A8" s="1" t="s">
        <v>149</v>
      </c>
      <c r="E8" s="1" t="s">
        <v>37</v>
      </c>
    </row>
    <row r="9" spans="1:6" ht="15.75">
      <c r="A9" s="1" t="s">
        <v>150</v>
      </c>
      <c r="E9" s="1" t="s">
        <v>37</v>
      </c>
    </row>
    <row r="10" spans="1:6" ht="15.75">
      <c r="A10" s="170" t="s">
        <v>38</v>
      </c>
      <c r="B10" s="171"/>
      <c r="C10" s="171"/>
      <c r="D10" s="171"/>
      <c r="E10" s="170" t="s">
        <v>41</v>
      </c>
    </row>
    <row r="11" spans="1:6" ht="15.75">
      <c r="A11" s="2" t="s">
        <v>40</v>
      </c>
      <c r="C11" s="2"/>
      <c r="E11" t="s">
        <v>151</v>
      </c>
    </row>
    <row r="12" spans="1:6" ht="15.75">
      <c r="A12" s="1"/>
    </row>
    <row r="13" spans="1:6" ht="15.75">
      <c r="A13" s="1" t="s">
        <v>152</v>
      </c>
    </row>
    <row r="15" spans="1:6" ht="15.75">
      <c r="A15" s="1" t="s">
        <v>153</v>
      </c>
      <c r="E15" t="s">
        <v>39</v>
      </c>
    </row>
    <row r="16" spans="1:6" ht="15.75">
      <c r="A16" s="1" t="s">
        <v>154</v>
      </c>
      <c r="E16" t="s">
        <v>37</v>
      </c>
    </row>
    <row r="17" spans="1:5" ht="15.75">
      <c r="A17" s="1" t="s">
        <v>155</v>
      </c>
      <c r="E17" t="s">
        <v>39</v>
      </c>
    </row>
    <row r="18" spans="1:5" ht="15.75">
      <c r="A18" s="170" t="s">
        <v>156</v>
      </c>
      <c r="B18" s="171"/>
      <c r="C18" s="171"/>
      <c r="D18" s="171"/>
      <c r="E18" s="171" t="s">
        <v>37</v>
      </c>
    </row>
    <row r="19" spans="1:5" ht="15.75">
      <c r="A19" s="2" t="s">
        <v>157</v>
      </c>
      <c r="B19" s="3"/>
      <c r="C19" s="3"/>
      <c r="D19" s="3"/>
      <c r="E19" s="3" t="s">
        <v>158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C13" sqref="C1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F12" sqref="F12"/>
    </sheetView>
  </sheetViews>
  <sheetFormatPr defaultRowHeight="15"/>
  <cols>
    <col min="1" max="1" width="9" style="41" customWidth="1"/>
    <col min="2" max="2" width="12.85546875" style="41" bestFit="1" customWidth="1"/>
    <col min="3" max="3" width="17.85546875" style="41" customWidth="1"/>
    <col min="4" max="4" width="14.85546875" style="41" customWidth="1"/>
    <col min="5" max="5" width="15.42578125" style="41" customWidth="1"/>
    <col min="6" max="6" width="14" style="41" bestFit="1" customWidth="1"/>
    <col min="7" max="16384" width="9.140625" style="41"/>
  </cols>
  <sheetData>
    <row r="1" spans="1:6" ht="15.75" thickBot="1">
      <c r="A1" s="78" t="s">
        <v>75</v>
      </c>
      <c r="B1" s="79"/>
      <c r="C1" s="79"/>
      <c r="D1" s="79"/>
      <c r="E1" s="79"/>
      <c r="F1" s="80"/>
    </row>
    <row r="2" spans="1:6">
      <c r="A2" s="135" t="s">
        <v>143</v>
      </c>
      <c r="B2" s="121"/>
      <c r="C2" s="121"/>
      <c r="D2" s="121"/>
      <c r="E2" s="121"/>
      <c r="F2" s="122"/>
    </row>
    <row r="3" spans="1:6" ht="15.75" thickBot="1">
      <c r="A3" s="123"/>
      <c r="B3" s="124"/>
      <c r="C3" s="124"/>
      <c r="D3" s="124"/>
      <c r="E3" s="124"/>
      <c r="F3" s="125"/>
    </row>
    <row r="4" spans="1:6" ht="15.75" thickBot="1"/>
    <row r="5" spans="1:6">
      <c r="A5" s="81" t="s">
        <v>134</v>
      </c>
      <c r="B5" s="82"/>
      <c r="C5" s="82"/>
      <c r="D5" s="82"/>
      <c r="E5" s="85" t="s">
        <v>0</v>
      </c>
      <c r="F5" s="87" t="s">
        <v>1</v>
      </c>
    </row>
    <row r="6" spans="1:6" ht="22.5" customHeight="1" thickBot="1">
      <c r="A6" s="83"/>
      <c r="B6" s="84"/>
      <c r="C6" s="84"/>
      <c r="D6" s="84"/>
      <c r="E6" s="86"/>
      <c r="F6" s="88"/>
    </row>
    <row r="7" spans="1:6" ht="15.75" thickBot="1">
      <c r="A7" s="94" t="s">
        <v>96</v>
      </c>
      <c r="B7" s="95"/>
      <c r="C7" s="95"/>
      <c r="D7" s="95"/>
      <c r="E7" s="95"/>
      <c r="F7" s="96"/>
    </row>
    <row r="8" spans="1:6" ht="15" customHeight="1">
      <c r="A8" s="73" t="s">
        <v>102</v>
      </c>
      <c r="B8" s="73" t="s">
        <v>49</v>
      </c>
      <c r="C8" s="64"/>
      <c r="D8" s="64" t="s">
        <v>3</v>
      </c>
      <c r="E8" s="69">
        <v>22313450</v>
      </c>
      <c r="F8" s="69">
        <v>22313450</v>
      </c>
    </row>
    <row r="9" spans="1:6">
      <c r="A9" s="74" t="s">
        <v>50</v>
      </c>
      <c r="B9" s="74" t="s">
        <v>51</v>
      </c>
      <c r="C9" s="43"/>
      <c r="D9" s="43"/>
      <c r="E9" s="70">
        <v>29857130</v>
      </c>
      <c r="F9" s="70">
        <v>31078719</v>
      </c>
    </row>
    <row r="10" spans="1:6">
      <c r="A10" s="74" t="s">
        <v>52</v>
      </c>
      <c r="B10" s="74" t="s">
        <v>53</v>
      </c>
      <c r="C10" s="43"/>
      <c r="D10" s="43"/>
      <c r="E10" s="70">
        <v>1800000</v>
      </c>
      <c r="F10" s="70">
        <v>2168510</v>
      </c>
    </row>
    <row r="11" spans="1:6" ht="18.75" customHeight="1">
      <c r="A11" s="74" t="s">
        <v>54</v>
      </c>
      <c r="B11" s="74" t="s">
        <v>7</v>
      </c>
      <c r="C11" s="43"/>
      <c r="D11" s="43" t="s">
        <v>4</v>
      </c>
      <c r="E11" s="70">
        <v>0</v>
      </c>
      <c r="F11" s="70">
        <v>1272191</v>
      </c>
    </row>
    <row r="12" spans="1:6" ht="15" customHeight="1" thickBot="1">
      <c r="A12" s="74" t="s">
        <v>55</v>
      </c>
      <c r="B12" s="74" t="s">
        <v>56</v>
      </c>
      <c r="C12" s="43"/>
      <c r="D12" s="43"/>
      <c r="E12" s="70">
        <v>0</v>
      </c>
      <c r="F12" s="70">
        <v>24819</v>
      </c>
    </row>
    <row r="13" spans="1:6" ht="15.75" thickBot="1">
      <c r="A13" s="71" t="s">
        <v>6</v>
      </c>
      <c r="B13" s="10"/>
      <c r="C13" s="10"/>
      <c r="D13" s="10"/>
      <c r="E13" s="14">
        <f>SUM(E8:E12)</f>
        <v>53970580</v>
      </c>
      <c r="F13" s="14">
        <f>SUM(F8:F12)</f>
        <v>56857689</v>
      </c>
    </row>
    <row r="14" spans="1:6" ht="15.75" thickBot="1">
      <c r="D14" s="62"/>
      <c r="E14" s="62"/>
    </row>
    <row r="15" spans="1:6" ht="15.75" thickBot="1">
      <c r="A15" s="94" t="s">
        <v>97</v>
      </c>
      <c r="B15" s="95"/>
      <c r="C15" s="95"/>
      <c r="D15" s="95"/>
      <c r="E15" s="95"/>
      <c r="F15" s="96"/>
    </row>
    <row r="16" spans="1:6">
      <c r="A16" s="72" t="s">
        <v>58</v>
      </c>
      <c r="B16" s="72" t="s">
        <v>57</v>
      </c>
      <c r="C16" s="43"/>
      <c r="D16" s="43"/>
      <c r="E16" s="70">
        <v>0</v>
      </c>
      <c r="F16" s="70">
        <v>195092</v>
      </c>
    </row>
    <row r="17" spans="1:6">
      <c r="A17" s="72"/>
      <c r="B17" s="72" t="s">
        <v>59</v>
      </c>
      <c r="C17" s="43"/>
      <c r="D17" s="43"/>
      <c r="E17" s="70">
        <v>3603600</v>
      </c>
      <c r="F17" s="70">
        <v>4777400</v>
      </c>
    </row>
    <row r="18" spans="1:6">
      <c r="A18" s="72"/>
      <c r="B18" s="72" t="s">
        <v>98</v>
      </c>
      <c r="C18" s="43"/>
      <c r="D18" s="43"/>
      <c r="E18" s="70">
        <v>3108994</v>
      </c>
      <c r="F18" s="70">
        <v>3912000</v>
      </c>
    </row>
    <row r="19" spans="1:6" ht="15.75" thickBot="1">
      <c r="A19" s="72"/>
      <c r="B19" s="72" t="s">
        <v>60</v>
      </c>
      <c r="C19" s="43"/>
      <c r="D19" s="43"/>
      <c r="E19" s="70">
        <v>10876000</v>
      </c>
      <c r="F19" s="70">
        <v>10876000</v>
      </c>
    </row>
    <row r="20" spans="1:6" ht="15.75" thickBot="1">
      <c r="A20" s="71" t="s">
        <v>6</v>
      </c>
      <c r="B20" s="55"/>
      <c r="C20" s="55"/>
      <c r="D20" s="55"/>
      <c r="E20" s="14">
        <f>SUM(E16:E19)</f>
        <v>17588594</v>
      </c>
      <c r="F20" s="14">
        <f>SUM(F16:F19)</f>
        <v>19760492</v>
      </c>
    </row>
    <row r="21" spans="1:6" ht="15.75" thickBot="1"/>
    <row r="22" spans="1:6" ht="15.75" thickBot="1">
      <c r="A22" s="94" t="s">
        <v>61</v>
      </c>
      <c r="B22" s="95"/>
      <c r="C22" s="95"/>
      <c r="D22" s="95"/>
      <c r="E22" s="95"/>
      <c r="F22" s="96"/>
    </row>
    <row r="23" spans="1:6">
      <c r="A23" s="72" t="s">
        <v>62</v>
      </c>
      <c r="B23" s="72" t="s">
        <v>90</v>
      </c>
      <c r="C23" s="43"/>
      <c r="D23" s="43"/>
      <c r="E23" s="70">
        <v>1300000</v>
      </c>
      <c r="F23" s="70">
        <v>1300000</v>
      </c>
    </row>
    <row r="24" spans="1:6">
      <c r="A24" s="72" t="s">
        <v>63</v>
      </c>
      <c r="B24" s="72" t="s">
        <v>32</v>
      </c>
      <c r="C24" s="43"/>
      <c r="D24" s="43"/>
      <c r="E24" s="70">
        <v>14000000</v>
      </c>
      <c r="F24" s="70">
        <v>14000000</v>
      </c>
    </row>
    <row r="25" spans="1:6">
      <c r="A25" s="72" t="s">
        <v>64</v>
      </c>
      <c r="B25" s="72" t="s">
        <v>2</v>
      </c>
      <c r="C25" s="43"/>
      <c r="D25" s="43"/>
      <c r="E25" s="70">
        <v>1500000</v>
      </c>
      <c r="F25" s="70">
        <v>0</v>
      </c>
    </row>
    <row r="26" spans="1:6">
      <c r="A26" s="72" t="s">
        <v>65</v>
      </c>
      <c r="B26" s="72" t="s">
        <v>91</v>
      </c>
      <c r="C26" s="43"/>
      <c r="D26" s="43"/>
      <c r="E26" s="70">
        <v>100000</v>
      </c>
      <c r="F26" s="70">
        <v>100000</v>
      </c>
    </row>
    <row r="27" spans="1:6" ht="15.75" thickBot="1">
      <c r="A27" s="72" t="s">
        <v>65</v>
      </c>
      <c r="B27" s="72" t="s">
        <v>92</v>
      </c>
      <c r="C27" s="43"/>
      <c r="D27" s="43"/>
      <c r="E27" s="70">
        <v>40000</v>
      </c>
      <c r="F27" s="70">
        <v>40000</v>
      </c>
    </row>
    <row r="28" spans="1:6" ht="15.75" thickBot="1">
      <c r="A28" s="71" t="s">
        <v>6</v>
      </c>
      <c r="B28" s="55"/>
      <c r="C28" s="55"/>
      <c r="D28" s="55"/>
      <c r="E28" s="14">
        <f>SUM(E23:E27)</f>
        <v>16940000</v>
      </c>
      <c r="F28" s="14">
        <f>SUM(F23:F27)</f>
        <v>15440000</v>
      </c>
    </row>
    <row r="29" spans="1:6" ht="15.75" thickBot="1"/>
    <row r="30" spans="1:6" ht="15.75" thickBot="1">
      <c r="A30" s="94" t="s">
        <v>99</v>
      </c>
      <c r="B30" s="95"/>
      <c r="C30" s="95"/>
      <c r="D30" s="95"/>
      <c r="E30" s="95"/>
      <c r="F30" s="96"/>
    </row>
    <row r="31" spans="1:6">
      <c r="A31" s="72" t="s">
        <v>66</v>
      </c>
      <c r="B31" s="72" t="s">
        <v>67</v>
      </c>
      <c r="C31" s="43"/>
      <c r="D31" s="43"/>
      <c r="E31" s="70">
        <v>7125240</v>
      </c>
      <c r="F31" s="70">
        <v>3000000</v>
      </c>
    </row>
    <row r="32" spans="1:6">
      <c r="A32" s="72" t="s">
        <v>68</v>
      </c>
      <c r="B32" s="72" t="s">
        <v>69</v>
      </c>
      <c r="C32" s="43"/>
      <c r="D32" s="43"/>
      <c r="E32" s="70">
        <v>320000</v>
      </c>
      <c r="F32" s="70">
        <v>500000</v>
      </c>
    </row>
    <row r="33" spans="1:6">
      <c r="A33" s="72" t="s">
        <v>68</v>
      </c>
      <c r="B33" s="72" t="s">
        <v>100</v>
      </c>
      <c r="C33" s="43"/>
      <c r="D33" s="43"/>
      <c r="E33" s="70">
        <v>0</v>
      </c>
      <c r="F33" s="70">
        <v>4000000</v>
      </c>
    </row>
    <row r="34" spans="1:6" ht="15.75" thickBot="1">
      <c r="A34" s="72" t="s">
        <v>70</v>
      </c>
      <c r="B34" s="72" t="s">
        <v>71</v>
      </c>
      <c r="C34" s="43"/>
      <c r="D34" s="43"/>
      <c r="E34" s="70">
        <v>0</v>
      </c>
      <c r="F34" s="70">
        <v>800000</v>
      </c>
    </row>
    <row r="35" spans="1:6" ht="15.75" thickBot="1">
      <c r="A35" s="71" t="s">
        <v>6</v>
      </c>
      <c r="B35" s="55"/>
      <c r="C35" s="55"/>
      <c r="D35" s="55"/>
      <c r="E35" s="14">
        <f>SUM(E31:E34)</f>
        <v>7445240</v>
      </c>
      <c r="F35" s="14">
        <f>SUM(F31:F34)</f>
        <v>8300000</v>
      </c>
    </row>
    <row r="36" spans="1:6" ht="15.75" thickBot="1">
      <c r="A36" s="119"/>
      <c r="B36" s="43"/>
      <c r="C36" s="43"/>
      <c r="D36" s="43"/>
      <c r="E36" s="120"/>
      <c r="F36" s="120"/>
    </row>
    <row r="37" spans="1:6" ht="15.75" thickBot="1">
      <c r="A37" s="94" t="s">
        <v>72</v>
      </c>
      <c r="B37" s="95"/>
      <c r="C37" s="95"/>
      <c r="D37" s="95"/>
      <c r="E37" s="95"/>
      <c r="F37" s="96"/>
    </row>
    <row r="38" spans="1:6">
      <c r="A38" s="72" t="s">
        <v>73</v>
      </c>
      <c r="B38" s="72" t="s">
        <v>101</v>
      </c>
      <c r="C38" s="43"/>
      <c r="D38" s="43"/>
      <c r="E38" s="70">
        <v>2585000</v>
      </c>
      <c r="F38" s="70">
        <v>5500000</v>
      </c>
    </row>
    <row r="39" spans="1:6">
      <c r="A39" s="72"/>
      <c r="B39" s="72" t="s">
        <v>93</v>
      </c>
      <c r="C39" s="43"/>
      <c r="D39" s="43"/>
      <c r="E39" s="70">
        <v>4</v>
      </c>
      <c r="F39" s="70">
        <v>1500000</v>
      </c>
    </row>
    <row r="40" spans="1:6">
      <c r="A40" s="129"/>
      <c r="B40" s="129" t="s">
        <v>34</v>
      </c>
      <c r="C40" s="54"/>
      <c r="D40" s="54"/>
      <c r="E40" s="70">
        <v>197300</v>
      </c>
      <c r="F40" s="70">
        <v>1500000</v>
      </c>
    </row>
    <row r="41" spans="1:6" ht="15.75" thickBot="1">
      <c r="A41" s="129"/>
      <c r="B41" s="129" t="s">
        <v>74</v>
      </c>
      <c r="C41" s="54"/>
      <c r="D41" s="54"/>
      <c r="E41" s="70">
        <v>0</v>
      </c>
      <c r="F41" s="70">
        <v>1450000</v>
      </c>
    </row>
    <row r="42" spans="1:6" ht="15.75" thickBot="1">
      <c r="A42" s="130" t="s">
        <v>6</v>
      </c>
      <c r="B42" s="131"/>
      <c r="C42" s="131"/>
      <c r="D42" s="131"/>
      <c r="E42" s="14">
        <f>SUM(E38:E41)</f>
        <v>2782304</v>
      </c>
      <c r="F42" s="14">
        <f>SUM(F38:F41)</f>
        <v>9950000</v>
      </c>
    </row>
    <row r="43" spans="1:6" ht="15.75" thickBot="1">
      <c r="A43" s="62"/>
      <c r="B43" s="62"/>
      <c r="C43" s="62"/>
      <c r="D43" s="62"/>
      <c r="E43" s="62"/>
      <c r="F43" s="62"/>
    </row>
    <row r="44" spans="1:6" ht="15.75" thickBot="1">
      <c r="A44" s="132" t="s">
        <v>95</v>
      </c>
      <c r="B44" s="13"/>
      <c r="C44" s="13"/>
      <c r="D44" s="13"/>
      <c r="E44" s="13">
        <f>E13+E20+E28+E35+E42</f>
        <v>98726718</v>
      </c>
      <c r="F44" s="14">
        <f>F13+F20+F28+F35+F42</f>
        <v>110308181</v>
      </c>
    </row>
    <row r="45" spans="1:6" ht="15.75" thickBot="1">
      <c r="A45" s="62"/>
      <c r="B45" s="62"/>
      <c r="C45" s="62"/>
      <c r="D45" s="62"/>
      <c r="E45" s="62"/>
      <c r="F45" s="62"/>
    </row>
    <row r="46" spans="1:6" ht="15.75" thickBot="1">
      <c r="A46" s="130" t="s">
        <v>108</v>
      </c>
      <c r="B46" s="13"/>
      <c r="C46" s="13"/>
      <c r="D46" s="13"/>
      <c r="E46" s="13">
        <f>E44</f>
        <v>98726718</v>
      </c>
      <c r="F46" s="14">
        <f>F44</f>
        <v>110308181</v>
      </c>
    </row>
    <row r="47" spans="1:6" ht="15.75" thickBot="1"/>
    <row r="48" spans="1:6" ht="15.75" thickBot="1">
      <c r="A48" s="133" t="s">
        <v>94</v>
      </c>
      <c r="B48" s="131"/>
      <c r="C48" s="131"/>
      <c r="D48" s="131"/>
      <c r="E48" s="131">
        <v>8803579</v>
      </c>
      <c r="F48" s="134">
        <v>8803579</v>
      </c>
    </row>
  </sheetData>
  <mergeCells count="10">
    <mergeCell ref="A7:F7"/>
    <mergeCell ref="A37:F37"/>
    <mergeCell ref="A2:F3"/>
    <mergeCell ref="A1:F1"/>
    <mergeCell ref="A5:D6"/>
    <mergeCell ref="E5:E6"/>
    <mergeCell ref="F5:F6"/>
    <mergeCell ref="A30:F30"/>
    <mergeCell ref="A15:F15"/>
    <mergeCell ref="A22:F2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B9" sqref="B9"/>
    </sheetView>
  </sheetViews>
  <sheetFormatPr defaultRowHeight="15"/>
  <cols>
    <col min="1" max="1" width="12.140625" customWidth="1"/>
    <col min="2" max="2" width="31.7109375" customWidth="1"/>
    <col min="3" max="3" width="9.85546875" customWidth="1"/>
    <col min="4" max="4" width="10.5703125" customWidth="1"/>
    <col min="5" max="5" width="10.85546875" bestFit="1" customWidth="1"/>
    <col min="6" max="6" width="11.85546875" bestFit="1" customWidth="1"/>
  </cols>
  <sheetData>
    <row r="1" spans="1:6" ht="15.75" thickBot="1">
      <c r="A1" s="97" t="s">
        <v>75</v>
      </c>
      <c r="B1" s="98"/>
      <c r="C1" s="98"/>
      <c r="D1" s="98"/>
      <c r="E1" s="98"/>
      <c r="F1" s="99"/>
    </row>
    <row r="2" spans="1:6" ht="16.5" thickBot="1">
      <c r="A2" s="196" t="s">
        <v>107</v>
      </c>
      <c r="B2" s="197"/>
      <c r="C2" s="197"/>
      <c r="D2" s="197"/>
      <c r="E2" s="197"/>
      <c r="F2" s="197"/>
    </row>
    <row r="3" spans="1:6" ht="15.75" thickBot="1">
      <c r="A3" s="100" t="s">
        <v>164</v>
      </c>
      <c r="B3" s="101"/>
      <c r="C3" s="101"/>
      <c r="D3" s="101"/>
      <c r="E3" s="101"/>
      <c r="F3" s="102"/>
    </row>
    <row r="4" spans="1:6" ht="60.75" thickBot="1">
      <c r="A4" s="183" t="s">
        <v>47</v>
      </c>
      <c r="B4" s="184" t="s">
        <v>48</v>
      </c>
      <c r="C4" s="185"/>
      <c r="D4" s="186"/>
      <c r="E4" s="187" t="s">
        <v>0</v>
      </c>
      <c r="F4" s="188" t="s">
        <v>1</v>
      </c>
    </row>
    <row r="5" spans="1:6">
      <c r="A5" s="34" t="s">
        <v>42</v>
      </c>
      <c r="B5" s="190" t="s">
        <v>27</v>
      </c>
      <c r="C5" s="190"/>
      <c r="D5" s="190"/>
      <c r="E5" s="36">
        <v>4468693</v>
      </c>
      <c r="F5" s="36">
        <v>1950000</v>
      </c>
    </row>
    <row r="6" spans="1:6">
      <c r="A6" s="34" t="s">
        <v>43</v>
      </c>
      <c r="B6" s="189" t="s">
        <v>165</v>
      </c>
      <c r="C6" s="178"/>
      <c r="D6" s="178"/>
      <c r="E6" s="36">
        <v>4350394</v>
      </c>
      <c r="F6" s="36">
        <v>5310000</v>
      </c>
    </row>
    <row r="7" spans="1:6">
      <c r="A7" s="34" t="s">
        <v>44</v>
      </c>
      <c r="B7" s="189" t="s">
        <v>167</v>
      </c>
      <c r="C7" s="178"/>
      <c r="D7" s="178"/>
      <c r="E7" s="36">
        <v>0</v>
      </c>
      <c r="F7" s="36">
        <v>2768600</v>
      </c>
    </row>
    <row r="8" spans="1:6" ht="15.75" thickBot="1">
      <c r="A8" s="34" t="s">
        <v>46</v>
      </c>
      <c r="B8" s="191" t="s">
        <v>166</v>
      </c>
      <c r="C8" s="191"/>
      <c r="D8" s="191"/>
      <c r="E8" s="36">
        <v>1000000</v>
      </c>
      <c r="F8" s="36">
        <v>999999</v>
      </c>
    </row>
    <row r="9" spans="1:6" ht="15.75" thickBot="1">
      <c r="A9" s="37" t="s">
        <v>169</v>
      </c>
      <c r="B9" s="180"/>
      <c r="C9" s="181"/>
      <c r="D9" s="182"/>
      <c r="E9" s="179">
        <f>SUM(E5:E8)</f>
        <v>9819087</v>
      </c>
      <c r="F9" s="40">
        <f>SUM(F5:F8)</f>
        <v>11028599</v>
      </c>
    </row>
  </sheetData>
  <mergeCells count="6">
    <mergeCell ref="B8:D8"/>
    <mergeCell ref="A2:F2"/>
    <mergeCell ref="A1:F1"/>
    <mergeCell ref="A3:F3"/>
    <mergeCell ref="B4:D4"/>
    <mergeCell ref="B5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3" sqref="B13"/>
    </sheetView>
  </sheetViews>
  <sheetFormatPr defaultRowHeight="15"/>
  <cols>
    <col min="1" max="1" width="8.28515625" customWidth="1"/>
    <col min="2" max="2" width="33.140625" customWidth="1"/>
    <col min="3" max="3" width="14" customWidth="1"/>
    <col min="4" max="4" width="15.42578125" customWidth="1"/>
  </cols>
  <sheetData>
    <row r="1" spans="1:4" ht="15.75" thickBot="1">
      <c r="A1" s="78" t="s">
        <v>75</v>
      </c>
      <c r="B1" s="79"/>
      <c r="C1" s="79"/>
      <c r="D1" s="80"/>
    </row>
    <row r="2" spans="1:4" ht="16.5" thickBot="1">
      <c r="A2" s="126" t="s">
        <v>106</v>
      </c>
      <c r="B2" s="127"/>
      <c r="C2" s="127"/>
      <c r="D2" s="128"/>
    </row>
    <row r="3" spans="1:4" ht="15.75" thickBot="1"/>
    <row r="4" spans="1:4" ht="15.75" thickBot="1">
      <c r="A4" s="100" t="s">
        <v>45</v>
      </c>
      <c r="B4" s="101"/>
      <c r="C4" s="101"/>
      <c r="D4" s="102"/>
    </row>
    <row r="5" spans="1:4" ht="60">
      <c r="A5" s="28" t="s">
        <v>47</v>
      </c>
      <c r="B5" s="29" t="s">
        <v>48</v>
      </c>
      <c r="C5" s="29" t="s">
        <v>0</v>
      </c>
      <c r="D5" s="30" t="s">
        <v>1</v>
      </c>
    </row>
    <row r="6" spans="1:4" ht="15.75" thickBot="1">
      <c r="A6" s="31" t="s">
        <v>42</v>
      </c>
      <c r="B6" s="32" t="s">
        <v>104</v>
      </c>
      <c r="C6" s="33">
        <v>1450000</v>
      </c>
      <c r="D6" s="33">
        <v>0</v>
      </c>
    </row>
    <row r="7" spans="1:4" ht="15.75" thickBot="1">
      <c r="A7" s="37" t="s">
        <v>105</v>
      </c>
      <c r="B7" s="38"/>
      <c r="C7" s="39">
        <f>SUM(C6:C6)</f>
        <v>1450000</v>
      </c>
      <c r="D7" s="40">
        <f>SUM(D6:D6)</f>
        <v>0</v>
      </c>
    </row>
    <row r="8" spans="1:4" ht="15.75" thickBot="1"/>
    <row r="9" spans="1:4" ht="15.75" thickBot="1">
      <c r="A9" s="100" t="s">
        <v>45</v>
      </c>
      <c r="B9" s="101"/>
      <c r="C9" s="101"/>
      <c r="D9" s="102"/>
    </row>
    <row r="10" spans="1:4" ht="30">
      <c r="A10" s="28" t="s">
        <v>47</v>
      </c>
      <c r="B10" s="29" t="s">
        <v>48</v>
      </c>
      <c r="C10" s="29" t="s">
        <v>0</v>
      </c>
      <c r="D10" s="30" t="s">
        <v>1</v>
      </c>
    </row>
    <row r="11" spans="1:4">
      <c r="A11" s="31" t="s">
        <v>42</v>
      </c>
      <c r="B11" s="32" t="s">
        <v>27</v>
      </c>
      <c r="C11" s="33">
        <v>4468693</v>
      </c>
      <c r="D11" s="33">
        <v>4300000</v>
      </c>
    </row>
    <row r="12" spans="1:4" ht="15.75" thickBot="1">
      <c r="A12" s="34" t="s">
        <v>43</v>
      </c>
      <c r="B12" s="35" t="s">
        <v>103</v>
      </c>
      <c r="C12" s="36">
        <v>4350394</v>
      </c>
      <c r="D12" s="36">
        <v>4000000</v>
      </c>
    </row>
    <row r="13" spans="1:4" ht="15.75" thickBot="1">
      <c r="A13" s="37" t="s">
        <v>170</v>
      </c>
      <c r="B13" s="38"/>
      <c r="C13" s="39">
        <f>SUM(C11:C12)</f>
        <v>8819087</v>
      </c>
      <c r="D13" s="40">
        <f>SUM(D11:D12)</f>
        <v>8300000</v>
      </c>
    </row>
    <row r="14" spans="1:4" ht="15.75" thickBot="1"/>
    <row r="15" spans="1:4" ht="15.75" thickBot="1">
      <c r="A15" s="71" t="s">
        <v>160</v>
      </c>
      <c r="B15" s="10"/>
      <c r="C15" s="10"/>
      <c r="D15" s="14">
        <f>D7+D13</f>
        <v>8300000</v>
      </c>
    </row>
  </sheetData>
  <mergeCells count="4">
    <mergeCell ref="A2:D2"/>
    <mergeCell ref="A4:D4"/>
    <mergeCell ref="A1:D1"/>
    <mergeCell ref="A9:D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0"/>
  <sheetViews>
    <sheetView topLeftCell="A31" workbookViewId="0">
      <selection sqref="A1:F2"/>
    </sheetView>
  </sheetViews>
  <sheetFormatPr defaultRowHeight="15"/>
  <cols>
    <col min="5" max="5" width="18" bestFit="1" customWidth="1"/>
    <col min="6" max="6" width="18.5703125" customWidth="1"/>
  </cols>
  <sheetData>
    <row r="1" spans="1:6" ht="15.75" thickBot="1">
      <c r="A1" s="78" t="s">
        <v>75</v>
      </c>
      <c r="B1" s="79"/>
      <c r="C1" s="79"/>
      <c r="D1" s="79"/>
      <c r="E1" s="79"/>
      <c r="F1" s="80"/>
    </row>
    <row r="2" spans="1:6" ht="15.75" thickBot="1">
      <c r="A2" s="136" t="s">
        <v>109</v>
      </c>
      <c r="B2" s="137"/>
      <c r="C2" s="137"/>
      <c r="D2" s="137"/>
      <c r="E2" s="137"/>
      <c r="F2" s="138"/>
    </row>
    <row r="3" spans="1:6" ht="15.75" thickBot="1">
      <c r="A3" s="41"/>
      <c r="B3" s="41"/>
      <c r="C3" s="41"/>
      <c r="D3" s="41"/>
      <c r="E3" s="41"/>
      <c r="F3" s="41"/>
    </row>
    <row r="4" spans="1:6">
      <c r="A4" s="81" t="s">
        <v>134</v>
      </c>
      <c r="B4" s="82"/>
      <c r="C4" s="82"/>
      <c r="D4" s="82"/>
      <c r="E4" s="85" t="s">
        <v>0</v>
      </c>
      <c r="F4" s="145" t="s">
        <v>1</v>
      </c>
    </row>
    <row r="5" spans="1:6" ht="15.75" thickBot="1">
      <c r="A5" s="83"/>
      <c r="B5" s="84"/>
      <c r="C5" s="84"/>
      <c r="D5" s="84"/>
      <c r="E5" s="86"/>
      <c r="F5" s="146"/>
    </row>
    <row r="6" spans="1:6" ht="15.75" thickBot="1">
      <c r="A6" s="94" t="s">
        <v>96</v>
      </c>
      <c r="B6" s="95"/>
      <c r="C6" s="95"/>
      <c r="D6" s="95"/>
      <c r="E6" s="95"/>
      <c r="F6" s="96"/>
    </row>
    <row r="7" spans="1:6">
      <c r="A7" s="142" t="s">
        <v>110</v>
      </c>
      <c r="B7" s="73" t="s">
        <v>111</v>
      </c>
      <c r="C7" s="64"/>
      <c r="D7" s="64" t="s">
        <v>3</v>
      </c>
      <c r="E7" s="69">
        <v>2827440</v>
      </c>
      <c r="F7" s="69">
        <v>2827440</v>
      </c>
    </row>
    <row r="8" spans="1:6">
      <c r="A8" s="143"/>
      <c r="B8" s="74" t="s">
        <v>112</v>
      </c>
      <c r="C8" s="43"/>
      <c r="D8" s="43"/>
      <c r="E8" s="70">
        <v>3872000</v>
      </c>
      <c r="F8" s="70">
        <v>3872000</v>
      </c>
    </row>
    <row r="9" spans="1:6">
      <c r="A9" s="143"/>
      <c r="B9" s="74" t="s">
        <v>113</v>
      </c>
      <c r="C9" s="43"/>
      <c r="D9" s="43"/>
      <c r="E9" s="70">
        <v>1070121</v>
      </c>
      <c r="F9" s="70">
        <v>1070121</v>
      </c>
    </row>
    <row r="10" spans="1:6" ht="15.75" thickBot="1">
      <c r="A10" s="144"/>
      <c r="B10" s="139" t="s">
        <v>114</v>
      </c>
      <c r="C10" s="140"/>
      <c r="D10" s="140"/>
      <c r="E10" s="141">
        <v>4033790</v>
      </c>
      <c r="F10" s="141">
        <v>4033790</v>
      </c>
    </row>
    <row r="11" spans="1:6">
      <c r="A11" s="142" t="s">
        <v>119</v>
      </c>
      <c r="B11" s="74" t="s">
        <v>115</v>
      </c>
      <c r="C11" s="43"/>
      <c r="D11" s="43"/>
      <c r="E11" s="70">
        <v>5000000</v>
      </c>
      <c r="F11" s="70">
        <v>5000000</v>
      </c>
    </row>
    <row r="12" spans="1:6">
      <c r="A12" s="143"/>
      <c r="B12" s="74" t="s">
        <v>116</v>
      </c>
      <c r="C12" s="43"/>
      <c r="D12" s="43" t="s">
        <v>4</v>
      </c>
      <c r="E12" s="70">
        <v>4408799</v>
      </c>
      <c r="F12" s="70">
        <v>5551799</v>
      </c>
    </row>
    <row r="13" spans="1:6">
      <c r="A13" s="143"/>
      <c r="B13" s="74" t="s">
        <v>117</v>
      </c>
      <c r="C13" s="43"/>
      <c r="D13" s="43"/>
      <c r="E13" s="70">
        <v>76500</v>
      </c>
      <c r="F13" s="70">
        <v>76500</v>
      </c>
    </row>
    <row r="14" spans="1:6">
      <c r="A14" s="143"/>
      <c r="B14" s="74" t="s">
        <v>118</v>
      </c>
      <c r="C14" s="43"/>
      <c r="D14" s="43"/>
      <c r="E14" s="70">
        <v>1024800</v>
      </c>
      <c r="F14" s="70">
        <v>1024800</v>
      </c>
    </row>
    <row r="15" spans="1:6" ht="15.75" thickBot="1">
      <c r="A15" s="144"/>
      <c r="B15" s="74" t="s">
        <v>56</v>
      </c>
      <c r="C15" s="43"/>
      <c r="D15" s="43"/>
      <c r="E15" s="70">
        <v>0</v>
      </c>
      <c r="F15" s="70">
        <v>24819</v>
      </c>
    </row>
    <row r="16" spans="1:6" ht="15.75" thickBot="1">
      <c r="A16" s="71" t="s">
        <v>6</v>
      </c>
      <c r="B16" s="10"/>
      <c r="C16" s="10"/>
      <c r="D16" s="10"/>
      <c r="E16" s="14">
        <f>SUM(E7:E15)</f>
        <v>22313450</v>
      </c>
      <c r="F16" s="14">
        <f>SUM(F7:F15)</f>
        <v>23481269</v>
      </c>
    </row>
    <row r="17" spans="1:6" ht="15.75" thickBot="1">
      <c r="A17" s="41"/>
      <c r="B17" s="41"/>
      <c r="C17" s="41"/>
      <c r="D17" s="62"/>
      <c r="E17" s="62"/>
      <c r="F17" s="41"/>
    </row>
    <row r="18" spans="1:6" ht="15.75" thickBot="1">
      <c r="A18" s="94" t="s">
        <v>120</v>
      </c>
      <c r="B18" s="95"/>
      <c r="C18" s="95"/>
      <c r="D18" s="95"/>
      <c r="E18" s="95"/>
      <c r="F18" s="96"/>
    </row>
    <row r="19" spans="1:6">
      <c r="A19" s="72"/>
      <c r="B19" s="72" t="s">
        <v>121</v>
      </c>
      <c r="C19" s="43"/>
      <c r="D19" s="43"/>
      <c r="E19" s="70">
        <v>9180150</v>
      </c>
      <c r="F19" s="70">
        <v>9180150</v>
      </c>
    </row>
    <row r="20" spans="1:6">
      <c r="A20" s="72"/>
      <c r="B20" s="72" t="s">
        <v>122</v>
      </c>
      <c r="C20" s="43"/>
      <c r="D20" s="43"/>
      <c r="E20" s="70">
        <v>2400000</v>
      </c>
      <c r="F20" s="70">
        <v>2400000</v>
      </c>
    </row>
    <row r="21" spans="1:6">
      <c r="A21" s="72"/>
      <c r="B21" s="72" t="s">
        <v>123</v>
      </c>
      <c r="C21" s="43"/>
      <c r="D21" s="43"/>
      <c r="E21" s="70">
        <v>1753200</v>
      </c>
      <c r="F21" s="70">
        <v>1753200</v>
      </c>
    </row>
    <row r="22" spans="1:6">
      <c r="A22" s="72"/>
      <c r="B22" s="72" t="s">
        <v>124</v>
      </c>
      <c r="C22" s="43"/>
      <c r="D22" s="43"/>
      <c r="E22" s="70">
        <v>396700</v>
      </c>
      <c r="F22" s="70">
        <v>396700</v>
      </c>
    </row>
    <row r="23" spans="1:6" ht="15.75" thickBot="1">
      <c r="A23" s="72"/>
      <c r="B23" s="72" t="s">
        <v>5</v>
      </c>
      <c r="C23" s="43"/>
      <c r="D23" s="43"/>
      <c r="E23" s="70">
        <v>0</v>
      </c>
      <c r="F23" s="70">
        <v>950650</v>
      </c>
    </row>
    <row r="24" spans="1:6" ht="15.75" thickBot="1">
      <c r="A24" s="71" t="s">
        <v>6</v>
      </c>
      <c r="B24" s="55"/>
      <c r="C24" s="55"/>
      <c r="D24" s="55"/>
      <c r="E24" s="14">
        <f>SUM(E19:E23)</f>
        <v>13730050</v>
      </c>
      <c r="F24" s="14">
        <f>SUM(F19:F23)</f>
        <v>14680700</v>
      </c>
    </row>
    <row r="25" spans="1:6" ht="15.75" thickBot="1">
      <c r="A25" s="41"/>
      <c r="B25" s="41"/>
      <c r="C25" s="41"/>
      <c r="D25" s="41"/>
      <c r="E25" s="41"/>
      <c r="F25" s="41"/>
    </row>
    <row r="26" spans="1:6" ht="15.75" thickBot="1">
      <c r="A26" s="94" t="s">
        <v>125</v>
      </c>
      <c r="B26" s="95"/>
      <c r="C26" s="95"/>
      <c r="D26" s="95"/>
      <c r="E26" s="95"/>
      <c r="F26" s="96"/>
    </row>
    <row r="27" spans="1:6">
      <c r="A27" s="72"/>
      <c r="B27" s="72" t="s">
        <v>126</v>
      </c>
      <c r="C27" s="43"/>
      <c r="D27" s="43"/>
      <c r="E27" s="70">
        <v>7482500</v>
      </c>
      <c r="F27" s="70">
        <v>7770000</v>
      </c>
    </row>
    <row r="28" spans="1:6">
      <c r="A28" s="72"/>
      <c r="B28" s="72" t="s">
        <v>127</v>
      </c>
      <c r="C28" s="43"/>
      <c r="D28" s="43"/>
      <c r="E28" s="70">
        <v>560000</v>
      </c>
      <c r="F28" s="70">
        <v>560000</v>
      </c>
    </row>
    <row r="29" spans="1:6">
      <c r="A29" s="72"/>
      <c r="B29" s="72" t="s">
        <v>128</v>
      </c>
      <c r="C29" s="43"/>
      <c r="D29" s="43"/>
      <c r="E29" s="70">
        <v>1584000</v>
      </c>
      <c r="F29" s="70">
        <v>1696640</v>
      </c>
    </row>
    <row r="30" spans="1:6">
      <c r="A30" s="72"/>
      <c r="B30" s="72" t="s">
        <v>129</v>
      </c>
      <c r="C30" s="43"/>
      <c r="D30" s="43"/>
      <c r="E30" s="70">
        <v>994726</v>
      </c>
      <c r="F30" s="70">
        <v>994726</v>
      </c>
    </row>
    <row r="31" spans="1:6">
      <c r="A31" s="72"/>
      <c r="B31" s="72" t="s">
        <v>130</v>
      </c>
      <c r="C31" s="43"/>
      <c r="D31" s="43"/>
      <c r="E31" s="70">
        <v>0</v>
      </c>
      <c r="F31" s="70">
        <v>0</v>
      </c>
    </row>
    <row r="32" spans="1:6" ht="15.75" thickBot="1">
      <c r="A32" s="72"/>
      <c r="B32" s="72" t="s">
        <v>131</v>
      </c>
      <c r="C32" s="43"/>
      <c r="D32" s="43"/>
      <c r="E32" s="70">
        <v>5505854</v>
      </c>
      <c r="F32" s="70">
        <v>5505854</v>
      </c>
    </row>
    <row r="33" spans="1:6" ht="15.75" thickBot="1">
      <c r="A33" s="71" t="s">
        <v>6</v>
      </c>
      <c r="B33" s="55"/>
      <c r="C33" s="55"/>
      <c r="D33" s="55"/>
      <c r="E33" s="14">
        <f>SUM(E27:E32)</f>
        <v>16127080</v>
      </c>
      <c r="F33" s="14">
        <f>SUM(F27:F32)</f>
        <v>16527220</v>
      </c>
    </row>
    <row r="34" spans="1:6" ht="15.75" thickBot="1">
      <c r="A34" s="41"/>
      <c r="B34" s="41"/>
      <c r="C34" s="41"/>
      <c r="D34" s="41"/>
      <c r="E34" s="41"/>
      <c r="F34" s="41"/>
    </row>
    <row r="35" spans="1:6" ht="15.75" thickBot="1">
      <c r="A35" s="94" t="s">
        <v>132</v>
      </c>
      <c r="B35" s="95"/>
      <c r="C35" s="95"/>
      <c r="D35" s="95"/>
      <c r="E35" s="95"/>
      <c r="F35" s="96"/>
    </row>
    <row r="36" spans="1:6" ht="15.75" thickBot="1">
      <c r="A36" s="72"/>
      <c r="B36" s="72" t="s">
        <v>133</v>
      </c>
      <c r="C36" s="43"/>
      <c r="D36" s="43"/>
      <c r="E36" s="70">
        <v>1800000</v>
      </c>
      <c r="F36" s="70">
        <v>2168500</v>
      </c>
    </row>
    <row r="37" spans="1:6" ht="15.75" thickBot="1">
      <c r="A37" s="71" t="s">
        <v>6</v>
      </c>
      <c r="B37" s="55"/>
      <c r="C37" s="55"/>
      <c r="D37" s="55"/>
      <c r="E37" s="14">
        <f>SUM(E36:E36)</f>
        <v>1800000</v>
      </c>
      <c r="F37" s="14">
        <f>SUM(F36:F36)</f>
        <v>2168500</v>
      </c>
    </row>
    <row r="38" spans="1:6" ht="15.75" thickBot="1">
      <c r="A38" s="62"/>
      <c r="B38" s="62"/>
      <c r="C38" s="62"/>
      <c r="D38" s="62"/>
      <c r="E38" s="62"/>
      <c r="F38" s="62"/>
    </row>
    <row r="39" spans="1:6" ht="15.75" thickBot="1">
      <c r="A39" s="130" t="s">
        <v>108</v>
      </c>
      <c r="B39" s="13"/>
      <c r="C39" s="13"/>
      <c r="D39" s="13"/>
      <c r="E39" s="13">
        <f>E16+E24+E33+E37</f>
        <v>53970580</v>
      </c>
      <c r="F39" s="14">
        <f>F16+F24+F33+F37</f>
        <v>56857689</v>
      </c>
    </row>
    <row r="40" spans="1:6">
      <c r="A40" s="41"/>
      <c r="B40" s="41"/>
      <c r="C40" s="41"/>
      <c r="D40" s="41"/>
      <c r="E40" s="41"/>
      <c r="F40" s="41"/>
    </row>
  </sheetData>
  <mergeCells count="11">
    <mergeCell ref="A18:F18"/>
    <mergeCell ref="A35:F35"/>
    <mergeCell ref="A7:A10"/>
    <mergeCell ref="A11:A15"/>
    <mergeCell ref="A2:F2"/>
    <mergeCell ref="A1:F1"/>
    <mergeCell ref="A26:F26"/>
    <mergeCell ref="A4:D5"/>
    <mergeCell ref="E4:E5"/>
    <mergeCell ref="F4:F5"/>
    <mergeCell ref="A6:F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"/>
    </sheetView>
  </sheetViews>
  <sheetFormatPr defaultRowHeight="15"/>
  <cols>
    <col min="5" max="5" width="18.140625" customWidth="1"/>
    <col min="6" max="6" width="17" customWidth="1"/>
  </cols>
  <sheetData>
    <row r="1" spans="1:6" ht="15.75" thickBot="1">
      <c r="A1" s="78" t="s">
        <v>75</v>
      </c>
      <c r="B1" s="79"/>
      <c r="C1" s="79"/>
      <c r="D1" s="79"/>
      <c r="E1" s="79"/>
      <c r="F1" s="80"/>
    </row>
    <row r="2" spans="1:6" ht="15.75" thickBot="1">
      <c r="A2" s="136" t="s">
        <v>168</v>
      </c>
      <c r="B2" s="137"/>
      <c r="C2" s="137"/>
      <c r="D2" s="137"/>
      <c r="E2" s="137"/>
      <c r="F2" s="138"/>
    </row>
    <row r="3" spans="1:6" ht="15.75" thickBot="1"/>
    <row r="4" spans="1:6" ht="15.75" thickBot="1">
      <c r="A4" s="100" t="s">
        <v>164</v>
      </c>
      <c r="B4" s="101"/>
      <c r="C4" s="101"/>
      <c r="D4" s="101"/>
      <c r="E4" s="101"/>
      <c r="F4" s="102"/>
    </row>
    <row r="5" spans="1:6" ht="30.75" thickBot="1">
      <c r="A5" s="183" t="s">
        <v>47</v>
      </c>
      <c r="B5" s="184" t="s">
        <v>48</v>
      </c>
      <c r="C5" s="185"/>
      <c r="D5" s="186"/>
      <c r="E5" s="187" t="s">
        <v>0</v>
      </c>
      <c r="F5" s="188" t="s">
        <v>1</v>
      </c>
    </row>
    <row r="6" spans="1:6">
      <c r="A6" s="198" t="s">
        <v>42</v>
      </c>
      <c r="B6" s="190" t="s">
        <v>27</v>
      </c>
      <c r="C6" s="190"/>
      <c r="D6" s="190"/>
      <c r="E6" s="199">
        <v>4468693</v>
      </c>
      <c r="F6" s="200">
        <v>1950000</v>
      </c>
    </row>
    <row r="7" spans="1:6">
      <c r="A7" s="201" t="s">
        <v>43</v>
      </c>
      <c r="B7" s="189" t="s">
        <v>165</v>
      </c>
      <c r="C7" s="178"/>
      <c r="D7" s="178"/>
      <c r="E7" s="36">
        <v>4350394</v>
      </c>
      <c r="F7" s="202">
        <v>5310000</v>
      </c>
    </row>
    <row r="8" spans="1:6">
      <c r="A8" s="201" t="s">
        <v>44</v>
      </c>
      <c r="B8" s="189" t="s">
        <v>167</v>
      </c>
      <c r="C8" s="178"/>
      <c r="D8" s="178"/>
      <c r="E8" s="36">
        <v>0</v>
      </c>
      <c r="F8" s="202">
        <v>2768600</v>
      </c>
    </row>
    <row r="9" spans="1:6" ht="15.75" thickBot="1">
      <c r="A9" s="203" t="s">
        <v>46</v>
      </c>
      <c r="B9" s="191" t="s">
        <v>166</v>
      </c>
      <c r="C9" s="191"/>
      <c r="D9" s="191"/>
      <c r="E9" s="204">
        <v>1000000</v>
      </c>
      <c r="F9" s="205">
        <v>999999</v>
      </c>
    </row>
    <row r="10" spans="1:6" ht="15.75" thickBot="1">
      <c r="A10" s="37" t="s">
        <v>31</v>
      </c>
      <c r="B10" s="180"/>
      <c r="C10" s="181"/>
      <c r="D10" s="182"/>
      <c r="E10" s="179">
        <f>SUM(E6:E9)</f>
        <v>9819087</v>
      </c>
      <c r="F10" s="40">
        <f>SUM(F6:F9)</f>
        <v>11028599</v>
      </c>
    </row>
  </sheetData>
  <mergeCells count="6">
    <mergeCell ref="B9:D9"/>
    <mergeCell ref="A1:F1"/>
    <mergeCell ref="A2:F2"/>
    <mergeCell ref="A4:F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A9" sqref="A9"/>
    </sheetView>
  </sheetViews>
  <sheetFormatPr defaultRowHeight="15"/>
  <cols>
    <col min="1" max="1" width="10" bestFit="1" customWidth="1"/>
    <col min="2" max="2" width="14.5703125" customWidth="1"/>
    <col min="5" max="5" width="11.7109375" customWidth="1"/>
    <col min="6" max="6" width="11.5703125" customWidth="1"/>
  </cols>
  <sheetData>
    <row r="1" spans="1:6" ht="15.75" thickBot="1">
      <c r="A1" s="78" t="s">
        <v>75</v>
      </c>
      <c r="B1" s="79"/>
      <c r="C1" s="79"/>
      <c r="D1" s="79"/>
      <c r="E1" s="79"/>
      <c r="F1" s="80"/>
    </row>
    <row r="2" spans="1:6" ht="15.75" thickBot="1">
      <c r="A2" s="136" t="s">
        <v>135</v>
      </c>
      <c r="B2" s="137"/>
      <c r="C2" s="137"/>
      <c r="D2" s="137"/>
      <c r="E2" s="137"/>
      <c r="F2" s="138"/>
    </row>
    <row r="3" spans="1:6" ht="15.75" thickBot="1"/>
    <row r="4" spans="1:6">
      <c r="A4" s="103" t="s">
        <v>134</v>
      </c>
      <c r="B4" s="104"/>
      <c r="C4" s="104"/>
      <c r="D4" s="104"/>
      <c r="E4" s="107" t="s">
        <v>0</v>
      </c>
      <c r="F4" s="109" t="s">
        <v>1</v>
      </c>
    </row>
    <row r="5" spans="1:6" ht="15.75" thickBot="1">
      <c r="A5" s="114"/>
      <c r="B5" s="115"/>
      <c r="C5" s="115"/>
      <c r="D5" s="115"/>
      <c r="E5" s="116"/>
      <c r="F5" s="117"/>
    </row>
    <row r="6" spans="1:6" ht="16.5" thickBot="1">
      <c r="A6" s="111" t="s">
        <v>33</v>
      </c>
      <c r="B6" s="112"/>
      <c r="C6" s="112"/>
      <c r="D6" s="112"/>
      <c r="E6" s="112"/>
      <c r="F6" s="113"/>
    </row>
    <row r="7" spans="1:6" ht="15.75">
      <c r="A7" s="16" t="s">
        <v>28</v>
      </c>
      <c r="B7" s="17" t="s">
        <v>29</v>
      </c>
      <c r="C7" s="18"/>
      <c r="D7" s="17"/>
      <c r="E7" s="19">
        <v>1450000</v>
      </c>
      <c r="F7" s="20">
        <v>0</v>
      </c>
    </row>
    <row r="8" spans="1:6" ht="16.5" thickBot="1">
      <c r="A8" s="21"/>
      <c r="B8" s="22"/>
      <c r="C8" s="23"/>
      <c r="D8" s="22"/>
      <c r="E8" s="24"/>
      <c r="F8" s="25">
        <v>0</v>
      </c>
    </row>
    <row r="9" spans="1:6" ht="16.5" thickBot="1">
      <c r="A9" s="7" t="s">
        <v>30</v>
      </c>
      <c r="B9" s="10"/>
      <c r="C9" s="10"/>
      <c r="D9" s="10"/>
      <c r="E9" s="13">
        <f>SUM(E7:E8)</f>
        <v>1450000</v>
      </c>
      <c r="F9" s="14">
        <f>SUM(F7:F7)</f>
        <v>0</v>
      </c>
    </row>
  </sheetData>
  <mergeCells count="6">
    <mergeCell ref="A6:F6"/>
    <mergeCell ref="A1:F1"/>
    <mergeCell ref="A2:F2"/>
    <mergeCell ref="A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C12" sqref="C12"/>
    </sheetView>
  </sheetViews>
  <sheetFormatPr defaultRowHeight="15"/>
  <cols>
    <col min="5" max="5" width="12.7109375" customWidth="1"/>
    <col min="6" max="6" width="18.140625" customWidth="1"/>
  </cols>
  <sheetData>
    <row r="1" spans="1:11" ht="15.75" thickBot="1">
      <c r="A1" s="78" t="s">
        <v>75</v>
      </c>
      <c r="B1" s="79"/>
      <c r="C1" s="79"/>
      <c r="D1" s="79"/>
      <c r="E1" s="79"/>
      <c r="F1" s="80"/>
    </row>
    <row r="2" spans="1:11" ht="15.75" thickBot="1">
      <c r="A2" s="136" t="s">
        <v>136</v>
      </c>
      <c r="B2" s="137"/>
      <c r="C2" s="137"/>
      <c r="D2" s="137"/>
      <c r="E2" s="137"/>
      <c r="F2" s="138"/>
    </row>
    <row r="4" spans="1:11">
      <c r="A4" s="118" t="s">
        <v>35</v>
      </c>
      <c r="B4" s="118"/>
      <c r="C4" s="118"/>
      <c r="D4" s="118"/>
      <c r="E4" s="118"/>
      <c r="F4" s="118"/>
    </row>
    <row r="5" spans="1:11">
      <c r="A5" s="118"/>
      <c r="B5" s="118"/>
      <c r="C5" s="118"/>
      <c r="D5" s="118"/>
      <c r="E5" s="118"/>
      <c r="F5" s="118"/>
    </row>
    <row r="6" spans="1:11" ht="43.5" customHeight="1">
      <c r="A6" s="118"/>
      <c r="B6" s="118"/>
      <c r="C6" s="118"/>
      <c r="D6" s="118"/>
      <c r="E6" s="118"/>
      <c r="F6" s="118"/>
      <c r="G6" s="26"/>
      <c r="H6" s="26"/>
      <c r="I6" s="26"/>
      <c r="J6" s="26"/>
      <c r="K6" s="26"/>
    </row>
  </sheetData>
  <mergeCells count="3">
    <mergeCell ref="A1:F1"/>
    <mergeCell ref="A2:F2"/>
    <mergeCell ref="A4:F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F27" sqref="F27"/>
    </sheetView>
  </sheetViews>
  <sheetFormatPr defaultRowHeight="15"/>
  <cols>
    <col min="4" max="4" width="12" customWidth="1"/>
    <col min="5" max="5" width="17.140625" customWidth="1"/>
    <col min="6" max="6" width="15.7109375" customWidth="1"/>
  </cols>
  <sheetData>
    <row r="1" spans="1:6" ht="15.75" thickBot="1">
      <c r="A1" s="78" t="s">
        <v>75</v>
      </c>
      <c r="B1" s="79"/>
      <c r="C1" s="79"/>
      <c r="D1" s="79"/>
      <c r="E1" s="79"/>
      <c r="F1" s="80"/>
    </row>
    <row r="2" spans="1:6" ht="15.75" thickBot="1">
      <c r="A2" s="136" t="s">
        <v>137</v>
      </c>
      <c r="B2" s="137"/>
      <c r="C2" s="137"/>
      <c r="D2" s="137"/>
      <c r="E2" s="137"/>
      <c r="F2" s="138"/>
    </row>
    <row r="3" spans="1:6" ht="15.75" thickBot="1"/>
    <row r="4" spans="1:6">
      <c r="A4" s="103" t="s">
        <v>134</v>
      </c>
      <c r="B4" s="104"/>
      <c r="C4" s="104"/>
      <c r="D4" s="104"/>
      <c r="E4" s="107" t="s">
        <v>0</v>
      </c>
      <c r="F4" s="109" t="s">
        <v>1</v>
      </c>
    </row>
    <row r="5" spans="1:6" ht="15.75" thickBot="1">
      <c r="A5" s="105"/>
      <c r="B5" s="106"/>
      <c r="C5" s="106"/>
      <c r="D5" s="106"/>
      <c r="E5" s="108"/>
      <c r="F5" s="110"/>
    </row>
    <row r="6" spans="1:6" ht="16.5" thickBot="1">
      <c r="A6" s="111" t="s">
        <v>138</v>
      </c>
      <c r="B6" s="112"/>
      <c r="C6" s="112"/>
      <c r="D6" s="112"/>
      <c r="E6" s="112"/>
      <c r="F6" s="113"/>
    </row>
    <row r="7" spans="1:6" ht="15.75">
      <c r="A7" s="1" t="s">
        <v>101</v>
      </c>
      <c r="B7" s="5"/>
      <c r="C7" s="5"/>
      <c r="D7" s="5"/>
      <c r="E7" s="6">
        <v>2858000</v>
      </c>
      <c r="F7" s="6">
        <v>5500000</v>
      </c>
    </row>
    <row r="8" spans="1:6" ht="15.75">
      <c r="A8" s="4" t="s">
        <v>172</v>
      </c>
      <c r="B8" s="5"/>
      <c r="C8" s="5"/>
      <c r="D8" s="5"/>
      <c r="E8" s="6">
        <v>0</v>
      </c>
      <c r="F8" s="6">
        <v>1500000</v>
      </c>
    </row>
    <row r="9" spans="1:6" ht="15.75">
      <c r="A9" s="4" t="s">
        <v>171</v>
      </c>
      <c r="B9" s="5"/>
      <c r="C9" s="5"/>
      <c r="D9" s="5"/>
      <c r="E9" s="6">
        <v>197304</v>
      </c>
      <c r="F9" s="6">
        <v>1500000</v>
      </c>
    </row>
    <row r="10" spans="1:6" ht="16.5" thickBot="1">
      <c r="A10" s="4" t="s">
        <v>93</v>
      </c>
      <c r="B10" s="5"/>
      <c r="C10" s="5"/>
      <c r="D10" s="5"/>
      <c r="E10" s="6">
        <v>0</v>
      </c>
      <c r="F10" s="6">
        <v>1450000</v>
      </c>
    </row>
    <row r="11" spans="1:6" ht="16.5" thickBot="1">
      <c r="A11" s="7" t="s">
        <v>6</v>
      </c>
      <c r="B11" s="9"/>
      <c r="C11" s="9"/>
      <c r="D11" s="9"/>
      <c r="E11" s="8">
        <f>SUM(E7:E10)</f>
        <v>3055304</v>
      </c>
      <c r="F11" s="8">
        <f>SUM(F7:F10)</f>
        <v>9950000</v>
      </c>
    </row>
    <row r="12" spans="1:6" ht="16.5" thickBot="1">
      <c r="A12" s="164"/>
      <c r="B12" s="5"/>
      <c r="C12" s="5"/>
      <c r="D12" s="5"/>
      <c r="E12" s="165"/>
      <c r="F12" s="165"/>
    </row>
    <row r="13" spans="1:6" ht="16.5" thickBot="1">
      <c r="A13" s="111" t="s">
        <v>139</v>
      </c>
      <c r="B13" s="112"/>
      <c r="C13" s="112"/>
      <c r="D13" s="112"/>
      <c r="E13" s="112"/>
      <c r="F13" s="113"/>
    </row>
    <row r="14" spans="1:6" ht="15.75">
      <c r="A14" s="1" t="s">
        <v>140</v>
      </c>
      <c r="B14" s="5"/>
      <c r="C14" s="5"/>
      <c r="D14" s="5"/>
      <c r="E14" s="6">
        <v>1300000</v>
      </c>
      <c r="F14" s="6">
        <v>1300000</v>
      </c>
    </row>
    <row r="15" spans="1:6" ht="15.75">
      <c r="A15" s="1" t="s">
        <v>32</v>
      </c>
      <c r="B15" s="5"/>
      <c r="C15" s="5"/>
      <c r="D15" s="5"/>
      <c r="E15" s="6">
        <v>14000000</v>
      </c>
      <c r="F15" s="6">
        <v>14000000</v>
      </c>
    </row>
    <row r="16" spans="1:6" ht="15.75">
      <c r="A16" s="1" t="s">
        <v>2</v>
      </c>
      <c r="B16" s="5"/>
      <c r="C16" s="5"/>
      <c r="D16" s="5"/>
      <c r="E16" s="6">
        <v>1500000</v>
      </c>
      <c r="F16" s="6">
        <v>0</v>
      </c>
    </row>
    <row r="17" spans="1:6" ht="15.75">
      <c r="A17" s="4" t="s">
        <v>91</v>
      </c>
      <c r="B17" s="5"/>
      <c r="C17" s="5"/>
      <c r="D17" s="5"/>
      <c r="E17" s="6">
        <v>100000</v>
      </c>
      <c r="F17" s="6">
        <v>100000</v>
      </c>
    </row>
    <row r="18" spans="1:6" ht="16.5" thickBot="1">
      <c r="A18" s="4" t="s">
        <v>92</v>
      </c>
      <c r="B18" s="5"/>
      <c r="C18" s="5"/>
      <c r="D18" s="5"/>
      <c r="E18" s="6">
        <v>40000</v>
      </c>
      <c r="F18" s="6">
        <v>40000</v>
      </c>
    </row>
    <row r="19" spans="1:6" ht="16.5" thickBot="1">
      <c r="A19" s="7" t="s">
        <v>6</v>
      </c>
      <c r="B19" s="9"/>
      <c r="C19" s="9"/>
      <c r="D19" s="9"/>
      <c r="E19" s="8">
        <f>SUM(E14:E18)</f>
        <v>16940000</v>
      </c>
      <c r="F19" s="8">
        <f>SUM(F14:F18)</f>
        <v>15440000</v>
      </c>
    </row>
    <row r="20" spans="1:6" ht="16.5" thickBot="1">
      <c r="A20" s="7"/>
      <c r="B20" s="9"/>
      <c r="C20" s="9"/>
      <c r="D20" s="9"/>
      <c r="E20" s="166"/>
      <c r="F20" s="8"/>
    </row>
    <row r="21" spans="1:6" ht="16.5" thickBot="1">
      <c r="A21" s="111" t="s">
        <v>98</v>
      </c>
      <c r="B21" s="112"/>
      <c r="C21" s="112"/>
      <c r="D21" s="112"/>
      <c r="E21" s="112"/>
      <c r="F21" s="113"/>
    </row>
    <row r="22" spans="1:6" ht="15.75">
      <c r="A22" s="1" t="s">
        <v>141</v>
      </c>
      <c r="B22" s="5"/>
      <c r="C22" s="5"/>
      <c r="D22" s="5"/>
      <c r="E22" s="6">
        <v>3603600</v>
      </c>
      <c r="F22" s="6">
        <v>4777400</v>
      </c>
    </row>
    <row r="23" spans="1:6" ht="15.75">
      <c r="A23" s="1" t="s">
        <v>173</v>
      </c>
      <c r="B23" s="5"/>
      <c r="C23" s="5"/>
      <c r="D23" s="5"/>
      <c r="E23" s="6">
        <v>3108994</v>
      </c>
      <c r="F23" s="6">
        <v>3912000</v>
      </c>
    </row>
    <row r="24" spans="1:6" ht="16.5" thickBot="1">
      <c r="A24" s="4" t="s">
        <v>142</v>
      </c>
      <c r="B24" s="5"/>
      <c r="C24" s="5"/>
      <c r="D24" s="5"/>
      <c r="E24" s="6">
        <v>610694</v>
      </c>
      <c r="F24" s="6">
        <v>610694</v>
      </c>
    </row>
    <row r="25" spans="1:6" ht="16.5" thickBot="1">
      <c r="A25" s="7" t="s">
        <v>6</v>
      </c>
      <c r="B25" s="9"/>
      <c r="C25" s="9"/>
      <c r="D25" s="9"/>
      <c r="E25" s="8">
        <f>SUM(E22:E24)</f>
        <v>7323288</v>
      </c>
      <c r="F25" s="8">
        <f>SUM(F22:F24)</f>
        <v>9300094</v>
      </c>
    </row>
    <row r="26" spans="1:6" ht="16.5" thickBot="1">
      <c r="A26" s="1"/>
      <c r="B26" s="1"/>
      <c r="C26" s="1"/>
      <c r="D26" s="1"/>
      <c r="E26" s="1"/>
      <c r="F26" s="1"/>
    </row>
    <row r="27" spans="1:6" ht="16.5" thickBot="1">
      <c r="A27" s="11" t="s">
        <v>36</v>
      </c>
      <c r="B27" s="12"/>
      <c r="C27" s="12"/>
      <c r="D27" s="12"/>
      <c r="E27" s="167">
        <f>E11+E19+E25</f>
        <v>27318592</v>
      </c>
      <c r="F27" s="27">
        <f>F11+F19+F25</f>
        <v>34690094</v>
      </c>
    </row>
    <row r="28" spans="1:6" ht="15.75">
      <c r="A28" s="1"/>
      <c r="B28" s="1"/>
      <c r="C28" s="1"/>
      <c r="D28" s="1"/>
      <c r="E28" s="1"/>
      <c r="F28" s="1"/>
    </row>
    <row r="29" spans="1:6" ht="15.75">
      <c r="A29" s="1"/>
      <c r="B29" s="1"/>
      <c r="C29" s="1"/>
      <c r="D29" s="1"/>
      <c r="E29" s="1"/>
      <c r="F29" s="1"/>
    </row>
    <row r="30" spans="1:6" ht="15.75">
      <c r="A30" s="1"/>
      <c r="B30" s="1"/>
      <c r="C30" s="1"/>
      <c r="D30" s="1"/>
      <c r="E30" s="1"/>
      <c r="F30" s="1"/>
    </row>
  </sheetData>
  <mergeCells count="8">
    <mergeCell ref="A13:F13"/>
    <mergeCell ref="A21:F21"/>
    <mergeCell ref="A6:F6"/>
    <mergeCell ref="A1:F1"/>
    <mergeCell ref="A2:F2"/>
    <mergeCell ref="A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1.sz.melléklet</vt:lpstr>
      <vt:lpstr>2.sz.melléklet</vt:lpstr>
      <vt:lpstr>3.sz.melléklet</vt:lpstr>
      <vt:lpstr>4.sz.melléklet</vt:lpstr>
      <vt:lpstr>5.sz. melléklet</vt:lpstr>
      <vt:lpstr>6.sz. melléklet</vt:lpstr>
      <vt:lpstr>7.sz. melléklet</vt:lpstr>
      <vt:lpstr>8.sz. melléklet</vt:lpstr>
      <vt:lpstr>9.sz.melléklet</vt:lpstr>
      <vt:lpstr>10.sz. melléklet</vt:lpstr>
      <vt:lpstr>11.sz.melléklet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2021-02-12T09:15:11Z</cp:lastPrinted>
  <dcterms:created xsi:type="dcterms:W3CDTF">2020-12-16T09:33:33Z</dcterms:created>
  <dcterms:modified xsi:type="dcterms:W3CDTF">2021-02-12T09:15:14Z</dcterms:modified>
</cp:coreProperties>
</file>