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5. sz. mell VK" sheetId="1" r:id="rId1"/>
  </sheets>
  <externalReferences>
    <externalReference r:id="rId2"/>
  </externalReferences>
  <definedNames>
    <definedName name="_xlnm.Print_Titles" localSheetId="0">'9.5. sz. mell VK'!$2:$7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C47" i="1"/>
  <c r="C59" i="1" s="1"/>
  <c r="F59" i="1" s="1"/>
  <c r="F46" i="1"/>
  <c r="E46" i="1"/>
  <c r="F45" i="1"/>
  <c r="E45" i="1"/>
  <c r="F44" i="1"/>
  <c r="E44" i="1"/>
  <c r="E43" i="1"/>
  <c r="E42" i="1"/>
  <c r="F42" i="1" s="1"/>
  <c r="E41" i="1"/>
  <c r="F41" i="1" s="1"/>
  <c r="E40" i="1"/>
  <c r="F40" i="1" s="1"/>
  <c r="E39" i="1"/>
  <c r="C39" i="1"/>
  <c r="F39" i="1" s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E9" i="1"/>
  <c r="C9" i="1"/>
  <c r="C38" i="1" s="1"/>
  <c r="A1" i="1"/>
  <c r="C43" i="1" l="1"/>
  <c r="F43" i="1" s="1"/>
  <c r="F38" i="1"/>
  <c r="F9" i="1"/>
  <c r="F47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<sst xmlns="http://schemas.openxmlformats.org/spreadsheetml/2006/main" count="113" uniqueCount="99">
  <si>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</si>
  <si>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</si>
  <si>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</si>
  <si>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</si>
  <si>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</si>
  <si>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</si>
  <si>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</si>
  <si>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</si>
  <si>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</si>
  <si>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</si>
  <si>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</si>
  <si>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</si>
  <si>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</si>
  <si>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</si>
  <si>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</si>
  <si>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</si>
  <si>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</si>
  <si>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</si>
  <si>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</si>
  <si>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</si>
  <si>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</si>
  <si>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</si>
  <si>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</si>
  <si>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</si>
  <si>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</si>
  <si>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</si>
  <si>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</si>
  <si>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</si>
  <si>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</si>
  <si>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</si>
  <si>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</si>
  <si>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</si>
  <si>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</si>
  <si>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</si>
  <si>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</si>
  <si>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</si>
  <si>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</si>
  <si>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</si>
  <si>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</si>
  <si>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</si>
  <si>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</si>
  <si>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</si>
  <si>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</si>
  <si>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</si>
  <si>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</si>
  <si>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</si>
  <si>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</si>
  <si>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</si>
  <si>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</si>
  <si>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</si>
  <si>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</si>
  <si>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</si>
  <si>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</si>
  <si>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</si>
  <si>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</si>
  <si>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</si>
  <si>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</si>
  <si>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</si>
  <si>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</si>
  <si>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</si>
  <si>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</si>
  <si>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</si>
  <si>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</si>
  <si>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</si>
  <si>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</si>
  <si>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</si>
  <si>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</si>
  <si>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</si>
  <si>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</si>
  <si>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</si>
  <si>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</si>
  <si>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</si>
  <si>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</si>
  <si>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</si>
  <si>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</si>
  <si>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</si>
  <si>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</si>
  <si>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</si>
  <si>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</si>
  <si>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</si>
  <si>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</si>
  <si>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</si>
  <si>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</si>
  <si>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</si>
  <si>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</si>
  <si>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</si>
  <si>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</si>
  <si>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</si>
  <si>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</si>
  <si>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</si>
  <si>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</si>
  <si>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</si>
  <si>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</si>
  <si>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</si>
  <si>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</si>
  <si>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</si>
  <si>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</si>
  <si>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</si>
  <si>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(2 fő május 31-ig)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</si>
</sst>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8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0" fontId="24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2" fillId="0" borderId="16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9">
          <cell r="C9">
            <v>62819476</v>
          </cell>
        </row>
        <row r="11">
          <cell r="C11">
            <v>27518165</v>
          </cell>
        </row>
        <row r="12">
          <cell r="C12">
            <v>1547000</v>
          </cell>
        </row>
        <row r="14">
          <cell r="C14">
            <v>20383499</v>
          </cell>
        </row>
        <row r="15">
          <cell r="C15">
            <v>5641812</v>
          </cell>
        </row>
        <row r="16">
          <cell r="C16">
            <v>7729000</v>
          </cell>
        </row>
        <row r="21">
          <cell r="C21">
            <v>9346560</v>
          </cell>
        </row>
        <row r="24">
          <cell r="C24">
            <v>9346560</v>
          </cell>
        </row>
        <row r="25">
          <cell r="C25">
            <v>9346560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72166036</v>
          </cell>
        </row>
        <row r="39">
          <cell r="C39">
            <v>167665655</v>
          </cell>
        </row>
        <row r="40">
          <cell r="C40">
            <v>3481566</v>
          </cell>
        </row>
        <row r="42">
          <cell r="C42">
            <v>164184089</v>
          </cell>
        </row>
        <row r="43">
          <cell r="C43">
            <v>239831691</v>
          </cell>
        </row>
        <row r="47">
          <cell r="C47">
            <v>237731691</v>
          </cell>
        </row>
        <row r="48">
          <cell r="C48">
            <v>69090783</v>
          </cell>
        </row>
        <row r="49">
          <cell r="C49">
            <v>12885750</v>
          </cell>
        </row>
        <row r="50">
          <cell r="C50">
            <v>155755158</v>
          </cell>
        </row>
        <row r="53">
          <cell r="C53">
            <v>2100000</v>
          </cell>
        </row>
        <row r="54">
          <cell r="C54">
            <v>1500000</v>
          </cell>
        </row>
        <row r="55">
          <cell r="C55">
            <v>600000</v>
          </cell>
        </row>
        <row r="59">
          <cell r="C59">
            <v>239831691</v>
          </cell>
        </row>
      </sheetData>
      <sheetData sheetId="35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F62"/>
  <sheetViews>
    <sheetView tabSelected="1" zoomScale="115" zoomScaleNormal="115" workbookViewId="0">
      <selection activeCell="C13" sqref="C13"/>
    </sheetView>
  </sheetViews>
  <sheetFormatPr defaultRowHeight="12.75" x14ac:dyDescent="0.2"/>
  <cols>
    <col min="1" max="1" width="13.83203125" style="72" customWidth="1"/>
    <col min="2" max="2" width="79.1640625" style="2" customWidth="1"/>
    <col min="3" max="3" width="25" style="80" customWidth="1"/>
    <col min="4" max="4" width="9.33203125" style="2"/>
    <col min="5" max="5" width="11.83203125" style="3" hidden="1" customWidth="1"/>
    <col min="6" max="6" width="12.5" style="3" hidden="1" customWidth="1"/>
    <col min="7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CONCATENATE("9.5. melléklet ",[1]ALAPADATOK!A7," ",[1]ALAPADATOK!B7," ",[1]ALAPADATOK!C7," ",[1]ALAPADATOK!D7," ",[1]ALAPADATOK!E7," ",[1]ALAPADATOK!F7," ",[1]ALAPADATOK!G7," ",[1]ALAPADATOK!H7)</f>
        <v>9.5. melléklet a 3 / 2020. ( II.17. ) önkormányzati határozathoz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62819476</v>
      </c>
      <c r="E9" s="33">
        <f>'[1]9.5.1. sz. mell VK '!C9+'[1]9.5.2. sz. mell VK'!C9</f>
        <v>62819476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'[1]9.5.1. sz. mell VK '!C10+'[1]9.5.2. sz. mell VK'!C10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27518165</v>
      </c>
      <c r="E11" s="33">
        <f>'[1]9.5.1. sz. mell VK '!C11+'[1]9.5.2. sz. mell VK'!C11</f>
        <v>27518165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1547000</v>
      </c>
      <c r="E12" s="33">
        <f>'[1]9.5.1. sz. mell VK '!C12+'[1]9.5.2. sz. mell VK'!C12</f>
        <v>1547000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'[1]9.5.1. sz. mell VK '!C13+'[1]9.5.2. sz. mell VK'!C13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v>20383499</v>
      </c>
      <c r="E14" s="33">
        <f>'[1]9.5.1. sz. mell VK '!C14+'[1]9.5.2. sz. mell VK'!C14</f>
        <v>20383499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5641812</v>
      </c>
      <c r="E15" s="33">
        <f>'[1]9.5.1. sz. mell VK '!C15+'[1]9.5.2. sz. mell VK'!C15</f>
        <v>5641812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>
        <v>7729000</v>
      </c>
      <c r="E16" s="33">
        <f>'[1]9.5.1. sz. mell VK '!C16+'[1]9.5.2. sz. mell VK'!C16</f>
        <v>7729000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'[1]9.5.1. sz. mell VK '!C17+'[1]9.5.2. sz. mell VK'!C17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'[1]9.5.1. sz. mell VK '!C18+'[1]9.5.2. sz. mell VK'!C18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'[1]9.5.1. sz. mell VK '!C19+'[1]9.5.2. sz. mell VK'!C19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'[1]9.5.1. sz. mell VK '!C20+'[1]9.5.2. sz. mell VK'!C20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9346560</v>
      </c>
      <c r="E21" s="33">
        <f>'[1]9.5.1. sz. mell VK '!C21+'[1]9.5.2. sz. mell VK'!C21</f>
        <v>9346560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'[1]9.5.1. sz. mell VK '!C22+'[1]9.5.2. sz. mell VK'!C22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'[1]9.5.1. sz. mell VK '!C23+'[1]9.5.2. sz. mell VK'!C23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>
        <v>9346560</v>
      </c>
      <c r="E24" s="33">
        <f>'[1]9.5.1. sz. mell VK '!C24+'[1]9.5.2. sz. mell VK'!C24</f>
        <v>9346560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9346560</v>
      </c>
      <c r="E25" s="33">
        <f>'[1]9.5.1. sz. mell VK '!C25+'[1]9.5.2. sz. mell VK'!C25</f>
        <v>9346560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'[1]9.5.1. sz. mell VK '!C26+'[1]9.5.2. sz. mell VK'!C26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0</v>
      </c>
      <c r="E27" s="33">
        <f>'[1]9.5.1. sz. mell VK '!C27+'[1]9.5.2. sz. mell VK'!C27</f>
        <v>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'[1]9.5.1. sz. mell VK '!C28+'[1]9.5.2. sz. mell VK'!C28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45"/>
      <c r="E29" s="33">
        <f>'[1]9.5.1. sz. mell VK '!C29+'[1]9.5.2. sz. mell VK'!C29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3" t="s">
        <v>56</v>
      </c>
      <c r="C30" s="45"/>
      <c r="E30" s="33">
        <f>'[1]9.5.1. sz. mell VK '!C30+'[1]9.5.2. sz. mell VK'!C30</f>
        <v>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4" t="s">
        <v>58</v>
      </c>
      <c r="C31" s="55"/>
      <c r="E31" s="33">
        <f>'[1]9.5.1. sz. mell VK '!C31+'[1]9.5.2. sz. mell VK'!C31</f>
        <v>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'[1]9.5.1. sz. mell VK '!C32+'[1]9.5.2. sz. mell VK'!C32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'[1]9.5.1. sz. mell VK '!C33+'[1]9.5.2. sz. mell VK'!C33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3" t="s">
        <v>64</v>
      </c>
      <c r="C34" s="41"/>
      <c r="E34" s="33">
        <f>'[1]9.5.1. sz. mell VK '!C34+'[1]9.5.2. sz. mell VK'!C34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4" t="s">
        <v>66</v>
      </c>
      <c r="C35" s="55"/>
      <c r="E35" s="33">
        <f>'[1]9.5.1. sz. mell VK '!C35+'[1]9.5.2. sz. mell VK'!C35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'[1]9.5.1. sz. mell VK '!C36+'[1]9.5.2. sz. mell VK'!C36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6"/>
      <c r="E37" s="33">
        <f>'[1]9.5.1. sz. mell VK '!C37+'[1]9.5.2. sz. mell VK'!C37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7">
        <f>+C9+C21+C26+C27+C32+C36+C37</f>
        <v>72166036</v>
      </c>
      <c r="E38" s="33">
        <f>'[1]9.5.1. sz. mell VK '!C38+'[1]9.5.2. sz. mell VK'!C38</f>
        <v>72166036</v>
      </c>
      <c r="F38" s="33">
        <f t="shared" si="0"/>
        <v>0</v>
      </c>
    </row>
    <row r="39" spans="1:6" s="32" customFormat="1" ht="12" customHeight="1" thickBot="1" x14ac:dyDescent="0.25">
      <c r="A39" s="58" t="s">
        <v>73</v>
      </c>
      <c r="B39" s="48" t="s">
        <v>74</v>
      </c>
      <c r="C39" s="57">
        <f>+C40+C41+C42</f>
        <v>167665655</v>
      </c>
      <c r="E39" s="33">
        <f>'[1]9.5.1. sz. mell VK '!C39+'[1]9.5.2. sz. mell VK'!C39</f>
        <v>167665655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3481566</v>
      </c>
      <c r="E40" s="33">
        <f>'[1]9.5.1. sz. mell VK '!C40+'[1]9.5.2. sz. mell VK'!C40</f>
        <v>3481566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3" t="s">
        <v>78</v>
      </c>
      <c r="C41" s="41"/>
      <c r="E41" s="33">
        <f>'[1]9.5.1. sz. mell VK '!C41+'[1]9.5.2. sz. mell VK'!C41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4" t="s">
        <v>80</v>
      </c>
      <c r="C42" s="55">
        <v>164184089</v>
      </c>
      <c r="E42" s="33">
        <f>'[1]9.5.1. sz. mell VK '!C42+'[1]9.5.2. sz. mell VK'!C42</f>
        <v>164184089</v>
      </c>
      <c r="F42" s="33">
        <f t="shared" si="0"/>
        <v>0</v>
      </c>
    </row>
    <row r="43" spans="1:6" s="42" customFormat="1" ht="15" customHeight="1" thickBot="1" x14ac:dyDescent="0.25">
      <c r="A43" s="58" t="s">
        <v>81</v>
      </c>
      <c r="B43" s="59" t="s">
        <v>82</v>
      </c>
      <c r="C43" s="60">
        <f>+C38+C39</f>
        <v>239831691</v>
      </c>
      <c r="E43" s="33">
        <f>'[1]9.5.1. sz. mell VK '!C43+'[1]9.5.2. sz. mell VK'!C43</f>
        <v>239831691</v>
      </c>
      <c r="F43" s="33">
        <f t="shared" si="0"/>
        <v>0</v>
      </c>
    </row>
    <row r="44" spans="1:6" x14ac:dyDescent="0.2">
      <c r="A44" s="61"/>
      <c r="B44" s="62"/>
      <c r="C44" s="63"/>
      <c r="E44" s="33">
        <f>'[1]9.5.1. sz. mell VK '!C44+'[1]9.5.2. sz. mell VK'!C44</f>
        <v>0</v>
      </c>
      <c r="F44" s="33">
        <f t="shared" si="0"/>
        <v>0</v>
      </c>
    </row>
    <row r="45" spans="1:6" s="25" customFormat="1" ht="16.5" customHeight="1" thickBot="1" x14ac:dyDescent="0.25">
      <c r="A45" s="64"/>
      <c r="B45" s="65"/>
      <c r="C45" s="66"/>
      <c r="E45" s="33">
        <f>'[1]9.5.1. sz. mell VK '!C45+'[1]9.5.2. sz. mell VK'!C45</f>
        <v>0</v>
      </c>
      <c r="F45" s="33">
        <f t="shared" si="0"/>
        <v>0</v>
      </c>
    </row>
    <row r="46" spans="1:6" s="69" customFormat="1" ht="12" customHeight="1" thickBot="1" x14ac:dyDescent="0.25">
      <c r="A46" s="67"/>
      <c r="B46" s="68" t="s">
        <v>83</v>
      </c>
      <c r="C46" s="60"/>
      <c r="E46" s="33">
        <f>'[1]9.5.1. sz. mell VK '!C46+'[1]9.5.2. sz. mell VK'!C46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31">
        <f>SUM(C48:C52)</f>
        <v>237731691</v>
      </c>
      <c r="E47" s="33">
        <f>'[1]9.5.1. sz. mell VK '!C47+'[1]9.5.2. sz. mell VK'!C47</f>
        <v>237731691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52">
        <v>69090783</v>
      </c>
      <c r="E48" s="33">
        <f>'[1]9.5.1. sz. mell VK '!C48+'[1]9.5.2. sz. mell VK'!C48</f>
        <v>69090783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v>12885750</v>
      </c>
      <c r="E49" s="33">
        <f>'[1]9.5.1. sz. mell VK '!C49+'[1]9.5.2. sz. mell VK'!C49</f>
        <v>12885750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39">
        <v>155755158</v>
      </c>
      <c r="E50" s="33">
        <f>'[1]9.5.1. sz. mell VK '!C50+'[1]9.5.2. sz. mell VK'!C50</f>
        <v>155755158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'[1]9.5.1. sz. mell VK '!C51+'[1]9.5.2. sz. mell VK'!C51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'[1]9.5.1. sz. mell VK '!C52+'[1]9.5.2. sz. mell VK'!C52</f>
        <v>0</v>
      </c>
      <c r="F52" s="33">
        <f t="shared" si="0"/>
        <v>0</v>
      </c>
    </row>
    <row r="53" spans="1:6" s="69" customFormat="1" ht="12" customHeight="1" thickBot="1" x14ac:dyDescent="0.25">
      <c r="A53" s="47" t="s">
        <v>38</v>
      </c>
      <c r="B53" s="48" t="s">
        <v>90</v>
      </c>
      <c r="C53" s="31">
        <f>SUM(C54:C56)</f>
        <v>2100000</v>
      </c>
      <c r="E53" s="33">
        <f>'[1]9.5.1. sz. mell VK '!C53+'[1]9.5.2. sz. mell VK'!C53</f>
        <v>2100000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52">
        <v>1500000</v>
      </c>
      <c r="E54" s="33">
        <f>'[1]9.5.1. sz. mell VK '!C54+'[1]9.5.2. sz. mell VK'!C54</f>
        <v>1500000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>
        <v>600000</v>
      </c>
      <c r="E55" s="33">
        <f>'[1]9.5.1. sz. mell VK '!C55+'[1]9.5.2. sz. mell VK'!C55</f>
        <v>600000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'[1]9.5.1. sz. mell VK '!C56+'[1]9.5.2. sz. mell VK'!C56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'[1]9.5.1. sz. mell VK '!C57+'[1]9.5.2. sz. mell VK'!C57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'[1]9.5.1. sz. mell VK '!C58+'[1]9.5.2. sz. mell VK'!C58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0" t="s">
        <v>96</v>
      </c>
      <c r="C59" s="71">
        <f>+C47+C53+C58</f>
        <v>239831691</v>
      </c>
      <c r="E59" s="33">
        <f>'[1]9.5.1. sz. mell VK '!C59+'[1]9.5.2. sz. mell VK'!C59</f>
        <v>239831691</v>
      </c>
      <c r="F59" s="33">
        <f t="shared" si="0"/>
        <v>0</v>
      </c>
    </row>
    <row r="60" spans="1:6" ht="14.25" customHeight="1" thickBot="1" x14ac:dyDescent="0.25">
      <c r="C60" s="73"/>
      <c r="E60" s="33">
        <f>'[1]9.5.1. sz. mell VK '!C60+'[1]9.5.2. sz. mell VK'!C60</f>
        <v>0</v>
      </c>
      <c r="F60" s="33">
        <f t="shared" si="0"/>
        <v>0</v>
      </c>
    </row>
    <row r="61" spans="1:6" x14ac:dyDescent="0.2">
      <c r="A61" s="74" t="s">
        <v>97</v>
      </c>
      <c r="B61" s="75"/>
      <c r="C61" s="76">
        <v>21.67</v>
      </c>
      <c r="E61" s="33" t="e">
        <f>#REF!+#REF!</f>
        <v>#REF!</v>
      </c>
      <c r="F61" s="33" t="e">
        <f t="shared" si="0"/>
        <v>#REF!</v>
      </c>
    </row>
    <row r="62" spans="1:6" ht="13.5" thickBot="1" x14ac:dyDescent="0.25">
      <c r="A62" s="77" t="s">
        <v>98</v>
      </c>
      <c r="B62" s="78"/>
      <c r="C62" s="79">
        <v>0.83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2020-02-17T08:05:58Z</dcterms:created>
  <dcterms:modified xsi:type="dcterms:W3CDTF">2020-02-17T08:05:59Z</dcterms:modified>
</cp:coreProperties>
</file>