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0" yWindow="0" windowWidth="20730" windowHeight="9675" tabRatio="779" activeTab="3"/>
  </bookViews>
  <sheets>
    <sheet name="2. maradvány" sheetId="16" r:id="rId1"/>
    <sheet name="4.Mérleg" sheetId="21" r:id="rId2"/>
    <sheet name="5.bev. forrásonként " sheetId="24" r:id="rId3"/>
    <sheet name="6. Kiadások" sheetId="25" r:id="rId4"/>
    <sheet name="9.. Beruházások" sheetId="30" r:id="rId5"/>
    <sheet name="16. előir.- falhaszn. ütemterv" sheetId="4" r:id="rId6"/>
    <sheet name="18. egyéb működési tám" sheetId="22" r:id="rId7"/>
  </sheets>
  <definedNames>
    <definedName name="_xlnm.Print_Area" localSheetId="2">'5.bev. forrásonként '!$A$1:$H$133</definedName>
  </definedNames>
  <calcPr calcId="145621"/>
</workbook>
</file>

<file path=xl/calcChain.xml><?xml version="1.0" encoding="utf-8"?>
<calcChain xmlns="http://schemas.openxmlformats.org/spreadsheetml/2006/main">
  <c r="E12" i="30" l="1"/>
  <c r="D12" i="30"/>
  <c r="C12" i="30"/>
  <c r="F11" i="30"/>
  <c r="F9" i="30"/>
  <c r="F8" i="30"/>
  <c r="F12" i="30" s="1"/>
  <c r="F7" i="30"/>
  <c r="D56" i="21" l="1"/>
  <c r="D27" i="22" l="1"/>
  <c r="F33" i="25" l="1"/>
  <c r="G32" i="25"/>
  <c r="F32" i="25"/>
  <c r="G25" i="25"/>
  <c r="G16" i="25"/>
  <c r="F25" i="25"/>
  <c r="F16" i="25"/>
  <c r="I114" i="24"/>
  <c r="H114" i="24"/>
  <c r="I57" i="24"/>
  <c r="H57" i="24"/>
  <c r="H116" i="24"/>
  <c r="H109" i="24"/>
  <c r="I103" i="24"/>
  <c r="I109" i="24" s="1"/>
  <c r="H103" i="24"/>
  <c r="I92" i="24"/>
  <c r="H92" i="24"/>
  <c r="I97" i="24"/>
  <c r="I87" i="24"/>
  <c r="I83" i="24"/>
  <c r="I79" i="24"/>
  <c r="I73" i="24"/>
  <c r="H70" i="24"/>
  <c r="H62" i="24"/>
  <c r="H88" i="24" s="1"/>
  <c r="H56" i="24"/>
  <c r="I56" i="24"/>
  <c r="I47" i="24"/>
  <c r="H47" i="24"/>
  <c r="I44" i="24"/>
  <c r="H44" i="24"/>
  <c r="H38" i="24"/>
  <c r="I37" i="24"/>
  <c r="H37" i="24"/>
  <c r="I31" i="24"/>
  <c r="I26" i="24"/>
  <c r="G33" i="25" l="1"/>
  <c r="G39" i="25" s="1"/>
  <c r="I116" i="24"/>
  <c r="I62" i="24"/>
  <c r="I88" i="24" s="1"/>
  <c r="I117" i="24" l="1"/>
  <c r="H26" i="24" l="1"/>
  <c r="H17" i="24"/>
  <c r="I7" i="24"/>
  <c r="F31" i="21"/>
  <c r="F26" i="21"/>
  <c r="F57" i="21" s="1"/>
  <c r="F17" i="21"/>
  <c r="F55" i="21" s="1"/>
  <c r="C26" i="21"/>
  <c r="C57" i="21" s="1"/>
  <c r="C17" i="21"/>
  <c r="C15" i="16"/>
  <c r="C10" i="16"/>
  <c r="F42" i="21" l="1"/>
  <c r="F56" i="21"/>
  <c r="C42" i="21"/>
  <c r="C55" i="21" s="1"/>
  <c r="C56" i="21"/>
  <c r="C17" i="16"/>
  <c r="C27" i="22" l="1"/>
  <c r="O29" i="4"/>
  <c r="O28" i="4"/>
  <c r="D66" i="25"/>
  <c r="E66" i="25"/>
  <c r="F66" i="25"/>
  <c r="G66" i="25"/>
  <c r="H66" i="25"/>
  <c r="I66" i="25"/>
  <c r="J66" i="25"/>
  <c r="K66" i="25"/>
  <c r="C66" i="25"/>
  <c r="E7" i="24"/>
  <c r="H16" i="24"/>
  <c r="C17" i="22" l="1"/>
  <c r="C28" i="22" s="1"/>
  <c r="C32" i="4"/>
  <c r="D32" i="4"/>
  <c r="E32" i="4"/>
  <c r="F32" i="4"/>
  <c r="G32" i="4"/>
  <c r="H32" i="4"/>
  <c r="I32" i="4"/>
  <c r="J32" i="4"/>
  <c r="K32" i="4"/>
  <c r="L32" i="4"/>
  <c r="M32" i="4"/>
  <c r="N32" i="4"/>
  <c r="O31" i="4"/>
  <c r="C68" i="25"/>
  <c r="I68" i="25"/>
  <c r="L45" i="25"/>
  <c r="F38" i="25"/>
  <c r="F13" i="25"/>
  <c r="F12" i="25"/>
  <c r="F56" i="24"/>
  <c r="G56" i="24"/>
  <c r="E56" i="24"/>
  <c r="D15" i="16"/>
  <c r="O11" i="4"/>
  <c r="E114" i="24"/>
  <c r="H20" i="24"/>
  <c r="D17" i="21"/>
  <c r="D10" i="16"/>
  <c r="D17" i="22"/>
  <c r="E103" i="24"/>
  <c r="F73" i="24"/>
  <c r="E73" i="24"/>
  <c r="F57" i="24"/>
  <c r="G57" i="24"/>
  <c r="E57" i="24"/>
  <c r="F37" i="24"/>
  <c r="G37" i="24"/>
  <c r="E31" i="24"/>
  <c r="E37" i="24" s="1"/>
  <c r="E47" i="24"/>
  <c r="F47" i="24"/>
  <c r="F62" i="24" s="1"/>
  <c r="E44" i="24"/>
  <c r="E26" i="24"/>
  <c r="F7" i="24"/>
  <c r="G7" i="24"/>
  <c r="G37" i="21"/>
  <c r="D26" i="21"/>
  <c r="D57" i="21" s="1"/>
  <c r="G26" i="21"/>
  <c r="G57" i="21" s="1"/>
  <c r="G17" i="21"/>
  <c r="H36" i="24"/>
  <c r="H14" i="24"/>
  <c r="H19" i="24"/>
  <c r="O12" i="4"/>
  <c r="O13" i="4"/>
  <c r="O14" i="4"/>
  <c r="O15" i="4"/>
  <c r="O16" i="4"/>
  <c r="O17" i="4"/>
  <c r="O18" i="4"/>
  <c r="K68" i="25"/>
  <c r="L46" i="25"/>
  <c r="L47" i="25"/>
  <c r="L48" i="25"/>
  <c r="L49" i="25"/>
  <c r="L50" i="25"/>
  <c r="L51" i="25"/>
  <c r="L52" i="25"/>
  <c r="L53" i="25"/>
  <c r="L54" i="25"/>
  <c r="L55" i="25"/>
  <c r="L56" i="25"/>
  <c r="L57" i="25"/>
  <c r="L58" i="25"/>
  <c r="L59" i="25"/>
  <c r="L60" i="25"/>
  <c r="L61" i="25"/>
  <c r="L62" i="25"/>
  <c r="L63" i="25"/>
  <c r="L64" i="25"/>
  <c r="D32" i="25"/>
  <c r="E32" i="25"/>
  <c r="C32" i="25"/>
  <c r="D16" i="25"/>
  <c r="E16" i="25"/>
  <c r="E33" i="25" s="1"/>
  <c r="E39" i="25" s="1"/>
  <c r="C16" i="25"/>
  <c r="C33" i="25" s="1"/>
  <c r="C39" i="25" s="1"/>
  <c r="D25" i="25"/>
  <c r="E25" i="25"/>
  <c r="C25" i="25"/>
  <c r="F20" i="25"/>
  <c r="F21" i="25"/>
  <c r="F28" i="25"/>
  <c r="F30" i="25"/>
  <c r="F36" i="25"/>
  <c r="F14" i="25"/>
  <c r="F15" i="25"/>
  <c r="F11" i="25"/>
  <c r="M66" i="25"/>
  <c r="M68" i="25" s="1"/>
  <c r="J68" i="25"/>
  <c r="H68" i="25"/>
  <c r="G68" i="25"/>
  <c r="F68" i="25"/>
  <c r="E68" i="25"/>
  <c r="D68" i="25"/>
  <c r="L65" i="25"/>
  <c r="F103" i="24"/>
  <c r="G103" i="24"/>
  <c r="H115" i="24"/>
  <c r="G114" i="24"/>
  <c r="F114" i="24"/>
  <c r="H113" i="24"/>
  <c r="H112" i="24"/>
  <c r="H111" i="24"/>
  <c r="H110" i="24"/>
  <c r="H108" i="24"/>
  <c r="H107" i="24"/>
  <c r="H106" i="24"/>
  <c r="H105" i="24"/>
  <c r="H104" i="24"/>
  <c r="H102" i="24"/>
  <c r="H101" i="24"/>
  <c r="H100" i="24"/>
  <c r="H99" i="24"/>
  <c r="H98" i="24"/>
  <c r="G97" i="24"/>
  <c r="F97" i="24"/>
  <c r="F109" i="24" s="1"/>
  <c r="F116" i="24" s="1"/>
  <c r="E97" i="24"/>
  <c r="H96" i="24"/>
  <c r="H95" i="24"/>
  <c r="H94" i="24"/>
  <c r="H93" i="24"/>
  <c r="H97" i="24" s="1"/>
  <c r="G92" i="24"/>
  <c r="G109" i="24"/>
  <c r="G116" i="24" s="1"/>
  <c r="F92" i="24"/>
  <c r="E92" i="24"/>
  <c r="E109" i="24" s="1"/>
  <c r="E116" i="24" s="1"/>
  <c r="H91" i="24"/>
  <c r="H90" i="24"/>
  <c r="H89" i="24"/>
  <c r="G87" i="24"/>
  <c r="F87" i="24"/>
  <c r="E87" i="24"/>
  <c r="H86" i="24"/>
  <c r="H85" i="24"/>
  <c r="H87" i="24" s="1"/>
  <c r="H84" i="24"/>
  <c r="G83" i="24"/>
  <c r="F83" i="24"/>
  <c r="E83" i="24"/>
  <c r="H82" i="24"/>
  <c r="H81" i="24"/>
  <c r="H80" i="24"/>
  <c r="H83" i="24" s="1"/>
  <c r="G79" i="24"/>
  <c r="F79" i="24"/>
  <c r="E79" i="24"/>
  <c r="H78" i="24"/>
  <c r="H77" i="24"/>
  <c r="H76" i="24"/>
  <c r="H75" i="24"/>
  <c r="H79" i="24" s="1"/>
  <c r="H74" i="24"/>
  <c r="G73" i="24"/>
  <c r="H72" i="24"/>
  <c r="H71" i="24"/>
  <c r="H69" i="24"/>
  <c r="H68" i="24"/>
  <c r="H67" i="24"/>
  <c r="H66" i="24"/>
  <c r="H65" i="24"/>
  <c r="H64" i="24"/>
  <c r="H73" i="24" s="1"/>
  <c r="H63" i="24"/>
  <c r="H61" i="24"/>
  <c r="H60" i="24"/>
  <c r="H59" i="24"/>
  <c r="H58" i="24"/>
  <c r="H55" i="24"/>
  <c r="H54" i="24"/>
  <c r="H53" i="24"/>
  <c r="H52" i="24"/>
  <c r="H51" i="24"/>
  <c r="H50" i="24"/>
  <c r="H49" i="24"/>
  <c r="H48" i="24"/>
  <c r="G47" i="24"/>
  <c r="G62" i="24" s="1"/>
  <c r="H46" i="24"/>
  <c r="H45" i="24"/>
  <c r="G44" i="24"/>
  <c r="G88" i="24" s="1"/>
  <c r="G117" i="24" s="1"/>
  <c r="F44" i="24"/>
  <c r="H43" i="24"/>
  <c r="H42" i="24"/>
  <c r="H41" i="24"/>
  <c r="H40" i="24"/>
  <c r="H39" i="24"/>
  <c r="H35" i="24"/>
  <c r="H34" i="24"/>
  <c r="H33" i="24"/>
  <c r="H32" i="24"/>
  <c r="H30" i="24"/>
  <c r="H29" i="24"/>
  <c r="H28" i="24"/>
  <c r="H27" i="24"/>
  <c r="H25" i="24"/>
  <c r="H22" i="24"/>
  <c r="H21" i="24"/>
  <c r="H18" i="24"/>
  <c r="H15" i="24"/>
  <c r="H13" i="24"/>
  <c r="H12" i="24"/>
  <c r="H11" i="24"/>
  <c r="H10" i="24"/>
  <c r="H9" i="24"/>
  <c r="H8" i="24"/>
  <c r="G31" i="21"/>
  <c r="O22" i="4"/>
  <c r="O23" i="4"/>
  <c r="O24" i="4"/>
  <c r="O25" i="4"/>
  <c r="O26" i="4"/>
  <c r="O27" i="4"/>
  <c r="O30" i="4"/>
  <c r="C19" i="4"/>
  <c r="D19" i="4"/>
  <c r="E19" i="4"/>
  <c r="F19" i="4"/>
  <c r="G19" i="4"/>
  <c r="H19" i="4"/>
  <c r="I19" i="4"/>
  <c r="J19" i="4"/>
  <c r="K19" i="4"/>
  <c r="L19" i="4"/>
  <c r="M19" i="4"/>
  <c r="N19" i="4"/>
  <c r="O10" i="4"/>
  <c r="O9" i="4"/>
  <c r="D28" i="22" l="1"/>
  <c r="H7" i="24"/>
  <c r="L66" i="25"/>
  <c r="D17" i="16"/>
  <c r="E62" i="24"/>
  <c r="H31" i="24"/>
  <c r="G55" i="21"/>
  <c r="O32" i="4"/>
  <c r="O19" i="4"/>
  <c r="L68" i="25"/>
  <c r="D33" i="25"/>
  <c r="D39" i="25" s="1"/>
  <c r="F88" i="24"/>
  <c r="F117" i="24" s="1"/>
  <c r="E88" i="24"/>
  <c r="E117" i="24" s="1"/>
  <c r="G56" i="21"/>
  <c r="G42" i="21"/>
  <c r="D42" i="21"/>
  <c r="D55" i="21" s="1"/>
  <c r="H117" i="24" l="1"/>
  <c r="F39" i="25"/>
</calcChain>
</file>

<file path=xl/sharedStrings.xml><?xml version="1.0" encoding="utf-8"?>
<sst xmlns="http://schemas.openxmlformats.org/spreadsheetml/2006/main" count="574" uniqueCount="454">
  <si>
    <t>Megnevezés</t>
  </si>
  <si>
    <t>Általános tartalék</t>
  </si>
  <si>
    <t>Működési célú</t>
  </si>
  <si>
    <t>Felhalmozási célú</t>
  </si>
  <si>
    <t>BEVÉTELEK MINDÖSSZESEN</t>
  </si>
  <si>
    <t>Személyi jellegű kiadások</t>
  </si>
  <si>
    <t>Beruházások</t>
  </si>
  <si>
    <t>Felújítás</t>
  </si>
  <si>
    <t>Lakástámogatás</t>
  </si>
  <si>
    <t>Lakásépítés</t>
  </si>
  <si>
    <t>BEVÉTELEK</t>
  </si>
  <si>
    <t>KIADÁSOK</t>
  </si>
  <si>
    <t>KÖLTSÉGVETÉSI KIADÁSOK</t>
  </si>
  <si>
    <t>Pénzforgalmi bevételek</t>
  </si>
  <si>
    <t>Pénzforgalmi kiadások</t>
  </si>
  <si>
    <t>Ellátottak pénzbeli juttatásai</t>
  </si>
  <si>
    <t>Felújítások</t>
  </si>
  <si>
    <t>Működési célú tartalékok</t>
  </si>
  <si>
    <t>Céltartalékok</t>
  </si>
  <si>
    <t>Felhalmozási célú tartalékok</t>
  </si>
  <si>
    <t>Fejlesztési céltartalék</t>
  </si>
  <si>
    <t>KÖLTSÉGVETÉSI HIÁNY</t>
  </si>
  <si>
    <t xml:space="preserve">Működési hiány </t>
  </si>
  <si>
    <t>Felhalmozási hiány</t>
  </si>
  <si>
    <t>FINANSZÍROZÁSI CÉLÚ KIADÁSOK</t>
  </si>
  <si>
    <t>Működési célú hiteltörlesztés</t>
  </si>
  <si>
    <t>Felhalmozási célú hiteltörlesztés</t>
  </si>
  <si>
    <t>KIADÁSOK ÖSSZESEN</t>
  </si>
  <si>
    <t xml:space="preserve">A KÖLTSÉGVETÉS ÖSSZESÍTETT HIÁNYA </t>
  </si>
  <si>
    <t>A HIÁNY FINANSZÍROZÁSÁNAK MÓDJA</t>
  </si>
  <si>
    <t>Belső forrásból</t>
  </si>
  <si>
    <t>Külső forrásból</t>
  </si>
  <si>
    <t>Felhalmozási célú hitelfelvétel</t>
  </si>
  <si>
    <t>KIADÁSOK MINDÖSSZESEN</t>
  </si>
  <si>
    <t>Működési célú bevételek összesen</t>
  </si>
  <si>
    <t>Működési célú kiadások összesen</t>
  </si>
  <si>
    <t>Felhalmozási célú bevételek összesen</t>
  </si>
  <si>
    <t xml:space="preserve"> KÖLTSÉGVETÉSI BEVÉTELEK</t>
  </si>
  <si>
    <t xml:space="preserve"> Felhalmozási célú</t>
  </si>
  <si>
    <r>
      <rPr>
        <b/>
        <sz val="14"/>
        <rFont val="Arial"/>
        <family val="2"/>
        <charset val="238"/>
      </rPr>
      <t>BEVÉTELEK ÖSSZESEN</t>
    </r>
    <r>
      <rPr>
        <b/>
        <sz val="12"/>
        <rFont val="Arial"/>
        <family val="2"/>
        <charset val="238"/>
      </rPr>
      <t xml:space="preserve">
</t>
    </r>
    <r>
      <rPr>
        <b/>
        <sz val="11"/>
        <rFont val="Arial"/>
        <family val="2"/>
        <charset val="238"/>
      </rPr>
      <t>(Pénzforgalom nélküli és finanszírozási célú bevételek nélkül)</t>
    </r>
  </si>
  <si>
    <t>I. Működési célú pénzmaradvány igénybevétele</t>
  </si>
  <si>
    <t>II. Felhalmozási célú pénzmaradvány igénybevétele</t>
  </si>
  <si>
    <t xml:space="preserve"> Működési célú hitelfelvétel</t>
  </si>
  <si>
    <t>Felhalmozási célú kiadások összesen</t>
  </si>
  <si>
    <t xml:space="preserve">Összesen: </t>
  </si>
  <si>
    <t>A költségvetési hiány belső finanszírozására szolgáló előző évek pénzmaradványa</t>
  </si>
  <si>
    <t xml:space="preserve"> - értékpapírból</t>
  </si>
  <si>
    <t xml:space="preserve">    - értékpapÍrból</t>
  </si>
  <si>
    <t>Közhatalmi bevételek</t>
  </si>
  <si>
    <t xml:space="preserve">I. </t>
  </si>
  <si>
    <t>Felhalmozási bevételek</t>
  </si>
  <si>
    <t>1.</t>
  </si>
  <si>
    <t>Összesen:</t>
  </si>
  <si>
    <t>Előirányzat-felhasználási ütemterv</t>
  </si>
  <si>
    <t>Személyi és munkaadói juttatások</t>
  </si>
  <si>
    <t>Dologi kiadások</t>
  </si>
  <si>
    <t>Tartalék</t>
  </si>
  <si>
    <t>Személyi</t>
  </si>
  <si>
    <t>Dologi</t>
  </si>
  <si>
    <t>Ellátott</t>
  </si>
  <si>
    <t>Átadott</t>
  </si>
  <si>
    <t>Összesen</t>
  </si>
  <si>
    <t>2.</t>
  </si>
  <si>
    <t>3.</t>
  </si>
  <si>
    <t>4.</t>
  </si>
  <si>
    <t>Pénzforgalom nélküli kiadások</t>
  </si>
  <si>
    <t>KÖLCSÖNÖK, HITELEK</t>
  </si>
  <si>
    <t xml:space="preserve">Mindösszesen: </t>
  </si>
  <si>
    <t>A</t>
  </si>
  <si>
    <t>B</t>
  </si>
  <si>
    <t>C</t>
  </si>
  <si>
    <t>D</t>
  </si>
  <si>
    <t>Működési célú támogatásértékű bevétel</t>
  </si>
  <si>
    <t>Közhatalmi bevétel</t>
  </si>
  <si>
    <t>Intézményi működési bevétel</t>
  </si>
  <si>
    <t>Működési célú átvett péneszköz</t>
  </si>
  <si>
    <t>Munkaadót terhelő járulékok és szociális hozzájárulási adó</t>
  </si>
  <si>
    <t>Egyéb működési célú kiadások</t>
  </si>
  <si>
    <t>Felhalmozási célú támogatásértékű bevételek</t>
  </si>
  <si>
    <t>Felhalmozási célú átvett pénzeszköz</t>
  </si>
  <si>
    <t>Intézményi beruházások</t>
  </si>
  <si>
    <t>Kormányzati beruházások</t>
  </si>
  <si>
    <t>Egyéb felhalmozási kiadások</t>
  </si>
  <si>
    <t xml:space="preserve">Az önkormányzat összevont költségvetési mérlege </t>
  </si>
  <si>
    <t>Intézményi működési bevételek</t>
  </si>
  <si>
    <t>Áltatlános tartalék</t>
  </si>
  <si>
    <t>Céltartalék</t>
  </si>
  <si>
    <t xml:space="preserve">   - működési célú</t>
  </si>
  <si>
    <t xml:space="preserve">    - felhalmozási célú</t>
  </si>
  <si>
    <t>Beruházás</t>
  </si>
  <si>
    <t xml:space="preserve"> I. önkormányzat</t>
  </si>
  <si>
    <t>Egyéb működési kiadások intézményeknek</t>
  </si>
  <si>
    <t>Egyéb működési kiadások - civil szervezeteknek</t>
  </si>
  <si>
    <t>Támogatásértékű működési bevételek</t>
  </si>
  <si>
    <t>Hitel bevételek</t>
  </si>
  <si>
    <t>Egyéb működési kiadások megoszlása</t>
  </si>
  <si>
    <t>F</t>
  </si>
  <si>
    <t>G</t>
  </si>
  <si>
    <t>H</t>
  </si>
  <si>
    <t>Önként</t>
  </si>
  <si>
    <t>I.MŰKÖDÉSI KIADÁSOK- előirányzat csoport</t>
  </si>
  <si>
    <t>E</t>
  </si>
  <si>
    <t>1. Kiemelt előirányzatok</t>
  </si>
  <si>
    <t>a) Személyi juttatások</t>
  </si>
  <si>
    <t>b) Munkaadót terhelő járulékok</t>
  </si>
  <si>
    <t>c) Dologi jellegű kiadások</t>
  </si>
  <si>
    <t>d) Ellátottak pénzbeli jutattásai</t>
  </si>
  <si>
    <t>e) Egyéb működéi célú kiadások</t>
  </si>
  <si>
    <t>II. FELHALMOZÁSI KIADÁSOK- előirányzat csoport</t>
  </si>
  <si>
    <t>b) Felújítás</t>
  </si>
  <si>
    <t>c) Lakástámogatás</t>
  </si>
  <si>
    <t>d) Lakásépítés</t>
  </si>
  <si>
    <t>e) Egyéb felhalmozási</t>
  </si>
  <si>
    <t>III. Tartalékok</t>
  </si>
  <si>
    <t>Felhalmozási támogatásértékű</t>
  </si>
  <si>
    <t>Felhalmozásra átvett</t>
  </si>
  <si>
    <t>Működési támogatás</t>
  </si>
  <si>
    <t>Kötelező</t>
  </si>
  <si>
    <t>Fogorvosi ügyeletre</t>
  </si>
  <si>
    <t>Bevételi jogcímek</t>
  </si>
  <si>
    <t>Helyi önkormányzatok működésének általános támogatása</t>
  </si>
  <si>
    <t>B111</t>
  </si>
  <si>
    <t>a</t>
  </si>
  <si>
    <t>1.  -ből: Önkormányzati hivatal támogatására</t>
  </si>
  <si>
    <t>b</t>
  </si>
  <si>
    <t>c</t>
  </si>
  <si>
    <t>1- ből: közvilágításra</t>
  </si>
  <si>
    <t>d</t>
  </si>
  <si>
    <t>1- ből köztemetőre</t>
  </si>
  <si>
    <t>e</t>
  </si>
  <si>
    <t>1. ből: Közutakra</t>
  </si>
  <si>
    <t>f</t>
  </si>
  <si>
    <t>1- ből Egyéb kötelező feladatokra</t>
  </si>
  <si>
    <t>g</t>
  </si>
  <si>
    <t>Települési önkormányzatok egyes köznevelési feladatainak támogatása</t>
  </si>
  <si>
    <t>B112</t>
  </si>
  <si>
    <t>B113</t>
  </si>
  <si>
    <t>Települési önkormányzatok kulturális feladatainak támogatása</t>
  </si>
  <si>
    <t>B114</t>
  </si>
  <si>
    <t>B115</t>
  </si>
  <si>
    <t>Helyi önkormányzatok kiegészítő támogatásai - hiányra</t>
  </si>
  <si>
    <t>B116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</si>
  <si>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</si>
  <si>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</si>
  <si>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</si>
  <si>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</si>
  <si>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</si>
  <si>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Működési célú visszatérítendő támogatások, kölcsönök visszatérülése államháztartáson belülről</t>
  </si>
  <si>
    <t>B14</t>
  </si>
  <si>
    <t>Működési célú visszatérítendő támogatások, kölcsönök igénybevétele államháztartáson belülről</t>
  </si>
  <si>
    <t>B15</t>
  </si>
  <si>
    <t>Egyéb működési célú támogatások bevételei államháztartáson belülről</t>
  </si>
  <si>
    <t>B16</t>
  </si>
  <si>
    <t>12- ből: Hivatalra átvett önkormányzatoktól</t>
  </si>
  <si>
    <t>12- ből: Védőnői szolgálatra MEP-től</t>
  </si>
  <si>
    <t>12-ből: Munkaügyi Központtól közfoglalkoztatásra</t>
  </si>
  <si>
    <t>II.</t>
  </si>
  <si>
    <t>B1</t>
  </si>
  <si>
    <t>Felhalmozási célú önkormányzati támogatások</t>
  </si>
  <si>
    <t>B21</t>
  </si>
  <si>
    <t>Felhalmozási célú garancia- és kezességvállalásból származó megtérülések államháztartáson belülről</t>
  </si>
  <si>
    <t>B22</t>
  </si>
  <si>
    <t>Felhalmozási célú visszatérítendő támogatások, kölcsönök visszatérülése államháztartáson belülről</t>
  </si>
  <si>
    <t>B23</t>
  </si>
  <si>
    <t>Felhalmozási célú visszatérítendő támogatások, kölcsönök igénybevétele államháztartáson belülről</t>
  </si>
  <si>
    <t>B24</t>
  </si>
  <si>
    <t>Egyéb felhalmozási célú támogatások bevételei államháztartáson belülről</t>
  </si>
  <si>
    <t>B25</t>
  </si>
  <si>
    <t xml:space="preserve">18- ből Leader pályázatból </t>
  </si>
  <si>
    <t>B2</t>
  </si>
  <si>
    <t>Magánszemélyek jövedelemadói</t>
  </si>
  <si>
    <t>B311</t>
  </si>
  <si>
    <t xml:space="preserve">Társaságok jövedelemadói </t>
  </si>
  <si>
    <t>B312</t>
  </si>
  <si>
    <t>IV.</t>
  </si>
  <si>
    <t>B31</t>
  </si>
  <si>
    <t>Szociális hozzájárulási adó és járulékok</t>
  </si>
  <si>
    <t>B32</t>
  </si>
  <si>
    <t>Bérhez és foglalkoztatáshoz kapcsolódó adók</t>
  </si>
  <si>
    <t>B33</t>
  </si>
  <si>
    <t>B34</t>
  </si>
  <si>
    <t>Értékesítési és forgalmi adók- iparűzési adó</t>
  </si>
  <si>
    <t>B351</t>
  </si>
  <si>
    <t xml:space="preserve">Fogyasztási adók </t>
  </si>
  <si>
    <t>B352</t>
  </si>
  <si>
    <t xml:space="preserve">Pénzügyi monopóliumok nyereségét terhelő adók </t>
  </si>
  <si>
    <t>B353</t>
  </si>
  <si>
    <t>Gépjárműadók</t>
  </si>
  <si>
    <t>B354</t>
  </si>
  <si>
    <t xml:space="preserve">Egyéb áruhasználati és szolgáltatási adók </t>
  </si>
  <si>
    <t>B355</t>
  </si>
  <si>
    <t>B35</t>
  </si>
  <si>
    <t xml:space="preserve">Egyéb közhatalmi bevételek </t>
  </si>
  <si>
    <t>B36</t>
  </si>
  <si>
    <t>32- ből - bírságok, pótlékok</t>
  </si>
  <si>
    <t>32-ből: - igazgatási szolgáltati díjak</t>
  </si>
  <si>
    <t>32-ből: egyéb közhatalmi</t>
  </si>
  <si>
    <t>32-ből Hivatal bevételei</t>
  </si>
  <si>
    <t>VI.</t>
  </si>
  <si>
    <t>B3</t>
  </si>
  <si>
    <t>Készletértékesítés ellenértéke</t>
  </si>
  <si>
    <t>B401</t>
  </si>
  <si>
    <t>Szolgáltatások ellenértéke</t>
  </si>
  <si>
    <t>B402</t>
  </si>
  <si>
    <t>Közvetített szolgáltatások ellenértéke</t>
  </si>
  <si>
    <t>B403</t>
  </si>
  <si>
    <t>Tulajdonosi bevételek: kocessziós díj, osztalék, vagyonbérbeadás</t>
  </si>
  <si>
    <t>B404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</si>
  <si>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</si>
  <si>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</si>
  <si>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</si>
  <si>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</si>
  <si>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</si>
  <si>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</si>
  <si>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Kamatbevételek</t>
  </si>
  <si>
    <t>B408</t>
  </si>
  <si>
    <t>Egyéb pénzügyi műveletek bevételei</t>
  </si>
  <si>
    <t>B409</t>
  </si>
  <si>
    <t>Egyéb működési bevételek: közterület haszonbérlet,teleház bevételei, sírhelymegváltás</t>
  </si>
  <si>
    <t>B410</t>
  </si>
  <si>
    <t>VII</t>
  </si>
  <si>
    <t>B4</t>
  </si>
  <si>
    <t>Immateriális javak értékesítése</t>
  </si>
  <si>
    <t>B51</t>
  </si>
  <si>
    <t>Ingatlanok értékesítése</t>
  </si>
  <si>
    <t>B52</t>
  </si>
  <si>
    <t>Egyéb tárgyi eszközök értékesítése</t>
  </si>
  <si>
    <t>B53</t>
  </si>
  <si>
    <t>Részesedések értékesítése</t>
  </si>
  <si>
    <t>B54</t>
  </si>
  <si>
    <t>Részesedések megszűnéséhez kapcsolódó bevételek</t>
  </si>
  <si>
    <t>B55</t>
  </si>
  <si>
    <t>VIII.</t>
  </si>
  <si>
    <t>B5</t>
  </si>
  <si>
    <t>Működési célú garancia- és kezességvállalásból származó megtérülések államháztartáson kívülről</t>
  </si>
  <si>
    <t>B61</t>
  </si>
  <si>
    <t>Működési célú visszatérítendő támogatások, kölcsönök visszatérülése államháztartáson kívülről</t>
  </si>
  <si>
    <t>B62</t>
  </si>
  <si>
    <t>Egyéb működési célú átvett pénzeszközök</t>
  </si>
  <si>
    <t>B63</t>
  </si>
  <si>
    <t>IX.</t>
  </si>
  <si>
    <t>B6</t>
  </si>
  <si>
    <t>Felhalmozási célú garancia- és kezességvállalásból származó megtérülések államháztartáson kívülről</t>
  </si>
  <si>
    <t>B71</t>
  </si>
  <si>
    <t>Felhalmozási célú visszatérítendő támogatások, kölcsönök visszatérülése államháztartáson kívülről</t>
  </si>
  <si>
    <t>B72</t>
  </si>
  <si>
    <t>Egyéb felhalmozási célú átvett pénzeszközök</t>
  </si>
  <si>
    <t>B73</t>
  </si>
  <si>
    <t>X.</t>
  </si>
  <si>
    <t>B7</t>
  </si>
  <si>
    <t>XI.</t>
  </si>
  <si>
    <t>B1-B7</t>
  </si>
  <si>
    <t xml:space="preserve">Hosszú lejáratú hitelek, kölcsönök felvétele </t>
  </si>
  <si>
    <t>B8111</t>
  </si>
  <si>
    <t>Likviditási célú hitelek, kölcsönök felvétele pénzügyi vállalkozástól</t>
  </si>
  <si>
    <t>B8112</t>
  </si>
  <si>
    <t xml:space="preserve">Rövid lejáratú hitelek, kölcsönök felvétele  </t>
  </si>
  <si>
    <t>B8113</t>
  </si>
  <si>
    <t>B811</t>
  </si>
  <si>
    <t>Forgatási célú belföldi értékpapírok beváltása, értékesítése</t>
  </si>
  <si>
    <t>B8121</t>
  </si>
  <si>
    <t>Forgatási célú belföldi értékpapírok kibocsátása</t>
  </si>
  <si>
    <t>B8122</t>
  </si>
  <si>
    <t>Befektetési célú belföldi értékpapírok beváltása,  értékesítése</t>
  </si>
  <si>
    <t>B8123</t>
  </si>
  <si>
    <t>Befektetési célú belföldi értékpapírok kibocsátása</t>
  </si>
  <si>
    <t>B8124</t>
  </si>
  <si>
    <t>B812</t>
  </si>
  <si>
    <t>Előző év költségvetési maradványának igénybevétele</t>
  </si>
  <si>
    <t>B8131</t>
  </si>
  <si>
    <t xml:space="preserve"> - 69- ből önormányzat működési célú pénzmaradványa</t>
  </si>
  <si>
    <t xml:space="preserve"> - 69-ből Hivatal működési célú pénzmadványa</t>
  </si>
  <si>
    <t>Előző év vállalkozási maradványának igénybevétele</t>
  </si>
  <si>
    <t>B8132</t>
  </si>
  <si>
    <t>XIV.</t>
  </si>
  <si>
    <t>B813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</si>
  <si>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</si>
  <si>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</si>
  <si>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</si>
  <si>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</si>
  <si>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</si>
  <si>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</si>
  <si>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Betétek megszüntetése</t>
  </si>
  <si>
    <t>B817</t>
  </si>
  <si>
    <t>Központi költségvetés sajátos finanszírozási bevételei</t>
  </si>
  <si>
    <t>B818</t>
  </si>
  <si>
    <t>B81</t>
  </si>
  <si>
    <t>Forgatási célú külföldi értékpapírok beváltása, 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</si>
  <si>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</si>
  <si>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</si>
  <si>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</si>
  <si>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</si>
  <si>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</si>
  <si>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 xml:space="preserve">Külföldi hitelek, kölcsönök felvétele </t>
  </si>
  <si>
    <t>B824</t>
  </si>
  <si>
    <t>B82</t>
  </si>
  <si>
    <t>Adóssághoz nem kapcsolódó származékos ügyletek bevételei</t>
  </si>
  <si>
    <t>B83</t>
  </si>
  <si>
    <t>B8</t>
  </si>
  <si>
    <t>Önkormányzat és költségvetési szervek költségvetési kiadásai, létszáma</t>
  </si>
  <si>
    <t>Fejlesztési hitel fizetése tám. Megelőlegezési</t>
  </si>
  <si>
    <t>Kormányzati funkciók szerinti feladatok</t>
  </si>
  <si>
    <t xml:space="preserve">fő </t>
  </si>
  <si>
    <t>Mosdós</t>
  </si>
  <si>
    <t xml:space="preserve">Mosdós </t>
  </si>
  <si>
    <t>5.</t>
  </si>
  <si>
    <t>1. ből: Zöldterület gazdálkodás</t>
  </si>
  <si>
    <t>I.1. jogcímekhez kapcsolódó kiegészítés</t>
  </si>
  <si>
    <t>Települési önkormányzatok szociális  feladatainak egyéb támogatása</t>
  </si>
  <si>
    <t>Gyermekétkeztetés támogatása</t>
  </si>
  <si>
    <t>III.</t>
  </si>
  <si>
    <t>h</t>
  </si>
  <si>
    <t>Lakott területekkel kapcsolatos feladatok</t>
  </si>
  <si>
    <t>12- ből egyes jövedelempótló támogatásokra vissza</t>
  </si>
  <si>
    <t>Nonprofit és egyéb civil szervezetektől átvett</t>
  </si>
  <si>
    <t>Ssz.</t>
  </si>
  <si>
    <t xml:space="preserve">1. Működési célú maradvány igénybevétele </t>
  </si>
  <si>
    <t xml:space="preserve"> - ebből előző évi maradványból</t>
  </si>
  <si>
    <t>2. Felhalmozási célú maradvány igénybevétele</t>
  </si>
  <si>
    <t xml:space="preserve">Összesen </t>
  </si>
  <si>
    <t>Bevételek kötelező, önként vállalt és államigazgatási feladatok megosztásában</t>
  </si>
  <si>
    <t>Rovat</t>
  </si>
  <si>
    <t>Asz.</t>
  </si>
  <si>
    <t>V.</t>
  </si>
  <si>
    <t>Jövedelemadók (=1+2)</t>
  </si>
  <si>
    <t>Termékek és szolgáltatások adói (=1+…+8)</t>
  </si>
  <si>
    <t>Felhalmozási célú támogatások államháztartáson belülről =(1+…+5)</t>
  </si>
  <si>
    <t>Működési célú támogatások államháztartáson belülről (=1+…+5)</t>
  </si>
  <si>
    <t>6.</t>
  </si>
  <si>
    <t>7.</t>
  </si>
  <si>
    <t>Közhatalmi bevételek összesen</t>
  </si>
  <si>
    <t>Működési bevételek összesen</t>
  </si>
  <si>
    <t>Felhalmozási bevételek összesen</t>
  </si>
  <si>
    <t>Működési célú átvett pénzeszközök Áh. kívül összesen</t>
  </si>
  <si>
    <t>Felhalmozási célú átvett pénzeszközök Áh kívül összesen</t>
  </si>
  <si>
    <t>Költségvetési bevételek összesen</t>
  </si>
  <si>
    <t>Hitel-, kölcsönfelvétel államháztartáson kívülről összesen</t>
  </si>
  <si>
    <t>Belföldi értékpapírok bevételei összesen</t>
  </si>
  <si>
    <t>XII.</t>
  </si>
  <si>
    <t>XIII.</t>
  </si>
  <si>
    <t>XV.</t>
  </si>
  <si>
    <t>XVI.</t>
  </si>
  <si>
    <t>XVII.</t>
  </si>
  <si>
    <t>XVIII.</t>
  </si>
  <si>
    <t>Költségvetési bevételelek mindösszesen</t>
  </si>
  <si>
    <t>Finanszírozási bevételek összesen</t>
  </si>
  <si>
    <t>Külföldi finanszírozás bevételei összesen</t>
  </si>
  <si>
    <t>Belföldi finanszírozás bevételei összesen</t>
  </si>
  <si>
    <t>Maradvány igénybevétele összesen</t>
  </si>
  <si>
    <t>Feladatok vállalása</t>
  </si>
  <si>
    <t>Állami</t>
  </si>
  <si>
    <t>a) Intézményi beruházások</t>
  </si>
  <si>
    <t>Kiadások mindösszesen</t>
  </si>
  <si>
    <t xml:space="preserve">5. Finanszírozási célú pénzügyi műveletek kiadásai </t>
  </si>
  <si>
    <t>Önkormányzat kiadásai összesen</t>
  </si>
  <si>
    <t xml:space="preserve">011130 - Igazgatási tev. </t>
  </si>
  <si>
    <t>064010 - Közvilágítás</t>
  </si>
  <si>
    <t>066020 - Községgazdálkodás</t>
  </si>
  <si>
    <t>091140 - Óvodai ellátás</t>
  </si>
  <si>
    <t>091220 - Iskola támogatása</t>
  </si>
  <si>
    <t>072111 - Háziorvosi alapellátás</t>
  </si>
  <si>
    <t>074031 - Család- és nővédelem - védőnő</t>
  </si>
  <si>
    <t xml:space="preserve">104042 - Gyermekjóléti szolgáltatás </t>
  </si>
  <si>
    <t>084031 - Civil szervezetek támogatás</t>
  </si>
  <si>
    <t>082044 - Könyvtári szolgáltatás</t>
  </si>
  <si>
    <t>082092 - Közművelődés, teleház</t>
  </si>
  <si>
    <t>Munkaadói</t>
  </si>
  <si>
    <t>Mindösszesen</t>
  </si>
  <si>
    <t>I</t>
  </si>
  <si>
    <t>J</t>
  </si>
  <si>
    <t>K</t>
  </si>
  <si>
    <t>L</t>
  </si>
  <si>
    <t>M</t>
  </si>
  <si>
    <t>N</t>
  </si>
  <si>
    <t>O</t>
  </si>
  <si>
    <t>Jan.</t>
  </si>
  <si>
    <t>Febr.</t>
  </si>
  <si>
    <t>Márc.</t>
  </si>
  <si>
    <t>Ápr.</t>
  </si>
  <si>
    <t>Máj.</t>
  </si>
  <si>
    <t>Jún.</t>
  </si>
  <si>
    <t>Júl.</t>
  </si>
  <si>
    <t>Aug.</t>
  </si>
  <si>
    <t>Szept.</t>
  </si>
  <si>
    <t>Okt.</t>
  </si>
  <si>
    <t>Nov.</t>
  </si>
  <si>
    <t>Dec.</t>
  </si>
  <si>
    <t>Bevételek összesen</t>
  </si>
  <si>
    <t>Kiadások összesen</t>
  </si>
  <si>
    <t>Működési támogatások Áh. belül</t>
  </si>
  <si>
    <t>Működési célra átvett Áh. kívülről</t>
  </si>
  <si>
    <t>I. Támogatások, támogatásértékű működési kiadások</t>
  </si>
  <si>
    <t>ÁH-on belüli pénzeszköz átadások</t>
  </si>
  <si>
    <t>ÁH-on kívüli pénzeszköz átadások</t>
  </si>
  <si>
    <t>Zselici Lámpások Vidékfejlesztési Egyesület</t>
  </si>
  <si>
    <t>ATEV</t>
  </si>
  <si>
    <t>Batéi Közös Hivatal</t>
  </si>
  <si>
    <t>Óvoda Mosdós</t>
  </si>
  <si>
    <t>Katasztrófavédelmi Ig. - polgárvédelem</t>
  </si>
  <si>
    <t>Munka- és Tűzvédelmi Társulás Megye</t>
  </si>
  <si>
    <t>Ivóvízminőség javító Társulásnak</t>
  </si>
  <si>
    <t>Ft</t>
  </si>
  <si>
    <t>Lekötött betét</t>
  </si>
  <si>
    <t>8.</t>
  </si>
  <si>
    <t>Önkormányzatok működési támogatásai (=1+…+8)</t>
  </si>
  <si>
    <t>Szünidei gyermekétkeztetés támogatása</t>
  </si>
  <si>
    <t>013320 - Köztemető fenntartás</t>
  </si>
  <si>
    <t>107060 - Települési támogatás</t>
  </si>
  <si>
    <t>041233 - Hosszú távú közfoglalkoztatás</t>
  </si>
  <si>
    <t>041232 - Téli közfoglalkoztatás</t>
  </si>
  <si>
    <t>041231 - Rövid távú közfoglalkoztatás</t>
  </si>
  <si>
    <t>041237 - Mintaprogram</t>
  </si>
  <si>
    <t>Előző évi maradvány</t>
  </si>
  <si>
    <t>Ellátotak pénzbeli juttatásai</t>
  </si>
  <si>
    <t>Iskolai étkezés finanszírozása</t>
  </si>
  <si>
    <t xml:space="preserve">Működési pénzeszköz átadás (belső ellenőrzésre) </t>
  </si>
  <si>
    <t>Alapítványok támogatása</t>
  </si>
  <si>
    <t>Kaposmenti Hulladékgazdálkodási Társulás tagdíj</t>
  </si>
  <si>
    <t>Igal Alapszolgáltató Központ finanszírozás</t>
  </si>
  <si>
    <t xml:space="preserve"> - 69- ből Önkormányzat felhatalmozási célú pénzmaradványa </t>
  </si>
  <si>
    <t>ÁH-on belüli megelőlegezések vissza</t>
  </si>
  <si>
    <t>Vagyoni tipusú adók  - kommunális adó, építmény adó, földadó</t>
  </si>
  <si>
    <t>ÁH-on belüli megelőlehezések vissza</t>
  </si>
  <si>
    <t>104037 - Szünidei gyermekétkeztetés</t>
  </si>
  <si>
    <t>102031 - Házi segítségnyújtás</t>
  </si>
  <si>
    <t xml:space="preserve">      018010 - ÁH-on belüli megelőlegezés vissza</t>
  </si>
  <si>
    <t>Visszafiz.</t>
  </si>
  <si>
    <t>i</t>
  </si>
  <si>
    <t>Polgármesteri illetmény támogatása</t>
  </si>
  <si>
    <t>Kamerarendszer Közösségi ház</t>
  </si>
  <si>
    <t>Temető parkosítás</t>
  </si>
  <si>
    <t>Templom felújításhoz hozzájárulás</t>
  </si>
  <si>
    <t>Önkormányzat költségvetési kiadásai önkormányzati szakfeladatok szerinti bontásban, kiemelt előirányzatonként Ft-ban</t>
  </si>
  <si>
    <t>Mosdósi Sportegyesület támogatása</t>
  </si>
  <si>
    <t>Eredeti</t>
  </si>
  <si>
    <t>Módosított</t>
  </si>
  <si>
    <t>Óvoda bérkompenzáció</t>
  </si>
  <si>
    <t>9.</t>
  </si>
  <si>
    <t>10.</t>
  </si>
  <si>
    <t>Önkormányzat bérkompenzáció</t>
  </si>
  <si>
    <t>Kiegészítő szociális tűzifa támogatás</t>
  </si>
  <si>
    <t>107060 - Szociális tűzifa</t>
  </si>
  <si>
    <t>Földterület vásárlás</t>
  </si>
  <si>
    <t>2. melléklet a(z) 6/2018.(X.03) önkormányzati rendelethez</t>
  </si>
  <si>
    <t>4. melléklet a(z) 6/2018.(X.03 önkormányzati rendelethez</t>
  </si>
  <si>
    <t xml:space="preserve">5. melléklet a 6/2018.(X.03) önkormányzati rendelethez: Az önkormányzat és a Hivatal bevételei összesítve  </t>
  </si>
  <si>
    <t>6.  melléklet a(z) 6/2018.(X.03) önkormányzati rendelethez</t>
  </si>
  <si>
    <t>16. melléklet a(z) 6/2018.(X.03) önkormányzati rendelethez</t>
  </si>
  <si>
    <t>18.melléklet a 6/2018.(X.03) önkormnyzati rendelethez</t>
  </si>
  <si>
    <r>
      <t>Az önkormányzat és költségvetési szervei beruházásai</t>
    </r>
    <r>
      <rPr>
        <i/>
        <sz val="10"/>
        <rFont val="Arial"/>
        <family val="2"/>
        <charset val="238"/>
      </rPr>
      <t xml:space="preserve"> </t>
    </r>
  </si>
  <si>
    <t>Kisértékű tárgyi eszköz beszerzés</t>
  </si>
  <si>
    <t>Áfa</t>
  </si>
  <si>
    <t>Beruházások összesen</t>
  </si>
  <si>
    <t>9. melléklet a(z) 6/2018.(X.03)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</si>
</sst>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"/>
  </numFmts>
  <fonts count="23" x14ac:knownFonts="1">
    <font>
      <sz val="10"/>
      <name val="Arial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b/>
      <i/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3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name val="Arial"/>
      <family val="2"/>
      <charset val="238"/>
    </font>
    <font>
      <sz val="14"/>
      <name val="Arial"/>
      <family val="2"/>
      <charset val="238"/>
    </font>
    <font>
      <sz val="12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b/>
      <sz val="13"/>
      <name val="Arial"/>
      <family val="2"/>
      <charset val="238"/>
    </font>
    <font>
      <sz val="13"/>
      <color indexed="8"/>
      <name val="Arial"/>
      <family val="2"/>
      <charset val="238"/>
    </font>
    <font>
      <b/>
      <sz val="10"/>
      <name val="Arial CE"/>
      <charset val="238"/>
    </font>
    <font>
      <sz val="11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8" fillId="0" borderId="0"/>
    <xf numFmtId="0" fontId="2" fillId="0" borderId="0"/>
    <xf numFmtId="0" fontId="9" fillId="0" borderId="0"/>
    <xf numFmtId="0" fontId="2" fillId="0" borderId="0" applyNumberFormat="0" applyFill="0" applyBorder="0" applyAlignment="0" applyProtection="0"/>
  </cellStyleXfs>
  <cellXfs count="184">
    <xf numFmtId="0" fontId="0" fillId="0" borderId="0" xfId="0"/>
    <xf numFmtId="0" fontId="2" fillId="0" borderId="0" xfId="0" applyFont="1"/>
    <xf numFmtId="0" fontId="2" fillId="0" borderId="0" xfId="0" applyFont="1" applyBorder="1"/>
    <xf numFmtId="0" fontId="0" fillId="0" borderId="1" xfId="0" applyBorder="1"/>
    <xf numFmtId="0" fontId="1" fillId="0" borderId="1" xfId="0" applyFont="1" applyBorder="1"/>
    <xf numFmtId="0" fontId="2" fillId="0" borderId="1" xfId="0" applyFont="1" applyBorder="1"/>
    <xf numFmtId="0" fontId="1" fillId="0" borderId="1" xfId="4" applyNumberFormat="1" applyFont="1" applyFill="1" applyBorder="1" applyAlignment="1" applyProtection="1">
      <alignment horizontal="left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wrapText="1"/>
    </xf>
    <xf numFmtId="0" fontId="10" fillId="0" borderId="1" xfId="1" applyFont="1" applyFill="1" applyBorder="1" applyAlignment="1">
      <alignment horizontal="center" vertical="center"/>
    </xf>
    <xf numFmtId="0" fontId="10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/>
    <xf numFmtId="3" fontId="3" fillId="0" borderId="1" xfId="1" applyNumberFormat="1" applyFont="1" applyFill="1" applyBorder="1"/>
    <xf numFmtId="0" fontId="12" fillId="0" borderId="1" xfId="1" applyFont="1" applyBorder="1"/>
    <xf numFmtId="3" fontId="19" fillId="0" borderId="1" xfId="1" applyNumberFormat="1" applyFont="1" applyFill="1" applyBorder="1"/>
    <xf numFmtId="0" fontId="13" fillId="0" borderId="1" xfId="1" applyFont="1" applyBorder="1"/>
    <xf numFmtId="3" fontId="6" fillId="0" borderId="1" xfId="1" applyNumberFormat="1" applyFont="1" applyFill="1" applyBorder="1"/>
    <xf numFmtId="0" fontId="2" fillId="0" borderId="1" xfId="3" applyFont="1" applyFill="1" applyBorder="1" applyAlignment="1"/>
    <xf numFmtId="3" fontId="2" fillId="0" borderId="1" xfId="1" applyNumberFormat="1" applyFont="1" applyFill="1" applyBorder="1"/>
    <xf numFmtId="0" fontId="14" fillId="0" borderId="1" xfId="1" applyFont="1" applyBorder="1"/>
    <xf numFmtId="0" fontId="6" fillId="0" borderId="1" xfId="1" applyFont="1" applyFill="1" applyBorder="1" applyAlignment="1">
      <alignment wrapText="1"/>
    </xf>
    <xf numFmtId="0" fontId="6" fillId="0" borderId="1" xfId="1" applyFont="1" applyFill="1" applyBorder="1"/>
    <xf numFmtId="3" fontId="16" fillId="0" borderId="1" xfId="1" applyNumberFormat="1" applyFont="1" applyFill="1" applyBorder="1"/>
    <xf numFmtId="0" fontId="17" fillId="0" borderId="1" xfId="1" applyFont="1" applyBorder="1"/>
    <xf numFmtId="0" fontId="2" fillId="0" borderId="1" xfId="3" applyFont="1" applyFill="1" applyBorder="1" applyAlignment="1">
      <alignment horizontal="left"/>
    </xf>
    <xf numFmtId="0" fontId="0" fillId="0" borderId="3" xfId="0" applyBorder="1"/>
    <xf numFmtId="0" fontId="11" fillId="0" borderId="1" xfId="1" applyFont="1" applyBorder="1"/>
    <xf numFmtId="0" fontId="2" fillId="0" borderId="0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20" fillId="0" borderId="1" xfId="1" applyFont="1" applyBorder="1"/>
    <xf numFmtId="0" fontId="4" fillId="0" borderId="0" xfId="4" applyNumberFormat="1" applyFont="1" applyFill="1" applyBorder="1" applyAlignment="1" applyProtection="1">
      <alignment horizontal="left"/>
    </xf>
    <xf numFmtId="0" fontId="2" fillId="0" borderId="0" xfId="4" applyNumberFormat="1" applyFont="1" applyFill="1" applyBorder="1" applyAlignment="1" applyProtection="1"/>
    <xf numFmtId="0" fontId="2" fillId="0" borderId="0" xfId="2"/>
    <xf numFmtId="0" fontId="7" fillId="0" borderId="0" xfId="2" applyFont="1"/>
    <xf numFmtId="0" fontId="2" fillId="0" borderId="0" xfId="2" applyFont="1" applyAlignment="1"/>
    <xf numFmtId="0" fontId="11" fillId="0" borderId="1" xfId="2" applyFont="1" applyFill="1" applyBorder="1" applyAlignment="1">
      <alignment horizontal="center" vertical="center"/>
    </xf>
    <xf numFmtId="164" fontId="10" fillId="0" borderId="1" xfId="2" applyNumberFormat="1" applyFont="1" applyFill="1" applyBorder="1" applyAlignment="1">
      <alignment horizontal="center" vertical="center" wrapText="1"/>
    </xf>
    <xf numFmtId="0" fontId="10" fillId="0" borderId="1" xfId="2" applyFont="1" applyFill="1" applyBorder="1" applyAlignment="1">
      <alignment horizontal="center" vertical="center"/>
    </xf>
    <xf numFmtId="0" fontId="10" fillId="0" borderId="1" xfId="2" applyFont="1" applyFill="1" applyBorder="1" applyAlignment="1">
      <alignment horizontal="center" vertical="center" wrapText="1"/>
    </xf>
    <xf numFmtId="0" fontId="1" fillId="0" borderId="1" xfId="2" applyFont="1" applyBorder="1" applyAlignment="1">
      <alignment horizontal="center" vertical="center" wrapText="1"/>
    </xf>
    <xf numFmtId="0" fontId="10" fillId="0" borderId="1" xfId="2" applyFont="1" applyFill="1" applyBorder="1"/>
    <xf numFmtId="0" fontId="11" fillId="0" borderId="1" xfId="2" quotePrefix="1" applyFont="1" applyFill="1" applyBorder="1" applyAlignment="1">
      <alignment horizontal="center" vertical="center"/>
    </xf>
    <xf numFmtId="0" fontId="11" fillId="0" borderId="1" xfId="2" applyFont="1" applyFill="1" applyBorder="1" applyAlignment="1">
      <alignment vertical="center" wrapText="1"/>
    </xf>
    <xf numFmtId="0" fontId="11" fillId="0" borderId="1" xfId="2" applyFont="1" applyFill="1" applyBorder="1" applyAlignment="1">
      <alignment horizontal="left" vertical="center"/>
    </xf>
    <xf numFmtId="0" fontId="11" fillId="0" borderId="1" xfId="2" applyFont="1" applyFill="1" applyBorder="1"/>
    <xf numFmtId="0" fontId="11" fillId="0" borderId="1" xfId="2" applyFont="1" applyFill="1" applyBorder="1" applyAlignment="1">
      <alignment horizontal="left" vertical="center" wrapText="1"/>
    </xf>
    <xf numFmtId="0" fontId="10" fillId="0" borderId="1" xfId="2" applyFont="1" applyFill="1" applyBorder="1" applyAlignment="1">
      <alignment horizontal="left" vertical="center" wrapText="1"/>
    </xf>
    <xf numFmtId="0" fontId="10" fillId="0" borderId="1" xfId="2" applyFont="1" applyFill="1" applyBorder="1" applyAlignment="1">
      <alignment horizontal="left" vertical="center"/>
    </xf>
    <xf numFmtId="0" fontId="2" fillId="0" borderId="1" xfId="2" applyFont="1" applyFill="1" applyBorder="1" applyAlignment="1">
      <alignment horizontal="left" vertical="center" wrapText="1"/>
    </xf>
    <xf numFmtId="0" fontId="1" fillId="0" borderId="1" xfId="2" applyFont="1" applyFill="1" applyBorder="1" applyAlignment="1">
      <alignment horizontal="left" vertical="center" wrapText="1"/>
    </xf>
    <xf numFmtId="0" fontId="11" fillId="2" borderId="1" xfId="2" quotePrefix="1" applyFont="1" applyFill="1" applyBorder="1" applyAlignment="1">
      <alignment horizontal="center" vertical="center"/>
    </xf>
    <xf numFmtId="0" fontId="2" fillId="2" borderId="1" xfId="2" applyFont="1" applyFill="1" applyBorder="1" applyAlignment="1">
      <alignment horizontal="left" vertical="center"/>
    </xf>
    <xf numFmtId="0" fontId="11" fillId="2" borderId="1" xfId="2" applyFont="1" applyFill="1" applyBorder="1" applyAlignment="1">
      <alignment horizontal="left" vertical="center" wrapText="1"/>
    </xf>
    <xf numFmtId="0" fontId="2" fillId="2" borderId="1" xfId="2" applyFont="1" applyFill="1" applyBorder="1" applyAlignment="1">
      <alignment horizontal="left" vertical="center" wrapText="1"/>
    </xf>
    <xf numFmtId="0" fontId="10" fillId="2" borderId="1" xfId="2" applyFont="1" applyFill="1" applyBorder="1" applyAlignment="1">
      <alignment horizontal="center" vertical="center"/>
    </xf>
    <xf numFmtId="0" fontId="1" fillId="2" borderId="1" xfId="2" applyFont="1" applyFill="1" applyBorder="1" applyAlignment="1">
      <alignment horizontal="left" vertical="center" wrapText="1"/>
    </xf>
    <xf numFmtId="0" fontId="10" fillId="2" borderId="1" xfId="2" applyFont="1" applyFill="1" applyBorder="1" applyAlignment="1">
      <alignment horizontal="left" vertical="center" wrapText="1"/>
    </xf>
    <xf numFmtId="0" fontId="1" fillId="2" borderId="1" xfId="2" applyFont="1" applyFill="1" applyBorder="1" applyAlignment="1">
      <alignment horizontal="left" vertical="center"/>
    </xf>
    <xf numFmtId="0" fontId="11" fillId="2" borderId="1" xfId="2" applyFont="1" applyFill="1" applyBorder="1" applyAlignment="1">
      <alignment horizontal="center" vertical="center"/>
    </xf>
    <xf numFmtId="0" fontId="2" fillId="0" borderId="0" xfId="2" applyBorder="1"/>
    <xf numFmtId="0" fontId="5" fillId="0" borderId="0" xfId="2" applyFont="1" applyBorder="1" applyAlignment="1"/>
    <xf numFmtId="16" fontId="1" fillId="0" borderId="0" xfId="2" applyNumberFormat="1" applyFont="1" applyBorder="1"/>
    <xf numFmtId="0" fontId="5" fillId="0" borderId="0" xfId="4" applyNumberFormat="1" applyFont="1" applyFill="1" applyBorder="1" applyAlignment="1" applyProtection="1"/>
    <xf numFmtId="0" fontId="2" fillId="0" borderId="0" xfId="2" applyFont="1" applyBorder="1"/>
    <xf numFmtId="0" fontId="1" fillId="0" borderId="0" xfId="2" applyFont="1" applyBorder="1"/>
    <xf numFmtId="16" fontId="2" fillId="0" borderId="0" xfId="2" applyNumberFormat="1" applyBorder="1"/>
    <xf numFmtId="0" fontId="2" fillId="0" borderId="0" xfId="2" applyFont="1"/>
    <xf numFmtId="0" fontId="7" fillId="0" borderId="0" xfId="2" applyFont="1" applyBorder="1"/>
    <xf numFmtId="0" fontId="16" fillId="0" borderId="0" xfId="2" applyFont="1" applyBorder="1"/>
    <xf numFmtId="0" fontId="6" fillId="0" borderId="0" xfId="2" applyFont="1" applyBorder="1"/>
    <xf numFmtId="0" fontId="5" fillId="2" borderId="0" xfId="4" applyNumberFormat="1" applyFont="1" applyFill="1" applyBorder="1" applyAlignment="1" applyProtection="1"/>
    <xf numFmtId="0" fontId="2" fillId="2" borderId="0" xfId="2" applyFont="1" applyFill="1" applyBorder="1"/>
    <xf numFmtId="0" fontId="2" fillId="0" borderId="0" xfId="2" applyFont="1" applyBorder="1" applyAlignment="1"/>
    <xf numFmtId="0" fontId="2" fillId="0" borderId="0" xfId="2" applyFont="1" applyFill="1" applyBorder="1" applyAlignment="1"/>
    <xf numFmtId="0" fontId="2" fillId="0" borderId="0" xfId="2" applyFill="1" applyBorder="1"/>
    <xf numFmtId="0" fontId="1" fillId="0" borderId="0" xfId="2" applyFont="1" applyFill="1" applyBorder="1"/>
    <xf numFmtId="0" fontId="7" fillId="0" borderId="0" xfId="2" applyFont="1" applyFill="1" applyBorder="1"/>
    <xf numFmtId="0" fontId="1" fillId="0" borderId="0" xfId="2" applyFont="1"/>
    <xf numFmtId="0" fontId="2" fillId="0" borderId="1" xfId="2" applyBorder="1"/>
    <xf numFmtId="0" fontId="1" fillId="0" borderId="1" xfId="2" applyFont="1" applyBorder="1"/>
    <xf numFmtId="0" fontId="2" fillId="0" borderId="1" xfId="2" applyFill="1" applyBorder="1"/>
    <xf numFmtId="0" fontId="2" fillId="0" borderId="1" xfId="2" applyFont="1" applyBorder="1"/>
    <xf numFmtId="0" fontId="2" fillId="0" borderId="1" xfId="2" applyFont="1" applyFill="1" applyBorder="1"/>
    <xf numFmtId="0" fontId="2" fillId="0" borderId="0" xfId="2" applyFont="1" applyFill="1" applyBorder="1"/>
    <xf numFmtId="0" fontId="2" fillId="0" borderId="4" xfId="2" applyFont="1" applyFill="1" applyBorder="1"/>
    <xf numFmtId="0" fontId="2" fillId="0" borderId="2" xfId="2" applyFont="1" applyBorder="1"/>
    <xf numFmtId="0" fontId="1" fillId="0" borderId="1" xfId="2" applyFont="1" applyFill="1" applyBorder="1"/>
    <xf numFmtId="0" fontId="21" fillId="0" borderId="1" xfId="2" applyFont="1" applyBorder="1"/>
    <xf numFmtId="0" fontId="1" fillId="0" borderId="3" xfId="0" applyFont="1" applyBorder="1"/>
    <xf numFmtId="0" fontId="2" fillId="0" borderId="1" xfId="2" applyBorder="1" applyAlignment="1">
      <alignment wrapText="1"/>
    </xf>
    <xf numFmtId="0" fontId="2" fillId="0" borderId="0" xfId="2" applyBorder="1" applyAlignment="1">
      <alignment wrapText="1"/>
    </xf>
    <xf numFmtId="0" fontId="1" fillId="0" borderId="0" xfId="2" applyFont="1" applyBorder="1" applyAlignment="1">
      <alignment wrapText="1"/>
    </xf>
    <xf numFmtId="0" fontId="1" fillId="0" borderId="0" xfId="0" applyFont="1" applyAlignment="1">
      <alignment horizontal="center"/>
    </xf>
    <xf numFmtId="0" fontId="2" fillId="0" borderId="3" xfId="0" applyFont="1" applyBorder="1"/>
    <xf numFmtId="0" fontId="2" fillId="0" borderId="0" xfId="0" applyFont="1" applyAlignment="1">
      <alignment horizontal="right"/>
    </xf>
    <xf numFmtId="3" fontId="2" fillId="0" borderId="0" xfId="1" applyNumberFormat="1" applyFont="1" applyFill="1" applyBorder="1"/>
    <xf numFmtId="0" fontId="15" fillId="0" borderId="1" xfId="3" applyFont="1" applyFill="1" applyBorder="1" applyAlignment="1">
      <alignment horizontal="left"/>
    </xf>
    <xf numFmtId="3" fontId="1" fillId="0" borderId="1" xfId="1" applyNumberFormat="1" applyFont="1" applyFill="1" applyBorder="1"/>
    <xf numFmtId="0" fontId="1" fillId="0" borderId="1" xfId="3" applyFont="1" applyFill="1" applyBorder="1" applyAlignment="1"/>
    <xf numFmtId="0" fontId="10" fillId="0" borderId="1" xfId="1" applyFont="1" applyBorder="1"/>
    <xf numFmtId="0" fontId="2" fillId="0" borderId="0" xfId="2" applyAlignment="1">
      <alignment horizontal="right"/>
    </xf>
    <xf numFmtId="0" fontId="10" fillId="0" borderId="5" xfId="2" applyFont="1" applyFill="1" applyBorder="1" applyAlignment="1">
      <alignment horizontal="center"/>
    </xf>
    <xf numFmtId="0" fontId="11" fillId="0" borderId="5" xfId="2" applyFont="1" applyFill="1" applyBorder="1" applyAlignment="1">
      <alignment horizontal="right"/>
    </xf>
    <xf numFmtId="1" fontId="11" fillId="0" borderId="1" xfId="2" applyNumberFormat="1" applyFont="1" applyFill="1" applyBorder="1" applyAlignment="1">
      <alignment horizontal="left" vertical="center"/>
    </xf>
    <xf numFmtId="0" fontId="11" fillId="0" borderId="1" xfId="2" applyFont="1" applyFill="1" applyBorder="1" applyAlignment="1">
      <alignment horizontal="right"/>
    </xf>
    <xf numFmtId="3" fontId="11" fillId="0" borderId="1" xfId="2" applyNumberFormat="1" applyFont="1" applyFill="1" applyBorder="1" applyAlignment="1">
      <alignment horizontal="right"/>
    </xf>
    <xf numFmtId="3" fontId="10" fillId="0" borderId="1" xfId="2" applyNumberFormat="1" applyFont="1" applyFill="1" applyBorder="1" applyAlignment="1">
      <alignment horizontal="right"/>
    </xf>
    <xf numFmtId="3" fontId="11" fillId="2" borderId="1" xfId="2" applyNumberFormat="1" applyFont="1" applyFill="1" applyBorder="1" applyAlignment="1">
      <alignment horizontal="right" wrapText="1"/>
    </xf>
    <xf numFmtId="3" fontId="10" fillId="2" borderId="1" xfId="2" applyNumberFormat="1" applyFont="1" applyFill="1" applyBorder="1" applyAlignment="1">
      <alignment horizontal="right" wrapText="1"/>
    </xf>
    <xf numFmtId="0" fontId="1" fillId="0" borderId="6" xfId="2" applyFont="1" applyBorder="1" applyAlignment="1">
      <alignment horizontal="center"/>
    </xf>
    <xf numFmtId="0" fontId="1" fillId="0" borderId="1" xfId="2" applyFont="1" applyBorder="1" applyAlignment="1">
      <alignment horizontal="center" vertical="center"/>
    </xf>
    <xf numFmtId="0" fontId="1" fillId="0" borderId="1" xfId="2" applyFont="1" applyFill="1" applyBorder="1" applyAlignment="1">
      <alignment horizontal="center" vertical="center" wrapText="1"/>
    </xf>
    <xf numFmtId="3" fontId="1" fillId="0" borderId="1" xfId="2" applyNumberFormat="1" applyFont="1" applyBorder="1"/>
    <xf numFmtId="3" fontId="2" fillId="0" borderId="1" xfId="2" applyNumberFormat="1" applyFont="1" applyBorder="1"/>
    <xf numFmtId="3" fontId="1" fillId="0" borderId="1" xfId="4" applyNumberFormat="1" applyFont="1" applyFill="1" applyBorder="1" applyAlignment="1" applyProtection="1">
      <alignment horizontal="left"/>
    </xf>
    <xf numFmtId="3" fontId="2" fillId="0" borderId="1" xfId="2" applyNumberFormat="1" applyBorder="1"/>
    <xf numFmtId="3" fontId="1" fillId="0" borderId="1" xfId="2" applyNumberFormat="1" applyFont="1" applyBorder="1" applyAlignment="1">
      <alignment horizontal="right"/>
    </xf>
    <xf numFmtId="3" fontId="2" fillId="0" borderId="1" xfId="2" applyNumberFormat="1" applyFont="1" applyBorder="1" applyAlignment="1">
      <alignment horizontal="right"/>
    </xf>
    <xf numFmtId="3" fontId="1" fillId="0" borderId="1" xfId="4" applyNumberFormat="1" applyFont="1" applyFill="1" applyBorder="1" applyAlignment="1" applyProtection="1">
      <alignment horizontal="right"/>
    </xf>
    <xf numFmtId="3" fontId="2" fillId="0" borderId="1" xfId="2" applyNumberFormat="1" applyBorder="1" applyAlignment="1">
      <alignment horizontal="right"/>
    </xf>
    <xf numFmtId="3" fontId="2" fillId="0" borderId="1" xfId="2" applyNumberFormat="1" applyFont="1" applyFill="1" applyBorder="1" applyAlignment="1">
      <alignment horizontal="right"/>
    </xf>
    <xf numFmtId="3" fontId="2" fillId="0" borderId="2" xfId="2" applyNumberFormat="1" applyFont="1" applyBorder="1"/>
    <xf numFmtId="0" fontId="15" fillId="0" borderId="1" xfId="2" applyFont="1" applyBorder="1"/>
    <xf numFmtId="3" fontId="15" fillId="0" borderId="1" xfId="2" applyNumberFormat="1" applyFont="1" applyBorder="1"/>
    <xf numFmtId="3" fontId="2" fillId="0" borderId="1" xfId="2" applyNumberFormat="1" applyFill="1" applyBorder="1"/>
    <xf numFmtId="3" fontId="21" fillId="0" borderId="1" xfId="2" applyNumberFormat="1" applyFont="1" applyBorder="1"/>
    <xf numFmtId="0" fontId="2" fillId="0" borderId="1" xfId="2" applyBorder="1" applyAlignment="1">
      <alignment horizontal="left" indent="2"/>
    </xf>
    <xf numFmtId="3" fontId="0" fillId="0" borderId="1" xfId="0" applyNumberFormat="1" applyBorder="1"/>
    <xf numFmtId="0" fontId="2" fillId="0" borderId="1" xfId="0" applyFont="1" applyFill="1" applyBorder="1" applyAlignment="1">
      <alignment horizontal="left" vertical="center" wrapText="1"/>
    </xf>
    <xf numFmtId="3" fontId="2" fillId="0" borderId="1" xfId="0" applyNumberFormat="1" applyFont="1" applyBorder="1"/>
    <xf numFmtId="3" fontId="1" fillId="0" borderId="1" xfId="0" applyNumberFormat="1" applyFont="1" applyBorder="1"/>
    <xf numFmtId="0" fontId="0" fillId="0" borderId="0" xfId="0" applyAlignment="1">
      <alignment horizontal="right"/>
    </xf>
    <xf numFmtId="0" fontId="2" fillId="0" borderId="1" xfId="4" applyNumberFormat="1" applyFont="1" applyFill="1" applyBorder="1" applyAlignment="1" applyProtection="1">
      <alignment horizontal="right"/>
    </xf>
    <xf numFmtId="0" fontId="2" fillId="0" borderId="1" xfId="2" applyBorder="1" applyAlignment="1">
      <alignment horizontal="center" wrapText="1"/>
    </xf>
    <xf numFmtId="0" fontId="2" fillId="0" borderId="1" xfId="2" applyBorder="1" applyAlignment="1">
      <alignment horizontal="center"/>
    </xf>
    <xf numFmtId="0" fontId="2" fillId="0" borderId="1" xfId="2" applyFont="1" applyBorder="1" applyAlignment="1">
      <alignment horizontal="center"/>
    </xf>
    <xf numFmtId="0" fontId="22" fillId="0" borderId="1" xfId="0" applyFont="1" applyBorder="1"/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1" fillId="0" borderId="1" xfId="2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0" fillId="0" borderId="4" xfId="1" applyFont="1" applyFill="1" applyBorder="1" applyAlignment="1">
      <alignment horizontal="center" vertical="center"/>
    </xf>
    <xf numFmtId="0" fontId="10" fillId="0" borderId="6" xfId="1" applyFont="1" applyFill="1" applyBorder="1" applyAlignment="1">
      <alignment horizontal="center" vertical="center"/>
    </xf>
    <xf numFmtId="0" fontId="10" fillId="0" borderId="6" xfId="1" applyFont="1" applyFill="1" applyBorder="1" applyAlignment="1">
      <alignment horizontal="center" vertical="center" wrapText="1"/>
    </xf>
    <xf numFmtId="3" fontId="3" fillId="0" borderId="1" xfId="1" applyNumberFormat="1" applyFont="1" applyFill="1" applyBorder="1" applyAlignment="1"/>
    <xf numFmtId="3" fontId="12" fillId="0" borderId="1" xfId="1" applyNumberFormat="1" applyFont="1" applyBorder="1" applyAlignment="1"/>
    <xf numFmtId="3" fontId="13" fillId="0" borderId="1" xfId="1" applyNumberFormat="1" applyFont="1" applyBorder="1" applyAlignment="1"/>
    <xf numFmtId="3" fontId="2" fillId="0" borderId="1" xfId="3" applyNumberFormat="1" applyFont="1" applyFill="1" applyBorder="1" applyAlignment="1"/>
    <xf numFmtId="3" fontId="1" fillId="0" borderId="1" xfId="1" applyNumberFormat="1" applyFont="1" applyFill="1" applyBorder="1" applyAlignment="1"/>
    <xf numFmtId="3" fontId="0" fillId="0" borderId="1" xfId="0" applyNumberFormat="1" applyBorder="1" applyAlignment="1"/>
    <xf numFmtId="3" fontId="14" fillId="0" borderId="1" xfId="1" applyNumberFormat="1" applyFont="1" applyBorder="1" applyAlignment="1"/>
    <xf numFmtId="3" fontId="20" fillId="0" borderId="1" xfId="1" applyNumberFormat="1" applyFont="1" applyBorder="1" applyAlignment="1"/>
    <xf numFmtId="3" fontId="6" fillId="0" borderId="1" xfId="1" applyNumberFormat="1" applyFont="1" applyFill="1" applyBorder="1" applyAlignment="1"/>
    <xf numFmtId="3" fontId="11" fillId="0" borderId="1" xfId="1" applyNumberFormat="1" applyFont="1" applyBorder="1" applyAlignment="1"/>
    <xf numFmtId="3" fontId="2" fillId="0" borderId="1" xfId="1" applyNumberFormat="1" applyFont="1" applyFill="1" applyBorder="1" applyAlignment="1"/>
    <xf numFmtId="3" fontId="12" fillId="0" borderId="1" xfId="1" applyNumberFormat="1" applyFont="1" applyBorder="1"/>
    <xf numFmtId="3" fontId="13" fillId="0" borderId="1" xfId="1" applyNumberFormat="1" applyFont="1" applyBorder="1"/>
    <xf numFmtId="3" fontId="11" fillId="0" borderId="1" xfId="1" applyNumberFormat="1" applyFont="1" applyBorder="1"/>
    <xf numFmtId="3" fontId="17" fillId="0" borderId="1" xfId="1" applyNumberFormat="1" applyFont="1" applyBorder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8" fillId="0" borderId="1" xfId="1" applyFont="1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2" applyAlignment="1">
      <alignment horizontal="left"/>
    </xf>
    <xf numFmtId="0" fontId="10" fillId="0" borderId="0" xfId="2" applyFont="1" applyFill="1" applyBorder="1" applyAlignment="1">
      <alignment horizontal="center"/>
    </xf>
    <xf numFmtId="0" fontId="2" fillId="0" borderId="0" xfId="2" applyFont="1" applyBorder="1" applyAlignment="1">
      <alignment horizontal="center" vertical="center"/>
    </xf>
    <xf numFmtId="0" fontId="1" fillId="0" borderId="1" xfId="2" applyFont="1" applyBorder="1" applyAlignment="1">
      <alignment horizontal="center" vertical="center"/>
    </xf>
    <xf numFmtId="0" fontId="2" fillId="0" borderId="0" xfId="2" applyAlignment="1">
      <alignment horizontal="center"/>
    </xf>
    <xf numFmtId="0" fontId="2" fillId="0" borderId="0" xfId="2" applyFont="1" applyAlignment="1"/>
    <xf numFmtId="0" fontId="1" fillId="0" borderId="0" xfId="2" applyFont="1" applyAlignment="1">
      <alignment horizontal="center"/>
    </xf>
    <xf numFmtId="0" fontId="1" fillId="0" borderId="0" xfId="2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3" fontId="0" fillId="0" borderId="0" xfId="0" applyNumberFormat="1"/>
    <xf numFmtId="0" fontId="1" fillId="0" borderId="1" xfId="0" applyFont="1" applyFill="1" applyBorder="1" applyAlignment="1">
      <alignment horizontal="center"/>
    </xf>
    <xf numFmtId="3" fontId="0" fillId="0" borderId="1" xfId="0" applyNumberFormat="1" applyBorder="1" applyAlignment="1">
      <alignment horizontal="right"/>
    </xf>
    <xf numFmtId="0" fontId="0" fillId="0" borderId="0" xfId="0" applyBorder="1"/>
    <xf numFmtId="0" fontId="1" fillId="0" borderId="0" xfId="0" applyFont="1" applyBorder="1"/>
  </cellXfs>
  <cellStyles count="5">
    <cellStyle name="Normál" xfId="0" builtinId="0"/>
    <cellStyle name="Normál 11" xfId="1"/>
    <cellStyle name="Normál 2" xfId="2"/>
    <cellStyle name="Normál 2 2" xfId="3"/>
    <cellStyle name="Normál 8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workbookViewId="0">
      <selection activeCell="E15" sqref="E15"/>
    </sheetView>
  </sheetViews>
  <sheetFormatPr defaultRowHeight="12.75" x14ac:dyDescent="0.2"/>
  <cols>
    <col min="1" max="1" width="4.85546875" bestFit="1" customWidth="1"/>
    <col min="2" max="2" width="78.140625" bestFit="1" customWidth="1"/>
    <col min="3" max="3" width="10" customWidth="1"/>
    <col min="4" max="4" width="10" bestFit="1" customWidth="1"/>
  </cols>
  <sheetData>
    <row r="1" spans="1:4" x14ac:dyDescent="0.2">
      <c r="A1" s="165" t="s">
        <v>443</v>
      </c>
      <c r="B1" s="165"/>
      <c r="C1" s="165"/>
      <c r="D1" s="165"/>
    </row>
    <row r="2" spans="1:4" x14ac:dyDescent="0.2">
      <c r="A2" s="163" t="s">
        <v>304</v>
      </c>
      <c r="B2" s="163"/>
      <c r="C2" s="139"/>
    </row>
    <row r="3" spans="1:4" x14ac:dyDescent="0.2">
      <c r="A3" s="164" t="s">
        <v>45</v>
      </c>
      <c r="B3" s="164"/>
      <c r="C3" s="140"/>
    </row>
    <row r="4" spans="1:4" x14ac:dyDescent="0.2">
      <c r="A4" s="94"/>
      <c r="B4" s="94"/>
      <c r="C4" s="140"/>
      <c r="D4" s="133" t="s">
        <v>401</v>
      </c>
    </row>
    <row r="5" spans="1:4" x14ac:dyDescent="0.2">
      <c r="A5" s="5" t="s">
        <v>68</v>
      </c>
      <c r="B5" s="5" t="s">
        <v>69</v>
      </c>
      <c r="C5" s="5" t="s">
        <v>70</v>
      </c>
      <c r="D5" s="5" t="s">
        <v>71</v>
      </c>
    </row>
    <row r="6" spans="1:4" x14ac:dyDescent="0.2">
      <c r="A6" s="3" t="s">
        <v>315</v>
      </c>
      <c r="B6" s="26" t="s">
        <v>0</v>
      </c>
      <c r="C6" s="26" t="s">
        <v>434</v>
      </c>
      <c r="D6" s="3" t="s">
        <v>435</v>
      </c>
    </row>
    <row r="7" spans="1:4" x14ac:dyDescent="0.2">
      <c r="A7" s="3">
        <v>1</v>
      </c>
      <c r="B7" s="95" t="s">
        <v>316</v>
      </c>
      <c r="C7" s="95"/>
      <c r="D7" s="129"/>
    </row>
    <row r="8" spans="1:4" x14ac:dyDescent="0.2">
      <c r="A8" s="3">
        <v>2</v>
      </c>
      <c r="B8" s="95" t="s">
        <v>317</v>
      </c>
      <c r="C8" s="95">
        <v>9776127</v>
      </c>
      <c r="D8" s="129">
        <v>9765397</v>
      </c>
    </row>
    <row r="9" spans="1:4" x14ac:dyDescent="0.2">
      <c r="A9" s="3">
        <v>3</v>
      </c>
      <c r="B9" s="26" t="s">
        <v>46</v>
      </c>
      <c r="C9" s="26">
        <v>0</v>
      </c>
      <c r="D9" s="129">
        <v>0</v>
      </c>
    </row>
    <row r="10" spans="1:4" x14ac:dyDescent="0.2">
      <c r="A10" s="3">
        <v>4</v>
      </c>
      <c r="B10" s="26" t="s">
        <v>44</v>
      </c>
      <c r="C10" s="132">
        <f>SUM(C8:C9)</f>
        <v>9776127</v>
      </c>
      <c r="D10" s="132">
        <f>SUM(D8:D9)</f>
        <v>9765397</v>
      </c>
    </row>
    <row r="11" spans="1:4" x14ac:dyDescent="0.2">
      <c r="A11" s="3"/>
      <c r="B11" s="26"/>
      <c r="C11" s="26"/>
      <c r="D11" s="129"/>
    </row>
    <row r="12" spans="1:4" x14ac:dyDescent="0.2">
      <c r="A12" s="3">
        <v>5</v>
      </c>
      <c r="B12" s="95" t="s">
        <v>318</v>
      </c>
      <c r="C12" s="95"/>
      <c r="D12" s="129"/>
    </row>
    <row r="13" spans="1:4" x14ac:dyDescent="0.2">
      <c r="A13" s="3">
        <v>6</v>
      </c>
      <c r="B13" s="95" t="s">
        <v>317</v>
      </c>
      <c r="C13" s="95">
        <v>74732992</v>
      </c>
      <c r="D13" s="129">
        <v>74735492</v>
      </c>
    </row>
    <row r="14" spans="1:4" x14ac:dyDescent="0.2">
      <c r="A14" s="3">
        <v>7</v>
      </c>
      <c r="B14" s="26" t="s">
        <v>47</v>
      </c>
      <c r="C14" s="26">
        <v>0</v>
      </c>
      <c r="D14" s="129">
        <v>0</v>
      </c>
    </row>
    <row r="15" spans="1:4" x14ac:dyDescent="0.2">
      <c r="A15" s="3"/>
      <c r="B15" s="26" t="s">
        <v>52</v>
      </c>
      <c r="C15" s="132">
        <f>SUM(C13:C14)</f>
        <v>74732992</v>
      </c>
      <c r="D15" s="132">
        <f>SUM(D13:D14)</f>
        <v>74735492</v>
      </c>
    </row>
    <row r="16" spans="1:4" x14ac:dyDescent="0.2">
      <c r="A16" s="3"/>
      <c r="B16" s="90"/>
      <c r="C16" s="90"/>
      <c r="D16" s="132"/>
    </row>
    <row r="17" spans="1:4" x14ac:dyDescent="0.2">
      <c r="A17" s="3">
        <v>8</v>
      </c>
      <c r="B17" s="90" t="s">
        <v>67</v>
      </c>
      <c r="C17" s="132">
        <f>C10+C15</f>
        <v>84509119</v>
      </c>
      <c r="D17" s="132">
        <f>D10+D15</f>
        <v>84500889</v>
      </c>
    </row>
  </sheetData>
  <mergeCells count="3">
    <mergeCell ref="A2:B2"/>
    <mergeCell ref="A3:B3"/>
    <mergeCell ref="A1:D1"/>
  </mergeCells>
  <phoneticPr fontId="0" type="noConversion"/>
  <pageMargins left="0.75" right="0.75" top="1" bottom="1" header="0.5" footer="0.5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9"/>
  <sheetViews>
    <sheetView workbookViewId="0">
      <selection activeCell="G23" sqref="G23"/>
    </sheetView>
  </sheetViews>
  <sheetFormatPr defaultRowHeight="12.75" x14ac:dyDescent="0.2"/>
  <cols>
    <col min="1" max="1" width="4.85546875" customWidth="1"/>
    <col min="2" max="2" width="46.7109375" customWidth="1"/>
    <col min="3" max="4" width="17.85546875" customWidth="1"/>
    <col min="5" max="5" width="52.42578125" customWidth="1"/>
    <col min="6" max="7" width="17.85546875" customWidth="1"/>
  </cols>
  <sheetData>
    <row r="1" spans="1:10" x14ac:dyDescent="0.2">
      <c r="A1" s="165" t="s">
        <v>444</v>
      </c>
      <c r="B1" s="165"/>
      <c r="C1" s="165"/>
      <c r="D1" s="165"/>
      <c r="E1" s="165"/>
      <c r="F1" s="165"/>
      <c r="G1" s="165"/>
    </row>
    <row r="3" spans="1:10" x14ac:dyDescent="0.2">
      <c r="A3" s="163" t="s">
        <v>303</v>
      </c>
      <c r="B3" s="163"/>
      <c r="C3" s="139"/>
    </row>
    <row r="4" spans="1:10" ht="15.75" x14ac:dyDescent="0.25">
      <c r="A4" s="167" t="s">
        <v>83</v>
      </c>
      <c r="B4" s="167"/>
      <c r="C4" s="167"/>
      <c r="D4" s="167"/>
      <c r="E4" s="167"/>
      <c r="F4" s="167"/>
      <c r="G4" s="167"/>
    </row>
    <row r="5" spans="1:10" x14ac:dyDescent="0.2">
      <c r="G5" s="133" t="s">
        <v>401</v>
      </c>
      <c r="I5" s="1"/>
      <c r="J5" s="1"/>
    </row>
    <row r="6" spans="1:10" x14ac:dyDescent="0.2">
      <c r="A6" s="5" t="s">
        <v>68</v>
      </c>
      <c r="B6" s="5" t="s">
        <v>69</v>
      </c>
      <c r="C6" s="5" t="s">
        <v>70</v>
      </c>
      <c r="D6" s="5" t="s">
        <v>71</v>
      </c>
      <c r="E6" s="5" t="s">
        <v>101</v>
      </c>
      <c r="F6" s="5" t="s">
        <v>96</v>
      </c>
      <c r="G6" s="5" t="s">
        <v>97</v>
      </c>
      <c r="I6" s="1"/>
      <c r="J6" s="1"/>
    </row>
    <row r="7" spans="1:10" ht="18" x14ac:dyDescent="0.25">
      <c r="A7" s="5" t="s">
        <v>315</v>
      </c>
      <c r="B7" s="166" t="s">
        <v>10</v>
      </c>
      <c r="C7" s="166"/>
      <c r="D7" s="166"/>
      <c r="E7" s="166" t="s">
        <v>11</v>
      </c>
      <c r="F7" s="166"/>
      <c r="G7" s="166"/>
    </row>
    <row r="8" spans="1:10" x14ac:dyDescent="0.2">
      <c r="A8" s="3"/>
      <c r="B8" s="10" t="s">
        <v>0</v>
      </c>
      <c r="C8" s="10" t="s">
        <v>434</v>
      </c>
      <c r="D8" s="11" t="s">
        <v>435</v>
      </c>
      <c r="E8" s="144" t="s">
        <v>0</v>
      </c>
      <c r="F8" s="145" t="s">
        <v>434</v>
      </c>
      <c r="G8" s="143" t="s">
        <v>435</v>
      </c>
    </row>
    <row r="9" spans="1:10" ht="18" x14ac:dyDescent="0.25">
      <c r="A9" s="3">
        <v>1</v>
      </c>
      <c r="B9" s="12" t="s">
        <v>37</v>
      </c>
      <c r="C9" s="146"/>
      <c r="D9" s="13"/>
      <c r="E9" s="12" t="s">
        <v>12</v>
      </c>
      <c r="F9" s="13"/>
      <c r="G9" s="13"/>
    </row>
    <row r="10" spans="1:10" ht="16.5" x14ac:dyDescent="0.25">
      <c r="A10" s="3">
        <v>2</v>
      </c>
      <c r="B10" s="14" t="s">
        <v>13</v>
      </c>
      <c r="C10" s="147"/>
      <c r="D10" s="15"/>
      <c r="E10" s="14" t="s">
        <v>14</v>
      </c>
      <c r="F10" s="157"/>
      <c r="G10" s="15"/>
    </row>
    <row r="11" spans="1:10" ht="15.75" x14ac:dyDescent="0.25">
      <c r="A11" s="3">
        <v>3</v>
      </c>
      <c r="B11" s="16" t="s">
        <v>2</v>
      </c>
      <c r="C11" s="148"/>
      <c r="D11" s="17"/>
      <c r="E11" s="16" t="s">
        <v>2</v>
      </c>
      <c r="F11" s="158"/>
      <c r="G11" s="17"/>
    </row>
    <row r="12" spans="1:10" x14ac:dyDescent="0.2">
      <c r="A12" s="3">
        <v>4</v>
      </c>
      <c r="B12" s="18" t="s">
        <v>116</v>
      </c>
      <c r="C12" s="149">
        <v>79934167</v>
      </c>
      <c r="D12" s="19">
        <v>80474002</v>
      </c>
      <c r="E12" s="18" t="s">
        <v>5</v>
      </c>
      <c r="F12" s="149">
        <v>37379744</v>
      </c>
      <c r="G12" s="19">
        <v>38635573</v>
      </c>
    </row>
    <row r="13" spans="1:10" x14ac:dyDescent="0.2">
      <c r="A13" s="3">
        <v>5</v>
      </c>
      <c r="B13" s="25" t="s">
        <v>72</v>
      </c>
      <c r="C13" s="149">
        <v>36341529</v>
      </c>
      <c r="D13" s="19">
        <v>36341529</v>
      </c>
      <c r="E13" s="18" t="s">
        <v>76</v>
      </c>
      <c r="F13" s="149">
        <v>5135285</v>
      </c>
      <c r="G13" s="19">
        <v>5135285</v>
      </c>
    </row>
    <row r="14" spans="1:10" x14ac:dyDescent="0.2">
      <c r="A14" s="3">
        <v>6</v>
      </c>
      <c r="B14" s="25" t="s">
        <v>73</v>
      </c>
      <c r="C14" s="149">
        <v>15820000</v>
      </c>
      <c r="D14" s="19">
        <v>15820000</v>
      </c>
      <c r="E14" s="18" t="s">
        <v>55</v>
      </c>
      <c r="F14" s="149">
        <v>25580150</v>
      </c>
      <c r="G14" s="19">
        <v>27528810</v>
      </c>
    </row>
    <row r="15" spans="1:10" x14ac:dyDescent="0.2">
      <c r="A15" s="3">
        <v>7</v>
      </c>
      <c r="B15" s="18" t="s">
        <v>74</v>
      </c>
      <c r="C15" s="149">
        <v>400000</v>
      </c>
      <c r="D15" s="19">
        <v>400000</v>
      </c>
      <c r="E15" s="18" t="s">
        <v>15</v>
      </c>
      <c r="F15" s="149">
        <v>8638000</v>
      </c>
      <c r="G15" s="19">
        <v>8638000</v>
      </c>
    </row>
    <row r="16" spans="1:10" x14ac:dyDescent="0.2">
      <c r="A16" s="3">
        <v>8</v>
      </c>
      <c r="B16" s="18" t="s">
        <v>75</v>
      </c>
      <c r="C16" s="149">
        <v>0</v>
      </c>
      <c r="D16" s="19">
        <v>0</v>
      </c>
      <c r="E16" s="18" t="s">
        <v>77</v>
      </c>
      <c r="F16" s="149">
        <v>52677853</v>
      </c>
      <c r="G16" s="19">
        <v>52589687</v>
      </c>
    </row>
    <row r="17" spans="1:7" ht="15" x14ac:dyDescent="0.25">
      <c r="A17" s="4">
        <v>9</v>
      </c>
      <c r="B17" s="98" t="s">
        <v>61</v>
      </c>
      <c r="C17" s="150">
        <f>SUM(C12:C16)</f>
        <v>132495696</v>
      </c>
      <c r="D17" s="99">
        <f>SUM(D12:D16)</f>
        <v>133035531</v>
      </c>
      <c r="E17" s="100" t="s">
        <v>44</v>
      </c>
      <c r="F17" s="99">
        <f>SUM(F12:F16)</f>
        <v>129411032</v>
      </c>
      <c r="G17" s="99">
        <f>SUM(G12:G16)</f>
        <v>132527355</v>
      </c>
    </row>
    <row r="18" spans="1:7" x14ac:dyDescent="0.2">
      <c r="A18" s="3"/>
      <c r="B18" s="18"/>
      <c r="C18" s="149"/>
      <c r="D18" s="19"/>
      <c r="E18" s="18"/>
      <c r="F18" s="149"/>
      <c r="G18" s="19"/>
    </row>
    <row r="19" spans="1:7" ht="15.75" x14ac:dyDescent="0.25">
      <c r="A19" s="3">
        <v>10</v>
      </c>
      <c r="B19" s="16" t="s">
        <v>3</v>
      </c>
      <c r="C19" s="148"/>
      <c r="D19" s="17"/>
      <c r="E19" s="16" t="s">
        <v>38</v>
      </c>
      <c r="F19" s="158"/>
      <c r="G19" s="17"/>
    </row>
    <row r="20" spans="1:7" x14ac:dyDescent="0.2">
      <c r="A20" s="3">
        <v>11</v>
      </c>
      <c r="B20" s="18" t="s">
        <v>50</v>
      </c>
      <c r="C20" s="149">
        <v>144511984</v>
      </c>
      <c r="D20" s="19">
        <v>144511984</v>
      </c>
      <c r="E20" s="18" t="s">
        <v>80</v>
      </c>
      <c r="F20" s="149">
        <v>1107440</v>
      </c>
      <c r="G20" s="19">
        <v>2779940</v>
      </c>
    </row>
    <row r="21" spans="1:7" x14ac:dyDescent="0.2">
      <c r="A21" s="3">
        <v>12</v>
      </c>
      <c r="B21" s="18" t="s">
        <v>78</v>
      </c>
      <c r="C21" s="149"/>
      <c r="D21" s="19"/>
      <c r="E21" s="18" t="s">
        <v>16</v>
      </c>
      <c r="F21" s="149">
        <v>218137536</v>
      </c>
      <c r="G21" s="19">
        <v>216467536</v>
      </c>
    </row>
    <row r="22" spans="1:7" x14ac:dyDescent="0.2">
      <c r="A22" s="3">
        <v>13</v>
      </c>
      <c r="B22" s="18" t="s">
        <v>79</v>
      </c>
      <c r="C22" s="149"/>
      <c r="D22" s="19"/>
      <c r="E22" s="18" t="s">
        <v>81</v>
      </c>
      <c r="F22" s="149"/>
      <c r="G22" s="19"/>
    </row>
    <row r="23" spans="1:7" x14ac:dyDescent="0.2">
      <c r="A23" s="3">
        <v>14</v>
      </c>
      <c r="B23" s="3"/>
      <c r="C23" s="151"/>
      <c r="D23" s="3"/>
      <c r="E23" s="18" t="s">
        <v>8</v>
      </c>
      <c r="F23" s="149"/>
      <c r="G23" s="19"/>
    </row>
    <row r="24" spans="1:7" x14ac:dyDescent="0.2">
      <c r="A24" s="3">
        <v>15</v>
      </c>
      <c r="B24" s="3"/>
      <c r="C24" s="151"/>
      <c r="D24" s="3"/>
      <c r="E24" s="18" t="s">
        <v>9</v>
      </c>
      <c r="F24" s="149"/>
      <c r="G24" s="19"/>
    </row>
    <row r="25" spans="1:7" ht="14.25" x14ac:dyDescent="0.2">
      <c r="A25" s="3">
        <v>16</v>
      </c>
      <c r="B25" s="20"/>
      <c r="C25" s="152"/>
      <c r="D25" s="19"/>
      <c r="E25" s="18" t="s">
        <v>82</v>
      </c>
      <c r="F25" s="149"/>
      <c r="G25" s="19"/>
    </row>
    <row r="26" spans="1:7" x14ac:dyDescent="0.2">
      <c r="A26" s="4">
        <v>17</v>
      </c>
      <c r="B26" s="101" t="s">
        <v>61</v>
      </c>
      <c r="C26" s="150">
        <f>SUM(C20:C22)</f>
        <v>144511984</v>
      </c>
      <c r="D26" s="99">
        <f>SUM(D20:D22)</f>
        <v>144511984</v>
      </c>
      <c r="E26" s="100" t="s">
        <v>61</v>
      </c>
      <c r="F26" s="99">
        <f>SUM(F20:F25)</f>
        <v>219244976</v>
      </c>
      <c r="G26" s="99">
        <f>SUM(G20:G25)</f>
        <v>219247476</v>
      </c>
    </row>
    <row r="27" spans="1:7" ht="16.5" x14ac:dyDescent="0.25">
      <c r="A27" s="3">
        <v>18</v>
      </c>
      <c r="B27" s="31"/>
      <c r="C27" s="153"/>
      <c r="D27" s="19"/>
      <c r="E27" s="14" t="s">
        <v>65</v>
      </c>
      <c r="F27" s="157"/>
      <c r="G27" s="15"/>
    </row>
    <row r="28" spans="1:7" ht="15.75" x14ac:dyDescent="0.25">
      <c r="A28" s="3">
        <v>19</v>
      </c>
      <c r="B28" s="16"/>
      <c r="C28" s="148"/>
      <c r="D28" s="19"/>
      <c r="E28" s="16" t="s">
        <v>17</v>
      </c>
      <c r="F28" s="158"/>
      <c r="G28" s="17"/>
    </row>
    <row r="29" spans="1:7" ht="15.75" x14ac:dyDescent="0.25">
      <c r="A29" s="3">
        <v>20</v>
      </c>
      <c r="B29" s="16"/>
      <c r="C29" s="148"/>
      <c r="D29" s="19"/>
      <c r="E29" s="27" t="s">
        <v>1</v>
      </c>
      <c r="F29" s="159">
        <v>20179507</v>
      </c>
      <c r="G29" s="19">
        <v>17592289</v>
      </c>
    </row>
    <row r="30" spans="1:7" ht="14.25" x14ac:dyDescent="0.2">
      <c r="A30" s="3">
        <v>21</v>
      </c>
      <c r="B30" s="20"/>
      <c r="C30" s="152"/>
      <c r="D30" s="19"/>
      <c r="E30" s="18" t="s">
        <v>18</v>
      </c>
      <c r="F30" s="149"/>
      <c r="G30" s="19"/>
    </row>
    <row r="31" spans="1:7" ht="14.25" x14ac:dyDescent="0.2">
      <c r="A31" s="3">
        <v>22</v>
      </c>
      <c r="B31" s="20"/>
      <c r="C31" s="152"/>
      <c r="D31" s="19"/>
      <c r="E31" s="18" t="s">
        <v>319</v>
      </c>
      <c r="F31" s="19">
        <f>SUM(F29:F30)</f>
        <v>20179507</v>
      </c>
      <c r="G31" s="19">
        <f>SUM(G29:G30)</f>
        <v>17592289</v>
      </c>
    </row>
    <row r="32" spans="1:7" ht="15.75" x14ac:dyDescent="0.25">
      <c r="A32" s="3">
        <v>23</v>
      </c>
      <c r="B32" s="16"/>
      <c r="C32" s="148"/>
      <c r="D32" s="19"/>
      <c r="E32" s="16" t="s">
        <v>19</v>
      </c>
      <c r="F32" s="158"/>
      <c r="G32" s="17"/>
    </row>
    <row r="33" spans="1:7" ht="14.25" x14ac:dyDescent="0.2">
      <c r="A33" s="3">
        <v>24</v>
      </c>
      <c r="B33" s="20"/>
      <c r="C33" s="152"/>
      <c r="D33" s="19"/>
      <c r="E33" s="18" t="s">
        <v>20</v>
      </c>
      <c r="F33" s="149"/>
      <c r="G33" s="19">
        <v>0</v>
      </c>
    </row>
    <row r="34" spans="1:7" ht="18" x14ac:dyDescent="0.25">
      <c r="A34" s="3">
        <v>25</v>
      </c>
      <c r="B34" s="12"/>
      <c r="C34" s="146"/>
      <c r="D34" s="19"/>
      <c r="E34" s="12" t="s">
        <v>21</v>
      </c>
      <c r="F34" s="13"/>
      <c r="G34" s="13"/>
    </row>
    <row r="35" spans="1:7" ht="14.25" x14ac:dyDescent="0.2">
      <c r="A35" s="3">
        <v>26</v>
      </c>
      <c r="B35" s="20"/>
      <c r="C35" s="152"/>
      <c r="D35" s="19"/>
      <c r="E35" s="18" t="s">
        <v>22</v>
      </c>
      <c r="F35" s="149"/>
      <c r="G35" s="19">
        <v>0</v>
      </c>
    </row>
    <row r="36" spans="1:7" ht="14.25" x14ac:dyDescent="0.2">
      <c r="A36" s="3">
        <v>27</v>
      </c>
      <c r="B36" s="20"/>
      <c r="C36" s="152"/>
      <c r="D36" s="19"/>
      <c r="E36" s="18" t="s">
        <v>23</v>
      </c>
      <c r="F36" s="149"/>
      <c r="G36" s="19">
        <v>0</v>
      </c>
    </row>
    <row r="37" spans="1:7" ht="14.25" x14ac:dyDescent="0.2">
      <c r="A37" s="3">
        <v>28</v>
      </c>
      <c r="B37" s="20"/>
      <c r="C37" s="152"/>
      <c r="D37" s="19"/>
      <c r="E37" s="18" t="s">
        <v>61</v>
      </c>
      <c r="F37" s="149"/>
      <c r="G37" s="19">
        <f>SUM(G35:G36)</f>
        <v>0</v>
      </c>
    </row>
    <row r="38" spans="1:7" ht="14.25" x14ac:dyDescent="0.2">
      <c r="A38" s="3">
        <v>29</v>
      </c>
      <c r="B38" s="20"/>
      <c r="C38" s="152"/>
      <c r="D38" s="19"/>
      <c r="E38" s="18"/>
      <c r="F38" s="149"/>
      <c r="G38" s="19"/>
    </row>
    <row r="39" spans="1:7" ht="18" x14ac:dyDescent="0.25">
      <c r="A39" s="3">
        <v>30</v>
      </c>
      <c r="B39" s="12"/>
      <c r="C39" s="146"/>
      <c r="D39" s="19"/>
      <c r="E39" s="12" t="s">
        <v>24</v>
      </c>
      <c r="F39" s="13"/>
      <c r="G39" s="13"/>
    </row>
    <row r="40" spans="1:7" ht="14.25" x14ac:dyDescent="0.2">
      <c r="A40" s="3">
        <v>31</v>
      </c>
      <c r="B40" s="20"/>
      <c r="C40" s="152"/>
      <c r="D40" s="19"/>
      <c r="E40" s="18" t="s">
        <v>25</v>
      </c>
      <c r="F40" s="149"/>
      <c r="G40" s="19">
        <v>0</v>
      </c>
    </row>
    <row r="41" spans="1:7" ht="14.25" x14ac:dyDescent="0.2">
      <c r="A41" s="3">
        <v>32</v>
      </c>
      <c r="B41" s="20"/>
      <c r="C41" s="152"/>
      <c r="D41" s="19"/>
      <c r="E41" s="18" t="s">
        <v>26</v>
      </c>
      <c r="F41" s="149"/>
      <c r="G41" s="19">
        <v>0</v>
      </c>
    </row>
    <row r="42" spans="1:7" ht="68.25" customHeight="1" x14ac:dyDescent="0.25">
      <c r="A42" s="3">
        <v>33</v>
      </c>
      <c r="B42" s="21" t="s">
        <v>39</v>
      </c>
      <c r="C42" s="146">
        <f>SUM(C17,C26)</f>
        <v>277007680</v>
      </c>
      <c r="D42" s="13">
        <f>SUM(D17,D26)</f>
        <v>277547515</v>
      </c>
      <c r="E42" s="12" t="s">
        <v>27</v>
      </c>
      <c r="F42" s="13">
        <f>SUM(F17,F26,F31,F41)</f>
        <v>368835515</v>
      </c>
      <c r="G42" s="13">
        <f>SUM(G17,G26,G31,G41)</f>
        <v>369367120</v>
      </c>
    </row>
    <row r="43" spans="1:7" ht="18" x14ac:dyDescent="0.25">
      <c r="A43" s="3">
        <v>34</v>
      </c>
      <c r="B43" s="22"/>
      <c r="C43" s="154"/>
      <c r="D43" s="19"/>
      <c r="E43" s="12" t="s">
        <v>28</v>
      </c>
      <c r="F43" s="13"/>
      <c r="G43" s="13"/>
    </row>
    <row r="44" spans="1:7" ht="14.25" x14ac:dyDescent="0.2">
      <c r="A44" s="3">
        <v>35</v>
      </c>
      <c r="B44" s="20"/>
      <c r="C44" s="152"/>
      <c r="D44" s="19"/>
      <c r="E44" s="18" t="s">
        <v>22</v>
      </c>
      <c r="F44" s="149"/>
      <c r="G44" s="19">
        <v>0</v>
      </c>
    </row>
    <row r="45" spans="1:7" ht="14.25" x14ac:dyDescent="0.2">
      <c r="A45" s="3">
        <v>36</v>
      </c>
      <c r="B45" s="20"/>
      <c r="C45" s="152"/>
      <c r="D45" s="19"/>
      <c r="E45" s="18" t="s">
        <v>23</v>
      </c>
      <c r="F45" s="149"/>
      <c r="G45" s="19">
        <v>0</v>
      </c>
    </row>
    <row r="46" spans="1:7" ht="18" x14ac:dyDescent="0.25">
      <c r="A46" s="3">
        <v>37</v>
      </c>
      <c r="B46" s="12" t="s">
        <v>29</v>
      </c>
      <c r="C46" s="146"/>
      <c r="D46" s="13"/>
      <c r="E46" s="12"/>
      <c r="F46" s="13"/>
      <c r="G46" s="23"/>
    </row>
    <row r="47" spans="1:7" ht="15.75" x14ac:dyDescent="0.25">
      <c r="A47" s="3">
        <v>38</v>
      </c>
      <c r="B47" s="16" t="s">
        <v>30</v>
      </c>
      <c r="C47" s="148"/>
      <c r="D47" s="17"/>
      <c r="E47" s="27" t="s">
        <v>420</v>
      </c>
      <c r="F47" s="159">
        <v>2681284</v>
      </c>
      <c r="G47" s="19">
        <v>2681284</v>
      </c>
    </row>
    <row r="48" spans="1:7" ht="18" x14ac:dyDescent="0.25">
      <c r="A48" s="3">
        <v>39</v>
      </c>
      <c r="B48" s="27" t="s">
        <v>40</v>
      </c>
      <c r="C48" s="155">
        <v>9776127</v>
      </c>
      <c r="D48" s="19">
        <v>9765397</v>
      </c>
      <c r="E48" s="18"/>
      <c r="F48" s="149"/>
      <c r="G48" s="23"/>
    </row>
    <row r="49" spans="1:7" ht="18" x14ac:dyDescent="0.25">
      <c r="A49" s="3">
        <v>40</v>
      </c>
      <c r="B49" s="27" t="s">
        <v>41</v>
      </c>
      <c r="C49" s="155">
        <v>74732992</v>
      </c>
      <c r="D49" s="19">
        <v>74735492</v>
      </c>
      <c r="E49" s="18"/>
      <c r="F49" s="149"/>
      <c r="G49" s="23"/>
    </row>
    <row r="50" spans="1:7" ht="18" x14ac:dyDescent="0.25">
      <c r="A50" s="3">
        <v>41</v>
      </c>
      <c r="B50" s="27" t="s">
        <v>402</v>
      </c>
      <c r="C50" s="155">
        <v>10000000</v>
      </c>
      <c r="D50" s="19">
        <v>10000000</v>
      </c>
      <c r="E50" s="18"/>
      <c r="F50" s="149"/>
      <c r="G50" s="23"/>
    </row>
    <row r="51" spans="1:7" ht="18" x14ac:dyDescent="0.25">
      <c r="A51" s="3">
        <v>42</v>
      </c>
      <c r="B51" s="16" t="s">
        <v>31</v>
      </c>
      <c r="C51" s="148"/>
      <c r="D51" s="17"/>
      <c r="E51" s="24"/>
      <c r="F51" s="160"/>
      <c r="G51" s="23"/>
    </row>
    <row r="52" spans="1:7" ht="18" x14ac:dyDescent="0.25">
      <c r="A52" s="3">
        <v>43</v>
      </c>
      <c r="B52" s="27" t="s">
        <v>42</v>
      </c>
      <c r="C52" s="155"/>
      <c r="D52" s="19">
        <v>0</v>
      </c>
      <c r="E52" s="18"/>
      <c r="F52" s="149"/>
      <c r="G52" s="23"/>
    </row>
    <row r="53" spans="1:7" ht="18" x14ac:dyDescent="0.25">
      <c r="A53" s="3">
        <v>44</v>
      </c>
      <c r="B53" s="27" t="s">
        <v>32</v>
      </c>
      <c r="C53" s="155"/>
      <c r="D53" s="19">
        <v>0</v>
      </c>
      <c r="E53" s="18"/>
      <c r="F53" s="149"/>
      <c r="G53" s="23"/>
    </row>
    <row r="54" spans="1:7" ht="18" x14ac:dyDescent="0.25">
      <c r="A54" s="3"/>
      <c r="B54" s="20"/>
      <c r="C54" s="152"/>
      <c r="D54" s="19"/>
      <c r="E54" s="18"/>
      <c r="F54" s="149"/>
      <c r="G54" s="23"/>
    </row>
    <row r="55" spans="1:7" ht="18" x14ac:dyDescent="0.25">
      <c r="A55" s="3">
        <v>45</v>
      </c>
      <c r="B55" s="12" t="s">
        <v>4</v>
      </c>
      <c r="C55" s="146">
        <f>SUM(C42,C48,C49,C50,C53)</f>
        <v>371516799</v>
      </c>
      <c r="D55" s="13">
        <f>SUM(D42,D48,D49,D50,D53)</f>
        <v>372048404</v>
      </c>
      <c r="E55" s="12" t="s">
        <v>33</v>
      </c>
      <c r="F55" s="13">
        <f>SUM(F17,F26,F31,F41,F47)</f>
        <v>371516799</v>
      </c>
      <c r="G55" s="13">
        <f>SUM(G17,G26,G31,G41,G47)</f>
        <v>372048404</v>
      </c>
    </row>
    <row r="56" spans="1:7" x14ac:dyDescent="0.2">
      <c r="A56" s="3">
        <v>46</v>
      </c>
      <c r="B56" s="27" t="s">
        <v>34</v>
      </c>
      <c r="C56" s="156">
        <f>C17+C48+C50</f>
        <v>152271823</v>
      </c>
      <c r="D56" s="19">
        <f>D17+D48+D50</f>
        <v>152800928</v>
      </c>
      <c r="E56" s="18" t="s">
        <v>35</v>
      </c>
      <c r="F56" s="19">
        <f>F17+F31+F47</f>
        <v>152271823</v>
      </c>
      <c r="G56" s="19">
        <f>G17+G31+G47</f>
        <v>152800928</v>
      </c>
    </row>
    <row r="57" spans="1:7" x14ac:dyDescent="0.2">
      <c r="A57" s="3">
        <v>47</v>
      </c>
      <c r="B57" s="27" t="s">
        <v>36</v>
      </c>
      <c r="C57" s="156">
        <f>C26+C49</f>
        <v>219244976</v>
      </c>
      <c r="D57" s="19">
        <f>D26+D49</f>
        <v>219247476</v>
      </c>
      <c r="E57" s="18" t="s">
        <v>43</v>
      </c>
      <c r="F57" s="19">
        <f>F26</f>
        <v>219244976</v>
      </c>
      <c r="G57" s="19">
        <f>G26</f>
        <v>219247476</v>
      </c>
    </row>
    <row r="58" spans="1:7" x14ac:dyDescent="0.2">
      <c r="D58" s="97"/>
    </row>
    <row r="59" spans="1:7" x14ac:dyDescent="0.2">
      <c r="D59" s="179"/>
    </row>
  </sheetData>
  <mergeCells count="5">
    <mergeCell ref="B7:D7"/>
    <mergeCell ref="A3:B3"/>
    <mergeCell ref="A4:G4"/>
    <mergeCell ref="A1:G1"/>
    <mergeCell ref="E7:G7"/>
  </mergeCells>
  <phoneticPr fontId="0" type="noConversion"/>
  <pageMargins left="0.75" right="0.75" top="1" bottom="1" header="0.5" footer="0.5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8"/>
  <sheetViews>
    <sheetView zoomScaleNormal="100" workbookViewId="0">
      <selection activeCell="L109" sqref="L109"/>
    </sheetView>
  </sheetViews>
  <sheetFormatPr defaultRowHeight="12.75" x14ac:dyDescent="0.2"/>
  <cols>
    <col min="1" max="1" width="4.42578125" style="34" customWidth="1"/>
    <col min="2" max="2" width="5.28515625" style="36" bestFit="1" customWidth="1"/>
    <col min="3" max="3" width="64.85546875" style="34" bestFit="1" customWidth="1"/>
    <col min="4" max="4" width="6.140625" style="34" bestFit="1" customWidth="1"/>
    <col min="5" max="9" width="12.140625" style="34" customWidth="1"/>
    <col min="10" max="16384" width="9.140625" style="34"/>
  </cols>
  <sheetData>
    <row r="1" spans="1:9" x14ac:dyDescent="0.2">
      <c r="A1" s="170" t="s">
        <v>445</v>
      </c>
      <c r="B1" s="170"/>
      <c r="C1" s="170"/>
      <c r="D1" s="170"/>
      <c r="E1" s="170"/>
      <c r="F1" s="170"/>
      <c r="G1" s="170"/>
      <c r="H1" s="170"/>
      <c r="I1" s="170"/>
    </row>
    <row r="2" spans="1:9" ht="15" x14ac:dyDescent="0.2">
      <c r="A2" s="168" t="s">
        <v>303</v>
      </c>
      <c r="B2" s="168"/>
      <c r="I2" s="35"/>
    </row>
    <row r="3" spans="1:9" ht="15" x14ac:dyDescent="0.2">
      <c r="A3" s="169" t="s">
        <v>320</v>
      </c>
      <c r="B3" s="169"/>
      <c r="C3" s="169"/>
      <c r="D3" s="169"/>
      <c r="E3" s="169"/>
      <c r="F3" s="169"/>
      <c r="G3" s="169"/>
      <c r="H3" s="169"/>
      <c r="I3" s="35"/>
    </row>
    <row r="4" spans="1:9" x14ac:dyDescent="0.2">
      <c r="A4" s="103"/>
      <c r="B4" s="103"/>
      <c r="C4" s="103"/>
      <c r="D4" s="103"/>
      <c r="E4" s="103"/>
      <c r="F4" s="103"/>
      <c r="G4" s="103"/>
      <c r="I4" s="104" t="s">
        <v>401</v>
      </c>
    </row>
    <row r="5" spans="1:9" x14ac:dyDescent="0.2">
      <c r="A5" s="105" t="s">
        <v>68</v>
      </c>
      <c r="B5" s="105" t="s">
        <v>69</v>
      </c>
      <c r="C5" s="45" t="s">
        <v>70</v>
      </c>
      <c r="D5" s="45" t="s">
        <v>71</v>
      </c>
      <c r="E5" s="45" t="s">
        <v>101</v>
      </c>
      <c r="F5" s="45" t="s">
        <v>96</v>
      </c>
      <c r="G5" s="45" t="s">
        <v>97</v>
      </c>
      <c r="H5" s="47" t="s">
        <v>98</v>
      </c>
      <c r="I5" s="80" t="s">
        <v>368</v>
      </c>
    </row>
    <row r="6" spans="1:9" ht="26.25" customHeight="1" x14ac:dyDescent="0.2">
      <c r="A6" s="38" t="s">
        <v>315</v>
      </c>
      <c r="B6" s="38" t="s">
        <v>322</v>
      </c>
      <c r="C6" s="39" t="s">
        <v>119</v>
      </c>
      <c r="D6" s="40" t="s">
        <v>321</v>
      </c>
      <c r="E6" s="40" t="s">
        <v>117</v>
      </c>
      <c r="F6" s="40" t="s">
        <v>99</v>
      </c>
      <c r="G6" s="40" t="s">
        <v>350</v>
      </c>
      <c r="H6" s="41" t="s">
        <v>61</v>
      </c>
      <c r="I6" s="141" t="s">
        <v>435</v>
      </c>
    </row>
    <row r="7" spans="1:9" x14ac:dyDescent="0.2">
      <c r="A7" s="46">
        <v>1</v>
      </c>
      <c r="B7" s="43" t="s">
        <v>51</v>
      </c>
      <c r="C7" s="44" t="s">
        <v>120</v>
      </c>
      <c r="D7" s="45" t="s">
        <v>121</v>
      </c>
      <c r="E7" s="107">
        <f>SUM(E8:E16)</f>
        <v>19385726</v>
      </c>
      <c r="F7" s="107">
        <f>SUM(F8:F15)</f>
        <v>0</v>
      </c>
      <c r="G7" s="107">
        <f>SUM(G8:G15)</f>
        <v>0</v>
      </c>
      <c r="H7" s="107">
        <f>SUM(H8:H16)</f>
        <v>19385726</v>
      </c>
      <c r="I7" s="107">
        <f>SUM(I8:I16)</f>
        <v>19385726</v>
      </c>
    </row>
    <row r="8" spans="1:9" x14ac:dyDescent="0.2">
      <c r="A8" s="46">
        <v>2</v>
      </c>
      <c r="B8" s="37" t="s">
        <v>122</v>
      </c>
      <c r="C8" s="46" t="s">
        <v>123</v>
      </c>
      <c r="D8" s="45"/>
      <c r="E8" s="106"/>
      <c r="F8" s="106"/>
      <c r="G8" s="106"/>
      <c r="H8" s="106">
        <f>SUM(E8:G8)</f>
        <v>0</v>
      </c>
      <c r="I8" s="117">
        <v>0</v>
      </c>
    </row>
    <row r="9" spans="1:9" x14ac:dyDescent="0.2">
      <c r="A9" s="46">
        <v>3</v>
      </c>
      <c r="B9" s="37" t="s">
        <v>124</v>
      </c>
      <c r="C9" s="46" t="s">
        <v>306</v>
      </c>
      <c r="D9" s="45"/>
      <c r="E9" s="107">
        <v>2925760</v>
      </c>
      <c r="F9" s="107"/>
      <c r="G9" s="107"/>
      <c r="H9" s="107">
        <f t="shared" ref="H9:H25" si="0">SUM(E9:G9)</f>
        <v>2925760</v>
      </c>
      <c r="I9" s="117">
        <v>2925760</v>
      </c>
    </row>
    <row r="10" spans="1:9" x14ac:dyDescent="0.2">
      <c r="A10" s="46">
        <v>4</v>
      </c>
      <c r="B10" s="37" t="s">
        <v>125</v>
      </c>
      <c r="C10" s="46" t="s">
        <v>126</v>
      </c>
      <c r="D10" s="45"/>
      <c r="E10" s="107">
        <v>2816000</v>
      </c>
      <c r="F10" s="107"/>
      <c r="G10" s="107"/>
      <c r="H10" s="107">
        <f t="shared" si="0"/>
        <v>2816000</v>
      </c>
      <c r="I10" s="117">
        <v>2816000</v>
      </c>
    </row>
    <row r="11" spans="1:9" x14ac:dyDescent="0.2">
      <c r="A11" s="46">
        <v>5</v>
      </c>
      <c r="B11" s="37" t="s">
        <v>127</v>
      </c>
      <c r="C11" s="46" t="s">
        <v>128</v>
      </c>
      <c r="D11" s="45"/>
      <c r="E11" s="107">
        <v>555864</v>
      </c>
      <c r="F11" s="107"/>
      <c r="G11" s="107"/>
      <c r="H11" s="107">
        <f t="shared" si="0"/>
        <v>555864</v>
      </c>
      <c r="I11" s="117">
        <v>555864</v>
      </c>
    </row>
    <row r="12" spans="1:9" x14ac:dyDescent="0.2">
      <c r="A12" s="46">
        <v>6</v>
      </c>
      <c r="B12" s="37" t="s">
        <v>129</v>
      </c>
      <c r="C12" s="46" t="s">
        <v>130</v>
      </c>
      <c r="D12" s="45"/>
      <c r="E12" s="107">
        <v>1262120</v>
      </c>
      <c r="F12" s="107"/>
      <c r="G12" s="107"/>
      <c r="H12" s="107">
        <f t="shared" si="0"/>
        <v>1262120</v>
      </c>
      <c r="I12" s="117">
        <v>1262120</v>
      </c>
    </row>
    <row r="13" spans="1:9" x14ac:dyDescent="0.2">
      <c r="A13" s="46">
        <v>7</v>
      </c>
      <c r="B13" s="37" t="s">
        <v>131</v>
      </c>
      <c r="C13" s="46" t="s">
        <v>132</v>
      </c>
      <c r="D13" s="45"/>
      <c r="E13" s="107">
        <v>5000000</v>
      </c>
      <c r="F13" s="107"/>
      <c r="G13" s="107"/>
      <c r="H13" s="107">
        <f t="shared" si="0"/>
        <v>5000000</v>
      </c>
      <c r="I13" s="117">
        <v>5000000</v>
      </c>
    </row>
    <row r="14" spans="1:9" x14ac:dyDescent="0.2">
      <c r="A14" s="46">
        <v>8</v>
      </c>
      <c r="B14" s="37" t="s">
        <v>133</v>
      </c>
      <c r="C14" s="46" t="s">
        <v>312</v>
      </c>
      <c r="D14" s="45"/>
      <c r="E14" s="107">
        <v>2550</v>
      </c>
      <c r="F14" s="107"/>
      <c r="G14" s="107"/>
      <c r="H14" s="107">
        <f t="shared" si="0"/>
        <v>2550</v>
      </c>
      <c r="I14" s="117">
        <v>2550</v>
      </c>
    </row>
    <row r="15" spans="1:9" x14ac:dyDescent="0.2">
      <c r="A15" s="46">
        <v>9</v>
      </c>
      <c r="B15" s="37" t="s">
        <v>311</v>
      </c>
      <c r="C15" s="46" t="s">
        <v>307</v>
      </c>
      <c r="D15" s="45"/>
      <c r="E15" s="107">
        <v>5653032</v>
      </c>
      <c r="F15" s="107"/>
      <c r="G15" s="107"/>
      <c r="H15" s="107">
        <f t="shared" si="0"/>
        <v>5653032</v>
      </c>
      <c r="I15" s="117">
        <v>5653032</v>
      </c>
    </row>
    <row r="16" spans="1:9" x14ac:dyDescent="0.2">
      <c r="A16" s="46">
        <v>10</v>
      </c>
      <c r="B16" s="37" t="s">
        <v>427</v>
      </c>
      <c r="C16" s="46" t="s">
        <v>428</v>
      </c>
      <c r="D16" s="45"/>
      <c r="E16" s="107">
        <v>1170400</v>
      </c>
      <c r="F16" s="107"/>
      <c r="G16" s="107"/>
      <c r="H16" s="107">
        <f t="shared" si="0"/>
        <v>1170400</v>
      </c>
      <c r="I16" s="117">
        <v>1170400</v>
      </c>
    </row>
    <row r="17" spans="1:9" ht="19.5" customHeight="1" x14ac:dyDescent="0.2">
      <c r="A17" s="46">
        <v>11</v>
      </c>
      <c r="B17" s="43" t="s">
        <v>62</v>
      </c>
      <c r="C17" s="47" t="s">
        <v>134</v>
      </c>
      <c r="D17" s="45" t="s">
        <v>135</v>
      </c>
      <c r="E17" s="107">
        <v>37708884</v>
      </c>
      <c r="F17" s="107"/>
      <c r="G17" s="107"/>
      <c r="H17" s="107">
        <f>SUM(E17:G17)</f>
        <v>37708884</v>
      </c>
      <c r="I17" s="117">
        <v>37456884</v>
      </c>
    </row>
    <row r="18" spans="1:9" x14ac:dyDescent="0.2">
      <c r="A18" s="46">
        <v>12</v>
      </c>
      <c r="B18" s="43" t="s">
        <v>63</v>
      </c>
      <c r="C18" s="47" t="s">
        <v>308</v>
      </c>
      <c r="D18" s="45" t="s">
        <v>136</v>
      </c>
      <c r="E18" s="107">
        <v>8638000</v>
      </c>
      <c r="F18" s="107"/>
      <c r="G18" s="107"/>
      <c r="H18" s="107">
        <f t="shared" si="0"/>
        <v>8638000</v>
      </c>
      <c r="I18" s="117">
        <v>8638000</v>
      </c>
    </row>
    <row r="19" spans="1:9" x14ac:dyDescent="0.2">
      <c r="A19" s="46">
        <v>13</v>
      </c>
      <c r="B19" s="43" t="s">
        <v>64</v>
      </c>
      <c r="C19" s="47" t="s">
        <v>309</v>
      </c>
      <c r="D19" s="45"/>
      <c r="E19" s="107">
        <v>11531167</v>
      </c>
      <c r="F19" s="107"/>
      <c r="G19" s="107"/>
      <c r="H19" s="107">
        <f t="shared" si="0"/>
        <v>11531167</v>
      </c>
      <c r="I19" s="117">
        <v>11531167</v>
      </c>
    </row>
    <row r="20" spans="1:9" x14ac:dyDescent="0.2">
      <c r="A20" s="46">
        <v>14</v>
      </c>
      <c r="B20" s="43" t="s">
        <v>305</v>
      </c>
      <c r="C20" s="47" t="s">
        <v>405</v>
      </c>
      <c r="D20" s="45"/>
      <c r="E20" s="107">
        <v>870390</v>
      </c>
      <c r="F20" s="107"/>
      <c r="G20" s="107"/>
      <c r="H20" s="107">
        <f t="shared" si="0"/>
        <v>870390</v>
      </c>
      <c r="I20" s="117">
        <v>741000</v>
      </c>
    </row>
    <row r="21" spans="1:9" x14ac:dyDescent="0.2">
      <c r="A21" s="46">
        <v>15</v>
      </c>
      <c r="B21" s="43" t="s">
        <v>328</v>
      </c>
      <c r="C21" s="47" t="s">
        <v>137</v>
      </c>
      <c r="D21" s="45" t="s">
        <v>138</v>
      </c>
      <c r="E21" s="107">
        <v>1800000</v>
      </c>
      <c r="F21" s="107"/>
      <c r="G21" s="107"/>
      <c r="H21" s="107">
        <f t="shared" si="0"/>
        <v>1800000</v>
      </c>
      <c r="I21" s="117">
        <v>1800000</v>
      </c>
    </row>
    <row r="22" spans="1:9" x14ac:dyDescent="0.2">
      <c r="A22" s="46">
        <v>16</v>
      </c>
      <c r="B22" s="43" t="s">
        <v>329</v>
      </c>
      <c r="C22" s="47" t="s">
        <v>436</v>
      </c>
      <c r="D22" s="45" t="s">
        <v>139</v>
      </c>
      <c r="E22" s="107">
        <v>0</v>
      </c>
      <c r="F22" s="107"/>
      <c r="G22" s="107"/>
      <c r="H22" s="107">
        <f t="shared" si="0"/>
        <v>0</v>
      </c>
      <c r="I22" s="117">
        <v>269951</v>
      </c>
    </row>
    <row r="23" spans="1:9" x14ac:dyDescent="0.2">
      <c r="A23" s="46">
        <v>17</v>
      </c>
      <c r="B23" s="43" t="s">
        <v>403</v>
      </c>
      <c r="C23" s="47" t="s">
        <v>439</v>
      </c>
      <c r="D23" s="45"/>
      <c r="E23" s="107"/>
      <c r="F23" s="107"/>
      <c r="G23" s="107"/>
      <c r="H23" s="107"/>
      <c r="I23" s="117">
        <v>43754</v>
      </c>
    </row>
    <row r="24" spans="1:9" x14ac:dyDescent="0.2">
      <c r="A24" s="46">
        <v>18</v>
      </c>
      <c r="B24" s="43" t="s">
        <v>437</v>
      </c>
      <c r="C24" s="47" t="s">
        <v>440</v>
      </c>
      <c r="D24" s="45"/>
      <c r="E24" s="107"/>
      <c r="F24" s="107"/>
      <c r="G24" s="107"/>
      <c r="H24" s="107"/>
      <c r="I24" s="117">
        <v>462280</v>
      </c>
    </row>
    <row r="25" spans="1:9" x14ac:dyDescent="0.2">
      <c r="A25" s="46">
        <v>19</v>
      </c>
      <c r="B25" s="43" t="s">
        <v>438</v>
      </c>
      <c r="C25" s="47" t="s">
        <v>140</v>
      </c>
      <c r="D25" s="45" t="s">
        <v>141</v>
      </c>
      <c r="E25" s="107">
        <v>0</v>
      </c>
      <c r="F25" s="107"/>
      <c r="G25" s="107"/>
      <c r="H25" s="107">
        <f t="shared" si="0"/>
        <v>0</v>
      </c>
      <c r="I25" s="117">
        <v>145240</v>
      </c>
    </row>
    <row r="26" spans="1:9" x14ac:dyDescent="0.2">
      <c r="A26" s="46">
        <v>20</v>
      </c>
      <c r="B26" s="39" t="s">
        <v>49</v>
      </c>
      <c r="C26" s="48" t="s">
        <v>404</v>
      </c>
      <c r="D26" s="49" t="s">
        <v>142</v>
      </c>
      <c r="E26" s="108">
        <f>SUM(E9:E25)</f>
        <v>79934167</v>
      </c>
      <c r="F26" s="108"/>
      <c r="G26" s="108"/>
      <c r="H26" s="108">
        <f>SUM(E26:G26)</f>
        <v>79934167</v>
      </c>
      <c r="I26" s="117">
        <f>I7+SUM(I17:I25)</f>
        <v>80474002</v>
      </c>
    </row>
    <row r="27" spans="1:9" x14ac:dyDescent="0.2">
      <c r="A27" s="46">
        <v>21</v>
      </c>
      <c r="B27" s="43">
        <v>1</v>
      </c>
      <c r="C27" s="47" t="s">
        <v>143</v>
      </c>
      <c r="D27" s="45" t="s">
        <v>144</v>
      </c>
      <c r="E27" s="107"/>
      <c r="F27" s="107"/>
      <c r="G27" s="107"/>
      <c r="H27" s="107">
        <f>SUM(E27:G27)</f>
        <v>0</v>
      </c>
      <c r="I27" s="117"/>
    </row>
    <row r="28" spans="1:9" ht="25.5" x14ac:dyDescent="0.2">
      <c r="A28" s="46">
        <v>22</v>
      </c>
      <c r="B28" s="43">
        <v>2</v>
      </c>
      <c r="C28" s="47" t="s">
        <v>145</v>
      </c>
      <c r="D28" s="45" t="s">
        <v>146</v>
      </c>
      <c r="E28" s="107"/>
      <c r="F28" s="107"/>
      <c r="G28" s="107"/>
      <c r="H28" s="107">
        <f t="shared" ref="H28:I86" si="1">SUM(E28:G28)</f>
        <v>0</v>
      </c>
      <c r="I28" s="117"/>
    </row>
    <row r="29" spans="1:9" ht="25.5" x14ac:dyDescent="0.2">
      <c r="A29" s="46">
        <v>23</v>
      </c>
      <c r="B29" s="43">
        <v>3</v>
      </c>
      <c r="C29" s="47" t="s">
        <v>147</v>
      </c>
      <c r="D29" s="45" t="s">
        <v>148</v>
      </c>
      <c r="E29" s="107"/>
      <c r="F29" s="107"/>
      <c r="G29" s="107"/>
      <c r="H29" s="107">
        <f t="shared" si="1"/>
        <v>0</v>
      </c>
      <c r="I29" s="117"/>
    </row>
    <row r="30" spans="1:9" ht="25.5" x14ac:dyDescent="0.2">
      <c r="A30" s="46">
        <v>24</v>
      </c>
      <c r="B30" s="43">
        <v>4</v>
      </c>
      <c r="C30" s="47" t="s">
        <v>149</v>
      </c>
      <c r="D30" s="45" t="s">
        <v>150</v>
      </c>
      <c r="E30" s="107"/>
      <c r="F30" s="107"/>
      <c r="G30" s="107"/>
      <c r="H30" s="107">
        <f t="shared" si="1"/>
        <v>0</v>
      </c>
      <c r="I30" s="117"/>
    </row>
    <row r="31" spans="1:9" x14ac:dyDescent="0.2">
      <c r="A31" s="46">
        <v>25</v>
      </c>
      <c r="B31" s="43">
        <v>5</v>
      </c>
      <c r="C31" s="47" t="s">
        <v>151</v>
      </c>
      <c r="D31" s="45" t="s">
        <v>152</v>
      </c>
      <c r="E31" s="107">
        <f>SUM(E32:E36)</f>
        <v>36341529</v>
      </c>
      <c r="F31" s="107"/>
      <c r="G31" s="107"/>
      <c r="H31" s="107">
        <f t="shared" si="1"/>
        <v>36341529</v>
      </c>
      <c r="I31" s="107">
        <f t="shared" si="1"/>
        <v>36341529</v>
      </c>
    </row>
    <row r="32" spans="1:9" x14ac:dyDescent="0.2">
      <c r="A32" s="46">
        <v>26</v>
      </c>
      <c r="B32" s="37" t="s">
        <v>122</v>
      </c>
      <c r="C32" s="46" t="s">
        <v>153</v>
      </c>
      <c r="D32" s="45"/>
      <c r="E32" s="107"/>
      <c r="F32" s="107"/>
      <c r="G32" s="107"/>
      <c r="H32" s="107">
        <f t="shared" si="1"/>
        <v>0</v>
      </c>
      <c r="I32" s="117">
        <v>0</v>
      </c>
    </row>
    <row r="33" spans="1:9" x14ac:dyDescent="0.2">
      <c r="A33" s="46">
        <v>27</v>
      </c>
      <c r="B33" s="37" t="s">
        <v>124</v>
      </c>
      <c r="C33" s="46" t="s">
        <v>154</v>
      </c>
      <c r="D33" s="45"/>
      <c r="E33" s="107">
        <v>4084800</v>
      </c>
      <c r="F33" s="107"/>
      <c r="G33" s="107"/>
      <c r="H33" s="107">
        <f t="shared" si="1"/>
        <v>4084800</v>
      </c>
      <c r="I33" s="117">
        <v>4084800</v>
      </c>
    </row>
    <row r="34" spans="1:9" x14ac:dyDescent="0.2">
      <c r="A34" s="46">
        <v>28</v>
      </c>
      <c r="B34" s="37" t="s">
        <v>125</v>
      </c>
      <c r="C34" s="46" t="s">
        <v>155</v>
      </c>
      <c r="D34" s="45"/>
      <c r="E34" s="107">
        <v>32256729</v>
      </c>
      <c r="F34" s="107"/>
      <c r="G34" s="107"/>
      <c r="H34" s="107">
        <f t="shared" si="1"/>
        <v>32256729</v>
      </c>
      <c r="I34" s="117">
        <v>32256729</v>
      </c>
    </row>
    <row r="35" spans="1:9" x14ac:dyDescent="0.2">
      <c r="A35" s="46">
        <v>29</v>
      </c>
      <c r="B35" s="37" t="s">
        <v>127</v>
      </c>
      <c r="C35" s="46" t="s">
        <v>313</v>
      </c>
      <c r="D35" s="45"/>
      <c r="E35" s="107"/>
      <c r="F35" s="107"/>
      <c r="G35" s="107"/>
      <c r="H35" s="107">
        <f t="shared" si="1"/>
        <v>0</v>
      </c>
      <c r="I35" s="117">
        <v>0</v>
      </c>
    </row>
    <row r="36" spans="1:9" x14ac:dyDescent="0.2">
      <c r="A36" s="46">
        <v>30</v>
      </c>
      <c r="B36" s="37" t="s">
        <v>129</v>
      </c>
      <c r="C36" s="46" t="s">
        <v>314</v>
      </c>
      <c r="D36" s="45"/>
      <c r="E36" s="107"/>
      <c r="F36" s="107"/>
      <c r="G36" s="107"/>
      <c r="H36" s="107">
        <f t="shared" si="1"/>
        <v>0</v>
      </c>
      <c r="I36" s="117">
        <v>0</v>
      </c>
    </row>
    <row r="37" spans="1:9" x14ac:dyDescent="0.2">
      <c r="A37" s="46">
        <v>31</v>
      </c>
      <c r="B37" s="39" t="s">
        <v>156</v>
      </c>
      <c r="C37" s="48" t="s">
        <v>327</v>
      </c>
      <c r="D37" s="49" t="s">
        <v>157</v>
      </c>
      <c r="E37" s="108">
        <f>SUM(E27:E31)</f>
        <v>36341529</v>
      </c>
      <c r="F37" s="108">
        <f>SUM(F27:F31)</f>
        <v>0</v>
      </c>
      <c r="G37" s="108">
        <f>SUM(G27:G31)</f>
        <v>0</v>
      </c>
      <c r="H37" s="108">
        <f>SUM(H27:H31)</f>
        <v>36341529</v>
      </c>
      <c r="I37" s="108">
        <f>SUM(I27:I31)</f>
        <v>36341529</v>
      </c>
    </row>
    <row r="38" spans="1:9" x14ac:dyDescent="0.2">
      <c r="A38" s="46">
        <v>32</v>
      </c>
      <c r="B38" s="43">
        <v>1</v>
      </c>
      <c r="C38" s="47" t="s">
        <v>158</v>
      </c>
      <c r="D38" s="45" t="s">
        <v>159</v>
      </c>
      <c r="E38" s="107">
        <v>144511984</v>
      </c>
      <c r="F38" s="107"/>
      <c r="G38" s="107"/>
      <c r="H38" s="107">
        <f>SUM(E38:G38)</f>
        <v>144511984</v>
      </c>
      <c r="I38" s="117">
        <v>144511984</v>
      </c>
    </row>
    <row r="39" spans="1:9" ht="25.5" x14ac:dyDescent="0.2">
      <c r="A39" s="46">
        <v>33</v>
      </c>
      <c r="B39" s="43">
        <v>2</v>
      </c>
      <c r="C39" s="47" t="s">
        <v>160</v>
      </c>
      <c r="D39" s="45" t="s">
        <v>161</v>
      </c>
      <c r="E39" s="107"/>
      <c r="F39" s="107"/>
      <c r="G39" s="107"/>
      <c r="H39" s="107">
        <f t="shared" si="1"/>
        <v>0</v>
      </c>
      <c r="I39" s="117">
        <v>0</v>
      </c>
    </row>
    <row r="40" spans="1:9" ht="25.5" x14ac:dyDescent="0.2">
      <c r="A40" s="46">
        <v>34</v>
      </c>
      <c r="B40" s="43">
        <v>3</v>
      </c>
      <c r="C40" s="47" t="s">
        <v>162</v>
      </c>
      <c r="D40" s="45" t="s">
        <v>163</v>
      </c>
      <c r="E40" s="107"/>
      <c r="F40" s="107"/>
      <c r="G40" s="107"/>
      <c r="H40" s="107">
        <f t="shared" si="1"/>
        <v>0</v>
      </c>
      <c r="I40" s="117">
        <v>0</v>
      </c>
    </row>
    <row r="41" spans="1:9" ht="25.5" x14ac:dyDescent="0.2">
      <c r="A41" s="46">
        <v>35</v>
      </c>
      <c r="B41" s="43">
        <v>4</v>
      </c>
      <c r="C41" s="47" t="s">
        <v>164</v>
      </c>
      <c r="D41" s="45" t="s">
        <v>165</v>
      </c>
      <c r="E41" s="107"/>
      <c r="F41" s="107"/>
      <c r="G41" s="107"/>
      <c r="H41" s="107">
        <f t="shared" si="1"/>
        <v>0</v>
      </c>
      <c r="I41" s="117">
        <v>0</v>
      </c>
    </row>
    <row r="42" spans="1:9" x14ac:dyDescent="0.2">
      <c r="A42" s="46">
        <v>36</v>
      </c>
      <c r="B42" s="43">
        <v>5</v>
      </c>
      <c r="C42" s="47" t="s">
        <v>166</v>
      </c>
      <c r="D42" s="45" t="s">
        <v>167</v>
      </c>
      <c r="E42" s="107"/>
      <c r="F42" s="107"/>
      <c r="G42" s="107"/>
      <c r="H42" s="107">
        <f t="shared" si="1"/>
        <v>0</v>
      </c>
      <c r="I42" s="117">
        <v>0</v>
      </c>
    </row>
    <row r="43" spans="1:9" ht="24.75" customHeight="1" x14ac:dyDescent="0.2">
      <c r="A43" s="46">
        <v>37</v>
      </c>
      <c r="B43" s="37" t="s">
        <v>122</v>
      </c>
      <c r="C43" s="46" t="s">
        <v>168</v>
      </c>
      <c r="D43" s="45"/>
      <c r="E43" s="107"/>
      <c r="F43" s="107"/>
      <c r="G43" s="107"/>
      <c r="H43" s="107">
        <f t="shared" si="1"/>
        <v>0</v>
      </c>
      <c r="I43" s="117">
        <v>0</v>
      </c>
    </row>
    <row r="44" spans="1:9" x14ac:dyDescent="0.2">
      <c r="A44" s="46">
        <v>38</v>
      </c>
      <c r="B44" s="39" t="s">
        <v>310</v>
      </c>
      <c r="C44" s="48" t="s">
        <v>326</v>
      </c>
      <c r="D44" s="49" t="s">
        <v>169</v>
      </c>
      <c r="E44" s="108">
        <f>SUM(E38:E43)</f>
        <v>144511984</v>
      </c>
      <c r="F44" s="108">
        <f>SUM(F38:F43)</f>
        <v>0</v>
      </c>
      <c r="G44" s="108">
        <f>SUM(G38:G43)</f>
        <v>0</v>
      </c>
      <c r="H44" s="108">
        <f>SUM(H38:H43)</f>
        <v>144511984</v>
      </c>
      <c r="I44" s="108">
        <f>SUM(I38:I43)</f>
        <v>144511984</v>
      </c>
    </row>
    <row r="45" spans="1:9" x14ac:dyDescent="0.2">
      <c r="A45" s="46">
        <v>39</v>
      </c>
      <c r="B45" s="43">
        <v>1</v>
      </c>
      <c r="C45" s="47" t="s">
        <v>170</v>
      </c>
      <c r="D45" s="45" t="s">
        <v>171</v>
      </c>
      <c r="E45" s="107"/>
      <c r="F45" s="107"/>
      <c r="G45" s="107"/>
      <c r="H45" s="107">
        <f t="shared" si="1"/>
        <v>0</v>
      </c>
      <c r="I45" s="117"/>
    </row>
    <row r="46" spans="1:9" x14ac:dyDescent="0.2">
      <c r="A46" s="46">
        <v>40</v>
      </c>
      <c r="B46" s="43">
        <v>2</v>
      </c>
      <c r="C46" s="47" t="s">
        <v>172</v>
      </c>
      <c r="D46" s="45" t="s">
        <v>173</v>
      </c>
      <c r="E46" s="107"/>
      <c r="F46" s="107"/>
      <c r="G46" s="107"/>
      <c r="H46" s="107">
        <f t="shared" si="1"/>
        <v>0</v>
      </c>
      <c r="I46" s="117"/>
    </row>
    <row r="47" spans="1:9" x14ac:dyDescent="0.2">
      <c r="A47" s="46">
        <v>41</v>
      </c>
      <c r="B47" s="39" t="s">
        <v>174</v>
      </c>
      <c r="C47" s="48" t="s">
        <v>324</v>
      </c>
      <c r="D47" s="49" t="s">
        <v>175</v>
      </c>
      <c r="E47" s="108">
        <f>SUM(E45:E46)</f>
        <v>0</v>
      </c>
      <c r="F47" s="108">
        <f>SUM(F45:F46)</f>
        <v>0</v>
      </c>
      <c r="G47" s="108">
        <f>SUM(G45:G46)</f>
        <v>0</v>
      </c>
      <c r="H47" s="108">
        <f>SUM(H45:H46)</f>
        <v>0</v>
      </c>
      <c r="I47" s="108">
        <f>SUM(I45:I46)</f>
        <v>0</v>
      </c>
    </row>
    <row r="48" spans="1:9" x14ac:dyDescent="0.2">
      <c r="A48" s="46">
        <v>42</v>
      </c>
      <c r="B48" s="43">
        <v>1</v>
      </c>
      <c r="C48" s="47" t="s">
        <v>176</v>
      </c>
      <c r="D48" s="45" t="s">
        <v>177</v>
      </c>
      <c r="E48" s="107"/>
      <c r="F48" s="107"/>
      <c r="G48" s="107"/>
      <c r="H48" s="107">
        <f t="shared" si="1"/>
        <v>0</v>
      </c>
      <c r="I48" s="117"/>
    </row>
    <row r="49" spans="1:9" x14ac:dyDescent="0.2">
      <c r="A49" s="46">
        <v>43</v>
      </c>
      <c r="B49" s="43">
        <v>2</v>
      </c>
      <c r="C49" s="47" t="s">
        <v>178</v>
      </c>
      <c r="D49" s="45" t="s">
        <v>179</v>
      </c>
      <c r="E49" s="107"/>
      <c r="F49" s="107"/>
      <c r="G49" s="107"/>
      <c r="H49" s="107">
        <f t="shared" si="1"/>
        <v>0</v>
      </c>
      <c r="I49" s="117"/>
    </row>
    <row r="50" spans="1:9" x14ac:dyDescent="0.2">
      <c r="A50" s="46">
        <v>44</v>
      </c>
      <c r="B50" s="43">
        <v>3</v>
      </c>
      <c r="C50" s="47" t="s">
        <v>421</v>
      </c>
      <c r="D50" s="45" t="s">
        <v>180</v>
      </c>
      <c r="E50" s="107"/>
      <c r="F50" s="107">
        <v>7140000</v>
      </c>
      <c r="G50" s="107"/>
      <c r="H50" s="107">
        <f t="shared" si="1"/>
        <v>7140000</v>
      </c>
      <c r="I50" s="117">
        <v>7140000</v>
      </c>
    </row>
    <row r="51" spans="1:9" x14ac:dyDescent="0.2">
      <c r="A51" s="46">
        <v>45</v>
      </c>
      <c r="B51" s="43">
        <v>4</v>
      </c>
      <c r="C51" s="47" t="s">
        <v>181</v>
      </c>
      <c r="D51" s="45" t="s">
        <v>182</v>
      </c>
      <c r="E51" s="107"/>
      <c r="F51" s="107">
        <v>7000000</v>
      </c>
      <c r="G51" s="107"/>
      <c r="H51" s="107">
        <f t="shared" si="1"/>
        <v>7000000</v>
      </c>
      <c r="I51" s="117">
        <v>7000000</v>
      </c>
    </row>
    <row r="52" spans="1:9" x14ac:dyDescent="0.2">
      <c r="A52" s="46">
        <v>46</v>
      </c>
      <c r="B52" s="43">
        <v>5</v>
      </c>
      <c r="C52" s="47" t="s">
        <v>183</v>
      </c>
      <c r="D52" s="45" t="s">
        <v>184</v>
      </c>
      <c r="E52" s="107"/>
      <c r="F52" s="107"/>
      <c r="G52" s="107"/>
      <c r="H52" s="107">
        <f t="shared" si="1"/>
        <v>0</v>
      </c>
      <c r="I52" s="117">
        <v>0</v>
      </c>
    </row>
    <row r="53" spans="1:9" x14ac:dyDescent="0.2">
      <c r="A53" s="46">
        <v>47</v>
      </c>
      <c r="B53" s="43">
        <v>6</v>
      </c>
      <c r="C53" s="47" t="s">
        <v>185</v>
      </c>
      <c r="D53" s="45" t="s">
        <v>186</v>
      </c>
      <c r="E53" s="107"/>
      <c r="F53" s="107"/>
      <c r="G53" s="107"/>
      <c r="H53" s="107">
        <f t="shared" si="1"/>
        <v>0</v>
      </c>
      <c r="I53" s="117">
        <v>0</v>
      </c>
    </row>
    <row r="54" spans="1:9" x14ac:dyDescent="0.2">
      <c r="A54" s="46">
        <v>48</v>
      </c>
      <c r="B54" s="43">
        <v>7</v>
      </c>
      <c r="C54" s="47" t="s">
        <v>187</v>
      </c>
      <c r="D54" s="45" t="s">
        <v>188</v>
      </c>
      <c r="E54" s="107">
        <v>1500000</v>
      </c>
      <c r="F54" s="107"/>
      <c r="G54" s="107"/>
      <c r="H54" s="107">
        <f t="shared" si="1"/>
        <v>1500000</v>
      </c>
      <c r="I54" s="117">
        <v>1500000</v>
      </c>
    </row>
    <row r="55" spans="1:9" x14ac:dyDescent="0.2">
      <c r="A55" s="46">
        <v>49</v>
      </c>
      <c r="B55" s="43">
        <v>8</v>
      </c>
      <c r="C55" s="47" t="s">
        <v>189</v>
      </c>
      <c r="D55" s="45" t="s">
        <v>190</v>
      </c>
      <c r="E55" s="107"/>
      <c r="F55" s="107"/>
      <c r="G55" s="107"/>
      <c r="H55" s="107">
        <f t="shared" si="1"/>
        <v>0</v>
      </c>
      <c r="I55" s="117">
        <v>0</v>
      </c>
    </row>
    <row r="56" spans="1:9" x14ac:dyDescent="0.2">
      <c r="A56" s="46">
        <v>50</v>
      </c>
      <c r="B56" s="39" t="s">
        <v>323</v>
      </c>
      <c r="C56" s="48" t="s">
        <v>325</v>
      </c>
      <c r="D56" s="49" t="s">
        <v>191</v>
      </c>
      <c r="E56" s="108">
        <f>SUM(E51:E55)</f>
        <v>1500000</v>
      </c>
      <c r="F56" s="108">
        <f>SUM(F51:F55)</f>
        <v>7000000</v>
      </c>
      <c r="G56" s="108">
        <f>SUM(G51:G55)</f>
        <v>0</v>
      </c>
      <c r="H56" s="108">
        <f>SUM(H51:H55)</f>
        <v>8500000</v>
      </c>
      <c r="I56" s="108">
        <f>SUM(I51:I55)</f>
        <v>8500000</v>
      </c>
    </row>
    <row r="57" spans="1:9" x14ac:dyDescent="0.2">
      <c r="A57" s="46">
        <v>51</v>
      </c>
      <c r="B57" s="43">
        <v>1</v>
      </c>
      <c r="C57" s="47" t="s">
        <v>192</v>
      </c>
      <c r="D57" s="45" t="s">
        <v>193</v>
      </c>
      <c r="E57" s="107">
        <f>SUM(E58:E61)</f>
        <v>0</v>
      </c>
      <c r="F57" s="107">
        <f>SUM(F58:F61)</f>
        <v>180000</v>
      </c>
      <c r="G57" s="107">
        <f>SUM(G58:G61)</f>
        <v>0</v>
      </c>
      <c r="H57" s="107">
        <f>SUM(H58:H61)</f>
        <v>180000</v>
      </c>
      <c r="I57" s="107">
        <f>SUM(I58:I61)</f>
        <v>180000</v>
      </c>
    </row>
    <row r="58" spans="1:9" x14ac:dyDescent="0.2">
      <c r="A58" s="46">
        <v>52</v>
      </c>
      <c r="B58" s="37" t="s">
        <v>122</v>
      </c>
      <c r="C58" s="46" t="s">
        <v>194</v>
      </c>
      <c r="D58" s="45"/>
      <c r="E58" s="107"/>
      <c r="F58" s="107">
        <v>180000</v>
      </c>
      <c r="G58" s="107"/>
      <c r="H58" s="107">
        <f t="shared" si="1"/>
        <v>180000</v>
      </c>
      <c r="I58" s="117">
        <v>180000</v>
      </c>
    </row>
    <row r="59" spans="1:9" x14ac:dyDescent="0.2">
      <c r="A59" s="46">
        <v>53</v>
      </c>
      <c r="B59" s="37" t="s">
        <v>124</v>
      </c>
      <c r="C59" s="46" t="s">
        <v>195</v>
      </c>
      <c r="D59" s="45"/>
      <c r="E59" s="107"/>
      <c r="F59" s="107"/>
      <c r="G59" s="107"/>
      <c r="H59" s="107">
        <f t="shared" si="1"/>
        <v>0</v>
      </c>
      <c r="I59" s="117">
        <v>0</v>
      </c>
    </row>
    <row r="60" spans="1:9" x14ac:dyDescent="0.2">
      <c r="A60" s="46">
        <v>54</v>
      </c>
      <c r="B60" s="37" t="s">
        <v>125</v>
      </c>
      <c r="C60" s="46" t="s">
        <v>196</v>
      </c>
      <c r="D60" s="45"/>
      <c r="E60" s="107"/>
      <c r="F60" s="107">
        <v>0</v>
      </c>
      <c r="G60" s="107"/>
      <c r="H60" s="107">
        <f t="shared" si="1"/>
        <v>0</v>
      </c>
      <c r="I60" s="117">
        <v>0</v>
      </c>
    </row>
    <row r="61" spans="1:9" x14ac:dyDescent="0.2">
      <c r="A61" s="46">
        <v>55</v>
      </c>
      <c r="B61" s="37" t="s">
        <v>127</v>
      </c>
      <c r="C61" s="46" t="s">
        <v>197</v>
      </c>
      <c r="D61" s="45"/>
      <c r="E61" s="107"/>
      <c r="F61" s="107"/>
      <c r="G61" s="107"/>
      <c r="H61" s="107">
        <f t="shared" si="1"/>
        <v>0</v>
      </c>
      <c r="I61" s="117">
        <v>0</v>
      </c>
    </row>
    <row r="62" spans="1:9" x14ac:dyDescent="0.2">
      <c r="A62" s="46">
        <v>56</v>
      </c>
      <c r="B62" s="39" t="s">
        <v>198</v>
      </c>
      <c r="C62" s="48" t="s">
        <v>330</v>
      </c>
      <c r="D62" s="49" t="s">
        <v>199</v>
      </c>
      <c r="E62" s="108">
        <f>E47+E48+E49+E50+E56+E57</f>
        <v>1500000</v>
      </c>
      <c r="F62" s="108">
        <f>F47+F48+F49+F50+F56+F57</f>
        <v>14320000</v>
      </c>
      <c r="G62" s="108">
        <f>G47+G48+G49+G50+G56+G57</f>
        <v>0</v>
      </c>
      <c r="H62" s="108">
        <f>H47+H48+H49+H50+H56+H57</f>
        <v>15820000</v>
      </c>
      <c r="I62" s="108">
        <f>I47+I48+I49+I50+I56+I57</f>
        <v>15820000</v>
      </c>
    </row>
    <row r="63" spans="1:9" x14ac:dyDescent="0.2">
      <c r="A63" s="46">
        <v>57</v>
      </c>
      <c r="B63" s="43">
        <v>1</v>
      </c>
      <c r="C63" s="50" t="s">
        <v>200</v>
      </c>
      <c r="D63" s="45" t="s">
        <v>201</v>
      </c>
      <c r="E63" s="107"/>
      <c r="F63" s="107"/>
      <c r="G63" s="107"/>
      <c r="H63" s="107">
        <f t="shared" si="1"/>
        <v>0</v>
      </c>
      <c r="I63" s="117">
        <v>0</v>
      </c>
    </row>
    <row r="64" spans="1:9" x14ac:dyDescent="0.2">
      <c r="A64" s="46">
        <v>58</v>
      </c>
      <c r="B64" s="43">
        <v>2</v>
      </c>
      <c r="C64" s="50" t="s">
        <v>202</v>
      </c>
      <c r="D64" s="45" t="s">
        <v>203</v>
      </c>
      <c r="E64" s="107"/>
      <c r="F64" s="107"/>
      <c r="G64" s="107"/>
      <c r="H64" s="107">
        <f t="shared" si="1"/>
        <v>0</v>
      </c>
      <c r="I64" s="117">
        <v>0</v>
      </c>
    </row>
    <row r="65" spans="1:9" x14ac:dyDescent="0.2">
      <c r="A65" s="46">
        <v>59</v>
      </c>
      <c r="B65" s="43">
        <v>3</v>
      </c>
      <c r="C65" s="50" t="s">
        <v>204</v>
      </c>
      <c r="D65" s="45" t="s">
        <v>205</v>
      </c>
      <c r="E65" s="107"/>
      <c r="F65" s="107"/>
      <c r="G65" s="107"/>
      <c r="H65" s="107">
        <f t="shared" si="1"/>
        <v>0</v>
      </c>
      <c r="I65" s="117">
        <v>0</v>
      </c>
    </row>
    <row r="66" spans="1:9" x14ac:dyDescent="0.2">
      <c r="A66" s="46">
        <v>60</v>
      </c>
      <c r="B66" s="43">
        <v>4</v>
      </c>
      <c r="C66" s="50" t="s">
        <v>206</v>
      </c>
      <c r="D66" s="45" t="s">
        <v>207</v>
      </c>
      <c r="E66" s="107"/>
      <c r="F66" s="107"/>
      <c r="G66" s="107"/>
      <c r="H66" s="107">
        <f t="shared" si="1"/>
        <v>0</v>
      </c>
      <c r="I66" s="117">
        <v>0</v>
      </c>
    </row>
    <row r="67" spans="1:9" x14ac:dyDescent="0.2">
      <c r="A67" s="46">
        <v>61</v>
      </c>
      <c r="B67" s="43">
        <v>5</v>
      </c>
      <c r="C67" s="50" t="s">
        <v>208</v>
      </c>
      <c r="D67" s="45" t="s">
        <v>209</v>
      </c>
      <c r="E67" s="107"/>
      <c r="F67" s="107"/>
      <c r="G67" s="107"/>
      <c r="H67" s="107">
        <f t="shared" si="1"/>
        <v>0</v>
      </c>
      <c r="I67" s="117">
        <v>0</v>
      </c>
    </row>
    <row r="68" spans="1:9" x14ac:dyDescent="0.2">
      <c r="A68" s="46">
        <v>62</v>
      </c>
      <c r="B68" s="43">
        <v>6</v>
      </c>
      <c r="C68" s="50" t="s">
        <v>210</v>
      </c>
      <c r="D68" s="45" t="s">
        <v>211</v>
      </c>
      <c r="E68" s="107"/>
      <c r="F68" s="107"/>
      <c r="G68" s="107"/>
      <c r="H68" s="107">
        <f t="shared" si="1"/>
        <v>0</v>
      </c>
      <c r="I68" s="117">
        <v>0</v>
      </c>
    </row>
    <row r="69" spans="1:9" x14ac:dyDescent="0.2">
      <c r="A69" s="46">
        <v>63</v>
      </c>
      <c r="B69" s="43">
        <v>7</v>
      </c>
      <c r="C69" s="50" t="s">
        <v>212</v>
      </c>
      <c r="D69" s="45" t="s">
        <v>213</v>
      </c>
      <c r="E69" s="107"/>
      <c r="F69" s="107"/>
      <c r="G69" s="107"/>
      <c r="H69" s="107">
        <f t="shared" si="1"/>
        <v>0</v>
      </c>
      <c r="I69" s="117">
        <v>0</v>
      </c>
    </row>
    <row r="70" spans="1:9" x14ac:dyDescent="0.2">
      <c r="A70" s="46">
        <v>64</v>
      </c>
      <c r="B70" s="43">
        <v>8</v>
      </c>
      <c r="C70" s="50" t="s">
        <v>214</v>
      </c>
      <c r="D70" s="45" t="s">
        <v>215</v>
      </c>
      <c r="E70" s="107"/>
      <c r="F70" s="107">
        <v>50000</v>
      </c>
      <c r="G70" s="107"/>
      <c r="H70" s="107">
        <f>SUM(E70:G70)</f>
        <v>50000</v>
      </c>
      <c r="I70" s="117">
        <v>50000</v>
      </c>
    </row>
    <row r="71" spans="1:9" x14ac:dyDescent="0.2">
      <c r="A71" s="46">
        <v>65</v>
      </c>
      <c r="B71" s="43">
        <v>9</v>
      </c>
      <c r="C71" s="50" t="s">
        <v>216</v>
      </c>
      <c r="D71" s="45" t="s">
        <v>217</v>
      </c>
      <c r="E71" s="107"/>
      <c r="F71" s="107"/>
      <c r="G71" s="107"/>
      <c r="H71" s="107">
        <f t="shared" si="1"/>
        <v>0</v>
      </c>
      <c r="I71" s="117">
        <v>0</v>
      </c>
    </row>
    <row r="72" spans="1:9" ht="25.5" x14ac:dyDescent="0.2">
      <c r="A72" s="46">
        <v>66</v>
      </c>
      <c r="B72" s="43">
        <v>10</v>
      </c>
      <c r="C72" s="50" t="s">
        <v>218</v>
      </c>
      <c r="D72" s="45" t="s">
        <v>219</v>
      </c>
      <c r="E72" s="107"/>
      <c r="F72" s="107">
        <v>350000</v>
      </c>
      <c r="G72" s="107"/>
      <c r="H72" s="107">
        <f t="shared" si="1"/>
        <v>350000</v>
      </c>
      <c r="I72" s="117">
        <v>350000</v>
      </c>
    </row>
    <row r="73" spans="1:9" x14ac:dyDescent="0.2">
      <c r="A73" s="46">
        <v>67</v>
      </c>
      <c r="B73" s="39" t="s">
        <v>220</v>
      </c>
      <c r="C73" s="51" t="s">
        <v>331</v>
      </c>
      <c r="D73" s="49" t="s">
        <v>221</v>
      </c>
      <c r="E73" s="108">
        <f>SUM(E63:E72)</f>
        <v>0</v>
      </c>
      <c r="F73" s="108">
        <f>SUM(F63:F72)</f>
        <v>400000</v>
      </c>
      <c r="G73" s="108">
        <f>SUM(G63:G72)</f>
        <v>0</v>
      </c>
      <c r="H73" s="108">
        <f>SUM(H63:H72)</f>
        <v>400000</v>
      </c>
      <c r="I73" s="108">
        <f>SUM(I63:I72)</f>
        <v>400000</v>
      </c>
    </row>
    <row r="74" spans="1:9" x14ac:dyDescent="0.2">
      <c r="A74" s="46">
        <v>68</v>
      </c>
      <c r="B74" s="43">
        <v>1</v>
      </c>
      <c r="C74" s="50" t="s">
        <v>222</v>
      </c>
      <c r="D74" s="45" t="s">
        <v>223</v>
      </c>
      <c r="E74" s="107"/>
      <c r="F74" s="107"/>
      <c r="G74" s="107"/>
      <c r="H74" s="107">
        <f t="shared" si="1"/>
        <v>0</v>
      </c>
      <c r="I74" s="117">
        <v>0</v>
      </c>
    </row>
    <row r="75" spans="1:9" x14ac:dyDescent="0.2">
      <c r="A75" s="46">
        <v>69</v>
      </c>
      <c r="B75" s="43">
        <v>2</v>
      </c>
      <c r="C75" s="50" t="s">
        <v>224</v>
      </c>
      <c r="D75" s="45" t="s">
        <v>225</v>
      </c>
      <c r="E75" s="107"/>
      <c r="F75" s="107"/>
      <c r="G75" s="107"/>
      <c r="H75" s="107">
        <f t="shared" si="1"/>
        <v>0</v>
      </c>
      <c r="I75" s="117">
        <v>0</v>
      </c>
    </row>
    <row r="76" spans="1:9" x14ac:dyDescent="0.2">
      <c r="A76" s="46">
        <v>70</v>
      </c>
      <c r="B76" s="43">
        <v>3</v>
      </c>
      <c r="C76" s="50" t="s">
        <v>226</v>
      </c>
      <c r="D76" s="45" t="s">
        <v>227</v>
      </c>
      <c r="E76" s="107"/>
      <c r="F76" s="107"/>
      <c r="G76" s="107"/>
      <c r="H76" s="107">
        <f t="shared" si="1"/>
        <v>0</v>
      </c>
      <c r="I76" s="117">
        <v>0</v>
      </c>
    </row>
    <row r="77" spans="1:9" x14ac:dyDescent="0.2">
      <c r="A77" s="46">
        <v>71</v>
      </c>
      <c r="B77" s="43">
        <v>4</v>
      </c>
      <c r="C77" s="50" t="s">
        <v>228</v>
      </c>
      <c r="D77" s="45" t="s">
        <v>229</v>
      </c>
      <c r="E77" s="107"/>
      <c r="F77" s="107"/>
      <c r="G77" s="107"/>
      <c r="H77" s="107">
        <f t="shared" si="1"/>
        <v>0</v>
      </c>
      <c r="I77" s="117">
        <v>0</v>
      </c>
    </row>
    <row r="78" spans="1:9" x14ac:dyDescent="0.2">
      <c r="A78" s="46">
        <v>72</v>
      </c>
      <c r="B78" s="43">
        <v>5</v>
      </c>
      <c r="C78" s="50" t="s">
        <v>230</v>
      </c>
      <c r="D78" s="45" t="s">
        <v>231</v>
      </c>
      <c r="E78" s="107"/>
      <c r="F78" s="107"/>
      <c r="G78" s="107"/>
      <c r="H78" s="107">
        <f t="shared" si="1"/>
        <v>0</v>
      </c>
      <c r="I78" s="117">
        <v>0</v>
      </c>
    </row>
    <row r="79" spans="1:9" x14ac:dyDescent="0.2">
      <c r="A79" s="46">
        <v>73</v>
      </c>
      <c r="B79" s="39" t="s">
        <v>232</v>
      </c>
      <c r="C79" s="48" t="s">
        <v>332</v>
      </c>
      <c r="D79" s="49" t="s">
        <v>233</v>
      </c>
      <c r="E79" s="108">
        <f>SUM(E74:E78)</f>
        <v>0</v>
      </c>
      <c r="F79" s="108">
        <f>SUM(F74:F78)</f>
        <v>0</v>
      </c>
      <c r="G79" s="108">
        <f>SUM(G74:G78)</f>
        <v>0</v>
      </c>
      <c r="H79" s="108">
        <f>SUM(H74:H78)</f>
        <v>0</v>
      </c>
      <c r="I79" s="108">
        <f>SUM(I74:I78)</f>
        <v>0</v>
      </c>
    </row>
    <row r="80" spans="1:9" ht="25.5" x14ac:dyDescent="0.2">
      <c r="A80" s="46">
        <v>74</v>
      </c>
      <c r="B80" s="43">
        <v>1</v>
      </c>
      <c r="C80" s="50" t="s">
        <v>234</v>
      </c>
      <c r="D80" s="45" t="s">
        <v>235</v>
      </c>
      <c r="E80" s="107"/>
      <c r="F80" s="107"/>
      <c r="G80" s="107"/>
      <c r="H80" s="107">
        <f t="shared" si="1"/>
        <v>0</v>
      </c>
      <c r="I80" s="117">
        <v>0</v>
      </c>
    </row>
    <row r="81" spans="1:9" ht="25.5" x14ac:dyDescent="0.2">
      <c r="A81" s="46">
        <v>75</v>
      </c>
      <c r="B81" s="43">
        <v>2</v>
      </c>
      <c r="C81" s="47" t="s">
        <v>236</v>
      </c>
      <c r="D81" s="45" t="s">
        <v>237</v>
      </c>
      <c r="E81" s="107"/>
      <c r="F81" s="107"/>
      <c r="G81" s="107"/>
      <c r="H81" s="107">
        <f t="shared" si="1"/>
        <v>0</v>
      </c>
      <c r="I81" s="117">
        <v>0</v>
      </c>
    </row>
    <row r="82" spans="1:9" x14ac:dyDescent="0.2">
      <c r="A82" s="46">
        <v>76</v>
      </c>
      <c r="B82" s="43">
        <v>3</v>
      </c>
      <c r="C82" s="50" t="s">
        <v>238</v>
      </c>
      <c r="D82" s="45" t="s">
        <v>239</v>
      </c>
      <c r="E82" s="107"/>
      <c r="F82" s="107"/>
      <c r="G82" s="107"/>
      <c r="H82" s="107">
        <f t="shared" si="1"/>
        <v>0</v>
      </c>
      <c r="I82" s="117">
        <v>0</v>
      </c>
    </row>
    <row r="83" spans="1:9" x14ac:dyDescent="0.2">
      <c r="A83" s="46">
        <v>77</v>
      </c>
      <c r="B83" s="39" t="s">
        <v>240</v>
      </c>
      <c r="C83" s="48" t="s">
        <v>333</v>
      </c>
      <c r="D83" s="49" t="s">
        <v>241</v>
      </c>
      <c r="E83" s="108">
        <f>SUM(E80:E82)</f>
        <v>0</v>
      </c>
      <c r="F83" s="108">
        <f>SUM(F80:F82)</f>
        <v>0</v>
      </c>
      <c r="G83" s="108">
        <f>SUM(G80:G82)</f>
        <v>0</v>
      </c>
      <c r="H83" s="108">
        <f>SUM(H80:H82)</f>
        <v>0</v>
      </c>
      <c r="I83" s="108">
        <f>SUM(I80:I82)</f>
        <v>0</v>
      </c>
    </row>
    <row r="84" spans="1:9" ht="25.5" x14ac:dyDescent="0.2">
      <c r="A84" s="46">
        <v>78</v>
      </c>
      <c r="B84" s="43">
        <v>1</v>
      </c>
      <c r="C84" s="50" t="s">
        <v>242</v>
      </c>
      <c r="D84" s="45" t="s">
        <v>243</v>
      </c>
      <c r="E84" s="107"/>
      <c r="F84" s="107"/>
      <c r="G84" s="107"/>
      <c r="H84" s="107">
        <f t="shared" si="1"/>
        <v>0</v>
      </c>
      <c r="I84" s="117">
        <v>0</v>
      </c>
    </row>
    <row r="85" spans="1:9" ht="25.5" x14ac:dyDescent="0.2">
      <c r="A85" s="46">
        <v>79</v>
      </c>
      <c r="B85" s="43">
        <v>2</v>
      </c>
      <c r="C85" s="47" t="s">
        <v>244</v>
      </c>
      <c r="D85" s="45" t="s">
        <v>245</v>
      </c>
      <c r="E85" s="107"/>
      <c r="F85" s="107"/>
      <c r="G85" s="107"/>
      <c r="H85" s="107">
        <f t="shared" si="1"/>
        <v>0</v>
      </c>
      <c r="I85" s="117">
        <v>0</v>
      </c>
    </row>
    <row r="86" spans="1:9" x14ac:dyDescent="0.2">
      <c r="A86" s="46">
        <v>80</v>
      </c>
      <c r="B86" s="43">
        <v>3</v>
      </c>
      <c r="C86" s="50" t="s">
        <v>246</v>
      </c>
      <c r="D86" s="45" t="s">
        <v>247</v>
      </c>
      <c r="E86" s="107"/>
      <c r="F86" s="107"/>
      <c r="G86" s="107"/>
      <c r="H86" s="107">
        <f t="shared" si="1"/>
        <v>0</v>
      </c>
      <c r="I86" s="117">
        <v>0</v>
      </c>
    </row>
    <row r="87" spans="1:9" x14ac:dyDescent="0.2">
      <c r="A87" s="46">
        <v>81</v>
      </c>
      <c r="B87" s="39" t="s">
        <v>248</v>
      </c>
      <c r="C87" s="48" t="s">
        <v>334</v>
      </c>
      <c r="D87" s="49" t="s">
        <v>249</v>
      </c>
      <c r="E87" s="108">
        <f>SUM(E84:E86)</f>
        <v>0</v>
      </c>
      <c r="F87" s="108">
        <f>SUM(F84:F86)</f>
        <v>0</v>
      </c>
      <c r="G87" s="108">
        <f>SUM(G84:G86)</f>
        <v>0</v>
      </c>
      <c r="H87" s="108">
        <f>SUM(H84:H86)</f>
        <v>0</v>
      </c>
      <c r="I87" s="108">
        <f>SUM(I84:I86)</f>
        <v>0</v>
      </c>
    </row>
    <row r="88" spans="1:9" x14ac:dyDescent="0.2">
      <c r="A88" s="46">
        <v>82</v>
      </c>
      <c r="B88" s="39" t="s">
        <v>250</v>
      </c>
      <c r="C88" s="51" t="s">
        <v>335</v>
      </c>
      <c r="D88" s="49" t="s">
        <v>251</v>
      </c>
      <c r="E88" s="108">
        <f>SUM(E26,E37,E44,E62,E73,E79,E83,E87)</f>
        <v>262287680</v>
      </c>
      <c r="F88" s="108">
        <f>SUM(F26,F37,F44,F62,F73,F79,F83,F87)</f>
        <v>14720000</v>
      </c>
      <c r="G88" s="108">
        <f>SUM(G26,G37,G44,G62,G73,G79,G83,G87)</f>
        <v>0</v>
      </c>
      <c r="H88" s="108">
        <f>SUM(H26,H37,H44,H62,H73,H79,H83,H87)</f>
        <v>277007680</v>
      </c>
      <c r="I88" s="108">
        <f>SUM(I26,I37,I44,I62,I73,I79,I83,I87)</f>
        <v>277547515</v>
      </c>
    </row>
    <row r="89" spans="1:9" ht="25.5" x14ac:dyDescent="0.2">
      <c r="A89" s="46">
        <v>83</v>
      </c>
      <c r="B89" s="52">
        <v>1</v>
      </c>
      <c r="C89" s="53" t="s">
        <v>252</v>
      </c>
      <c r="D89" s="54" t="s">
        <v>253</v>
      </c>
      <c r="E89" s="109"/>
      <c r="F89" s="109"/>
      <c r="G89" s="109"/>
      <c r="H89" s="107">
        <f t="shared" ref="H89:H115" si="2">SUM(E89:G89)</f>
        <v>0</v>
      </c>
      <c r="I89" s="117">
        <v>0</v>
      </c>
    </row>
    <row r="90" spans="1:9" ht="25.5" x14ac:dyDescent="0.2">
      <c r="A90" s="46">
        <v>84</v>
      </c>
      <c r="B90" s="52">
        <v>2</v>
      </c>
      <c r="C90" s="55" t="s">
        <v>254</v>
      </c>
      <c r="D90" s="54" t="s">
        <v>255</v>
      </c>
      <c r="E90" s="109"/>
      <c r="F90" s="109"/>
      <c r="G90" s="109"/>
      <c r="H90" s="107">
        <f t="shared" si="2"/>
        <v>0</v>
      </c>
      <c r="I90" s="117">
        <v>0</v>
      </c>
    </row>
    <row r="91" spans="1:9" ht="25.5" x14ac:dyDescent="0.2">
      <c r="A91" s="46">
        <v>85</v>
      </c>
      <c r="B91" s="52">
        <v>3</v>
      </c>
      <c r="C91" s="53" t="s">
        <v>256</v>
      </c>
      <c r="D91" s="54" t="s">
        <v>257</v>
      </c>
      <c r="E91" s="109"/>
      <c r="F91" s="109"/>
      <c r="G91" s="109"/>
      <c r="H91" s="107">
        <f t="shared" si="2"/>
        <v>0</v>
      </c>
      <c r="I91" s="117">
        <v>0</v>
      </c>
    </row>
    <row r="92" spans="1:9" x14ac:dyDescent="0.2">
      <c r="A92" s="46">
        <v>86</v>
      </c>
      <c r="B92" s="56" t="s">
        <v>338</v>
      </c>
      <c r="C92" s="57" t="s">
        <v>336</v>
      </c>
      <c r="D92" s="58" t="s">
        <v>258</v>
      </c>
      <c r="E92" s="110">
        <f>SUM(E89:E91)</f>
        <v>0</v>
      </c>
      <c r="F92" s="110">
        <f>SUM(F89:F91)</f>
        <v>0</v>
      </c>
      <c r="G92" s="110">
        <f>SUM(G89:G91)</f>
        <v>0</v>
      </c>
      <c r="H92" s="108">
        <f>SUM(H89:H91)</f>
        <v>0</v>
      </c>
      <c r="I92" s="108">
        <f>SUM(I89:I91)</f>
        <v>0</v>
      </c>
    </row>
    <row r="93" spans="1:9" ht="25.5" x14ac:dyDescent="0.2">
      <c r="A93" s="46">
        <v>87</v>
      </c>
      <c r="B93" s="52">
        <v>1</v>
      </c>
      <c r="C93" s="55" t="s">
        <v>259</v>
      </c>
      <c r="D93" s="54" t="s">
        <v>260</v>
      </c>
      <c r="E93" s="109"/>
      <c r="F93" s="109"/>
      <c r="G93" s="109"/>
      <c r="H93" s="107">
        <f t="shared" si="2"/>
        <v>0</v>
      </c>
      <c r="I93" s="117">
        <v>0</v>
      </c>
    </row>
    <row r="94" spans="1:9" ht="25.5" x14ac:dyDescent="0.2">
      <c r="A94" s="46">
        <v>88</v>
      </c>
      <c r="B94" s="52">
        <v>2</v>
      </c>
      <c r="C94" s="53" t="s">
        <v>261</v>
      </c>
      <c r="D94" s="54" t="s">
        <v>262</v>
      </c>
      <c r="E94" s="109"/>
      <c r="F94" s="109"/>
      <c r="G94" s="109"/>
      <c r="H94" s="107">
        <f t="shared" si="2"/>
        <v>0</v>
      </c>
      <c r="I94" s="117">
        <v>0</v>
      </c>
    </row>
    <row r="95" spans="1:9" ht="25.5" x14ac:dyDescent="0.2">
      <c r="A95" s="46">
        <v>89</v>
      </c>
      <c r="B95" s="52">
        <v>3</v>
      </c>
      <c r="C95" s="55" t="s">
        <v>263</v>
      </c>
      <c r="D95" s="54" t="s">
        <v>264</v>
      </c>
      <c r="E95" s="109"/>
      <c r="F95" s="109"/>
      <c r="G95" s="109"/>
      <c r="H95" s="107">
        <f t="shared" si="2"/>
        <v>0</v>
      </c>
      <c r="I95" s="117">
        <v>0</v>
      </c>
    </row>
    <row r="96" spans="1:9" ht="25.5" x14ac:dyDescent="0.2">
      <c r="A96" s="46">
        <v>90</v>
      </c>
      <c r="B96" s="52">
        <v>4</v>
      </c>
      <c r="C96" s="53" t="s">
        <v>265</v>
      </c>
      <c r="D96" s="54" t="s">
        <v>266</v>
      </c>
      <c r="E96" s="109"/>
      <c r="F96" s="109"/>
      <c r="G96" s="109"/>
      <c r="H96" s="107">
        <f t="shared" si="2"/>
        <v>0</v>
      </c>
      <c r="I96" s="117">
        <v>0</v>
      </c>
    </row>
    <row r="97" spans="1:9" x14ac:dyDescent="0.2">
      <c r="A97" s="46">
        <v>91</v>
      </c>
      <c r="B97" s="56" t="s">
        <v>339</v>
      </c>
      <c r="C97" s="59" t="s">
        <v>337</v>
      </c>
      <c r="D97" s="58" t="s">
        <v>267</v>
      </c>
      <c r="E97" s="110">
        <f>SUM(E93:E96)</f>
        <v>0</v>
      </c>
      <c r="F97" s="110">
        <f>SUM(F93:F96)</f>
        <v>0</v>
      </c>
      <c r="G97" s="110">
        <f>SUM(G93:G96)</f>
        <v>0</v>
      </c>
      <c r="H97" s="110">
        <f>SUM(H93:H96)</f>
        <v>0</v>
      </c>
      <c r="I97" s="110">
        <f>SUM(I93:I96)</f>
        <v>0</v>
      </c>
    </row>
    <row r="98" spans="1:9" ht="25.5" x14ac:dyDescent="0.2">
      <c r="A98" s="46">
        <v>92</v>
      </c>
      <c r="B98" s="52">
        <v>1</v>
      </c>
      <c r="C98" s="54" t="s">
        <v>268</v>
      </c>
      <c r="D98" s="54" t="s">
        <v>269</v>
      </c>
      <c r="E98" s="109"/>
      <c r="F98" s="109"/>
      <c r="G98" s="109"/>
      <c r="H98" s="107">
        <f t="shared" si="2"/>
        <v>0</v>
      </c>
      <c r="I98" s="117">
        <v>0</v>
      </c>
    </row>
    <row r="99" spans="1:9" x14ac:dyDescent="0.2">
      <c r="A99" s="46">
        <v>93</v>
      </c>
      <c r="B99" s="60" t="s">
        <v>122</v>
      </c>
      <c r="C99" s="46" t="s">
        <v>270</v>
      </c>
      <c r="D99" s="54"/>
      <c r="E99" s="80"/>
      <c r="F99" s="109">
        <v>9776127</v>
      </c>
      <c r="G99" s="109"/>
      <c r="H99" s="107">
        <f>SUM(F99:G99)</f>
        <v>9776127</v>
      </c>
      <c r="I99" s="117">
        <v>9765397</v>
      </c>
    </row>
    <row r="100" spans="1:9" x14ac:dyDescent="0.2">
      <c r="A100" s="46">
        <v>94</v>
      </c>
      <c r="B100" s="60" t="s">
        <v>124</v>
      </c>
      <c r="C100" s="46" t="s">
        <v>419</v>
      </c>
      <c r="D100" s="54"/>
      <c r="F100" s="109">
        <v>74732992</v>
      </c>
      <c r="G100" s="109"/>
      <c r="H100" s="107">
        <f>SUM(F100:G100)</f>
        <v>74732992</v>
      </c>
      <c r="I100" s="117">
        <v>74735492</v>
      </c>
    </row>
    <row r="101" spans="1:9" x14ac:dyDescent="0.2">
      <c r="A101" s="46">
        <v>95</v>
      </c>
      <c r="B101" s="60" t="s">
        <v>125</v>
      </c>
      <c r="C101" s="46" t="s">
        <v>271</v>
      </c>
      <c r="D101" s="54"/>
      <c r="E101" s="109"/>
      <c r="F101" s="109"/>
      <c r="G101" s="109"/>
      <c r="H101" s="107">
        <f>SUM(E101:G101)</f>
        <v>0</v>
      </c>
      <c r="I101" s="117">
        <v>0</v>
      </c>
    </row>
    <row r="102" spans="1:9" ht="25.5" x14ac:dyDescent="0.2">
      <c r="A102" s="46">
        <v>96</v>
      </c>
      <c r="B102" s="52">
        <v>2</v>
      </c>
      <c r="C102" s="54" t="s">
        <v>272</v>
      </c>
      <c r="D102" s="54" t="s">
        <v>273</v>
      </c>
      <c r="E102" s="109"/>
      <c r="F102" s="109"/>
      <c r="G102" s="109"/>
      <c r="H102" s="107">
        <f t="shared" si="2"/>
        <v>0</v>
      </c>
      <c r="I102" s="117">
        <v>0</v>
      </c>
    </row>
    <row r="103" spans="1:9" x14ac:dyDescent="0.2">
      <c r="A103" s="46">
        <v>97</v>
      </c>
      <c r="B103" s="56" t="s">
        <v>274</v>
      </c>
      <c r="C103" s="58" t="s">
        <v>348</v>
      </c>
      <c r="D103" s="58" t="s">
        <v>275</v>
      </c>
      <c r="E103" s="110">
        <f>SUM(E98:E102)</f>
        <v>0</v>
      </c>
      <c r="F103" s="110">
        <f>SUM(F98:F102)</f>
        <v>84509119</v>
      </c>
      <c r="G103" s="110">
        <f>SUM(G98:G102)</f>
        <v>0</v>
      </c>
      <c r="H103" s="110">
        <f>SUM(H98:H102)</f>
        <v>84509119</v>
      </c>
      <c r="I103" s="110">
        <f>SUM(I98:I102)</f>
        <v>84500889</v>
      </c>
    </row>
    <row r="104" spans="1:9" x14ac:dyDescent="0.2">
      <c r="A104" s="46">
        <v>98</v>
      </c>
      <c r="B104" s="52">
        <v>1</v>
      </c>
      <c r="C104" s="53" t="s">
        <v>276</v>
      </c>
      <c r="D104" s="54" t="s">
        <v>277</v>
      </c>
      <c r="E104" s="109"/>
      <c r="F104" s="109"/>
      <c r="G104" s="109"/>
      <c r="H104" s="107">
        <f t="shared" si="2"/>
        <v>0</v>
      </c>
      <c r="I104" s="117">
        <v>0</v>
      </c>
    </row>
    <row r="105" spans="1:9" x14ac:dyDescent="0.2">
      <c r="A105" s="46">
        <v>99</v>
      </c>
      <c r="B105" s="52">
        <v>2</v>
      </c>
      <c r="C105" s="53" t="s">
        <v>278</v>
      </c>
      <c r="D105" s="54" t="s">
        <v>279</v>
      </c>
      <c r="E105" s="109"/>
      <c r="F105" s="109"/>
      <c r="G105" s="109"/>
      <c r="H105" s="107">
        <f t="shared" si="2"/>
        <v>0</v>
      </c>
      <c r="I105" s="117">
        <v>0</v>
      </c>
    </row>
    <row r="106" spans="1:9" x14ac:dyDescent="0.2">
      <c r="A106" s="46">
        <v>100</v>
      </c>
      <c r="B106" s="52">
        <v>3</v>
      </c>
      <c r="C106" s="53" t="s">
        <v>280</v>
      </c>
      <c r="D106" s="54" t="s">
        <v>281</v>
      </c>
      <c r="E106" s="109"/>
      <c r="F106" s="109"/>
      <c r="G106" s="109"/>
      <c r="H106" s="107">
        <f t="shared" si="2"/>
        <v>0</v>
      </c>
      <c r="I106" s="117">
        <v>0</v>
      </c>
    </row>
    <row r="107" spans="1:9" x14ac:dyDescent="0.2">
      <c r="A107" s="46">
        <v>101</v>
      </c>
      <c r="B107" s="52">
        <v>4</v>
      </c>
      <c r="C107" s="53" t="s">
        <v>282</v>
      </c>
      <c r="D107" s="54" t="s">
        <v>283</v>
      </c>
      <c r="E107" s="109"/>
      <c r="F107" s="109">
        <v>10000000</v>
      </c>
      <c r="G107" s="109"/>
      <c r="H107" s="107">
        <f t="shared" si="2"/>
        <v>10000000</v>
      </c>
      <c r="I107" s="117">
        <v>10000000</v>
      </c>
    </row>
    <row r="108" spans="1:9" x14ac:dyDescent="0.2">
      <c r="A108" s="46">
        <v>102</v>
      </c>
      <c r="B108" s="52">
        <v>5</v>
      </c>
      <c r="C108" s="55" t="s">
        <v>284</v>
      </c>
      <c r="D108" s="54" t="s">
        <v>285</v>
      </c>
      <c r="E108" s="109"/>
      <c r="F108" s="109"/>
      <c r="G108" s="109"/>
      <c r="H108" s="107">
        <f t="shared" si="2"/>
        <v>0</v>
      </c>
      <c r="I108" s="117">
        <v>0</v>
      </c>
    </row>
    <row r="109" spans="1:9" x14ac:dyDescent="0.2">
      <c r="A109" s="46">
        <v>103</v>
      </c>
      <c r="B109" s="56" t="s">
        <v>340</v>
      </c>
      <c r="C109" s="57" t="s">
        <v>347</v>
      </c>
      <c r="D109" s="58" t="s">
        <v>286</v>
      </c>
      <c r="E109" s="110">
        <f>E92+E97+E103+E104+E105+E106+E107+E108</f>
        <v>0</v>
      </c>
      <c r="F109" s="110">
        <f>F92+F97+F103+F104+F105+F106+F107+F108</f>
        <v>94509119</v>
      </c>
      <c r="G109" s="110">
        <f>G92+G97+G103+G104+G105+G106+G107+G108</f>
        <v>0</v>
      </c>
      <c r="H109" s="110">
        <f>H92+H97+H103+H104+H105+H106+H107+H108</f>
        <v>94509119</v>
      </c>
      <c r="I109" s="110">
        <f>I92+I97+I103+I104+I105+I106+I107+I108</f>
        <v>94500889</v>
      </c>
    </row>
    <row r="110" spans="1:9" x14ac:dyDescent="0.2">
      <c r="A110" s="46">
        <v>104</v>
      </c>
      <c r="B110" s="52">
        <v>1</v>
      </c>
      <c r="C110" s="55" t="s">
        <v>287</v>
      </c>
      <c r="D110" s="54" t="s">
        <v>288</v>
      </c>
      <c r="E110" s="109"/>
      <c r="F110" s="109"/>
      <c r="G110" s="109"/>
      <c r="H110" s="107">
        <f t="shared" si="2"/>
        <v>0</v>
      </c>
      <c r="I110" s="117">
        <v>0</v>
      </c>
    </row>
    <row r="111" spans="1:9" x14ac:dyDescent="0.2">
      <c r="A111" s="46">
        <v>105</v>
      </c>
      <c r="B111" s="52">
        <v>2</v>
      </c>
      <c r="C111" s="55" t="s">
        <v>289</v>
      </c>
      <c r="D111" s="54" t="s">
        <v>290</v>
      </c>
      <c r="E111" s="109"/>
      <c r="F111" s="109"/>
      <c r="G111" s="109"/>
      <c r="H111" s="107">
        <f t="shared" si="2"/>
        <v>0</v>
      </c>
      <c r="I111" s="117">
        <v>0</v>
      </c>
    </row>
    <row r="112" spans="1:9" x14ac:dyDescent="0.2">
      <c r="A112" s="46">
        <v>106</v>
      </c>
      <c r="B112" s="52">
        <v>3</v>
      </c>
      <c r="C112" s="53" t="s">
        <v>291</v>
      </c>
      <c r="D112" s="54" t="s">
        <v>292</v>
      </c>
      <c r="E112" s="109"/>
      <c r="F112" s="109"/>
      <c r="G112" s="109"/>
      <c r="H112" s="107">
        <f t="shared" si="2"/>
        <v>0</v>
      </c>
      <c r="I112" s="117">
        <v>0</v>
      </c>
    </row>
    <row r="113" spans="1:9" x14ac:dyDescent="0.2">
      <c r="A113" s="46">
        <v>107</v>
      </c>
      <c r="B113" s="52">
        <v>4</v>
      </c>
      <c r="C113" s="53" t="s">
        <v>293</v>
      </c>
      <c r="D113" s="54" t="s">
        <v>294</v>
      </c>
      <c r="E113" s="109"/>
      <c r="F113" s="109"/>
      <c r="G113" s="109"/>
      <c r="H113" s="107">
        <f t="shared" si="2"/>
        <v>0</v>
      </c>
      <c r="I113" s="117">
        <v>0</v>
      </c>
    </row>
    <row r="114" spans="1:9" x14ac:dyDescent="0.2">
      <c r="A114" s="46">
        <v>108</v>
      </c>
      <c r="B114" s="56" t="s">
        <v>341</v>
      </c>
      <c r="C114" s="59" t="s">
        <v>346</v>
      </c>
      <c r="D114" s="58" t="s">
        <v>295</v>
      </c>
      <c r="E114" s="110">
        <f>SUM(E110:E113)</f>
        <v>0</v>
      </c>
      <c r="F114" s="110">
        <f>SUM(F110:F113)</f>
        <v>0</v>
      </c>
      <c r="G114" s="110">
        <f>SUM(G110:G113)</f>
        <v>0</v>
      </c>
      <c r="H114" s="110">
        <f>SUM(H110:H113)</f>
        <v>0</v>
      </c>
      <c r="I114" s="110">
        <f>SUM(I110:I113)</f>
        <v>0</v>
      </c>
    </row>
    <row r="115" spans="1:9" x14ac:dyDescent="0.2">
      <c r="A115" s="46">
        <v>109</v>
      </c>
      <c r="B115" s="52">
        <v>1</v>
      </c>
      <c r="C115" s="55" t="s">
        <v>296</v>
      </c>
      <c r="D115" s="54" t="s">
        <v>297</v>
      </c>
      <c r="E115" s="109"/>
      <c r="F115" s="109"/>
      <c r="G115" s="109"/>
      <c r="H115" s="107">
        <f t="shared" si="2"/>
        <v>0</v>
      </c>
      <c r="I115" s="117">
        <v>0</v>
      </c>
    </row>
    <row r="116" spans="1:9" x14ac:dyDescent="0.2">
      <c r="A116" s="46">
        <v>110</v>
      </c>
      <c r="B116" s="56" t="s">
        <v>342</v>
      </c>
      <c r="C116" s="59" t="s">
        <v>345</v>
      </c>
      <c r="D116" s="58" t="s">
        <v>298</v>
      </c>
      <c r="E116" s="110">
        <f>E109+E114</f>
        <v>0</v>
      </c>
      <c r="F116" s="110">
        <f>F109+F114</f>
        <v>94509119</v>
      </c>
      <c r="G116" s="110">
        <f>G109+G114</f>
        <v>0</v>
      </c>
      <c r="H116" s="110">
        <f>H109+H114</f>
        <v>94509119</v>
      </c>
      <c r="I116" s="110">
        <f>I109+I114</f>
        <v>94500889</v>
      </c>
    </row>
    <row r="117" spans="1:9" x14ac:dyDescent="0.2">
      <c r="A117" s="46">
        <v>111</v>
      </c>
      <c r="B117" s="42" t="s">
        <v>343</v>
      </c>
      <c r="C117" s="42" t="s">
        <v>344</v>
      </c>
      <c r="D117" s="42"/>
      <c r="E117" s="108">
        <f>E88+E116</f>
        <v>262287680</v>
      </c>
      <c r="F117" s="108">
        <f>F88+F116</f>
        <v>109229119</v>
      </c>
      <c r="G117" s="108">
        <f>G88+G116</f>
        <v>0</v>
      </c>
      <c r="H117" s="108">
        <f>H88+H116</f>
        <v>371516799</v>
      </c>
      <c r="I117" s="108">
        <f>I88+I116</f>
        <v>372048404</v>
      </c>
    </row>
    <row r="118" spans="1:9" x14ac:dyDescent="0.2">
      <c r="A118" s="61"/>
      <c r="B118" s="62"/>
      <c r="C118" s="61"/>
      <c r="D118" s="61"/>
      <c r="E118" s="61"/>
      <c r="F118" s="63"/>
      <c r="G118" s="61"/>
      <c r="H118" s="61"/>
    </row>
    <row r="119" spans="1:9" x14ac:dyDescent="0.2">
      <c r="A119" s="61"/>
      <c r="B119" s="64"/>
      <c r="C119" s="65"/>
      <c r="D119" s="61"/>
      <c r="E119" s="65"/>
      <c r="F119" s="61"/>
      <c r="G119" s="65"/>
      <c r="H119" s="65"/>
    </row>
    <row r="120" spans="1:9" x14ac:dyDescent="0.2">
      <c r="A120" s="61"/>
      <c r="B120" s="64"/>
      <c r="C120" s="65"/>
      <c r="D120" s="61"/>
      <c r="E120" s="65"/>
      <c r="F120" s="61"/>
      <c r="G120" s="65"/>
      <c r="H120" s="65"/>
    </row>
    <row r="121" spans="1:9" x14ac:dyDescent="0.2">
      <c r="A121" s="61"/>
      <c r="B121" s="64"/>
      <c r="C121" s="66"/>
      <c r="D121" s="61"/>
      <c r="E121" s="66"/>
      <c r="F121" s="66"/>
      <c r="G121" s="66"/>
      <c r="H121" s="65"/>
    </row>
    <row r="122" spans="1:9" x14ac:dyDescent="0.2">
      <c r="A122" s="61"/>
      <c r="B122" s="64"/>
      <c r="C122" s="65"/>
      <c r="D122" s="61"/>
      <c r="E122" s="65"/>
      <c r="F122" s="61"/>
      <c r="G122" s="65"/>
      <c r="H122" s="65"/>
    </row>
    <row r="123" spans="1:9" x14ac:dyDescent="0.2">
      <c r="A123" s="61"/>
      <c r="B123" s="64"/>
      <c r="C123" s="32"/>
      <c r="D123" s="61"/>
      <c r="E123" s="65"/>
      <c r="F123" s="61"/>
      <c r="G123" s="65"/>
      <c r="H123" s="65"/>
    </row>
    <row r="124" spans="1:9" x14ac:dyDescent="0.2">
      <c r="A124" s="61"/>
      <c r="B124" s="33"/>
      <c r="C124" s="65"/>
      <c r="D124" s="61"/>
      <c r="E124" s="65"/>
      <c r="F124" s="63"/>
      <c r="G124" s="65"/>
      <c r="H124" s="65"/>
    </row>
    <row r="125" spans="1:9" x14ac:dyDescent="0.2">
      <c r="A125" s="61"/>
      <c r="B125" s="33"/>
      <c r="C125" s="65"/>
      <c r="D125" s="61"/>
      <c r="E125" s="65"/>
      <c r="F125" s="67"/>
      <c r="G125" s="65"/>
      <c r="H125" s="65"/>
    </row>
    <row r="126" spans="1:9" x14ac:dyDescent="0.2">
      <c r="A126" s="61"/>
      <c r="B126" s="33"/>
      <c r="C126" s="66"/>
      <c r="D126" s="61"/>
      <c r="E126" s="66"/>
      <c r="F126" s="63"/>
      <c r="G126" s="66"/>
      <c r="H126" s="66"/>
    </row>
    <row r="127" spans="1:9" x14ac:dyDescent="0.2">
      <c r="A127" s="61"/>
      <c r="B127" s="33"/>
      <c r="C127" s="65"/>
      <c r="D127" s="61"/>
      <c r="E127" s="65"/>
      <c r="F127" s="67"/>
      <c r="G127" s="65"/>
      <c r="H127" s="65"/>
    </row>
    <row r="128" spans="1:9" x14ac:dyDescent="0.2">
      <c r="B128" s="33"/>
      <c r="C128" s="65"/>
      <c r="E128" s="65"/>
      <c r="F128" s="65"/>
      <c r="G128" s="65"/>
      <c r="H128" s="61"/>
    </row>
    <row r="129" spans="2:8" x14ac:dyDescent="0.2">
      <c r="B129" s="64"/>
      <c r="C129" s="65"/>
      <c r="E129" s="65"/>
      <c r="F129" s="65"/>
      <c r="G129" s="66"/>
      <c r="H129" s="61"/>
    </row>
    <row r="130" spans="2:8" x14ac:dyDescent="0.2">
      <c r="B130" s="33"/>
      <c r="C130" s="65"/>
      <c r="E130" s="65"/>
      <c r="F130" s="65"/>
      <c r="G130" s="65"/>
      <c r="H130" s="61"/>
    </row>
    <row r="131" spans="2:8" ht="15" x14ac:dyDescent="0.2">
      <c r="B131" s="64"/>
      <c r="C131" s="69"/>
      <c r="E131" s="65"/>
      <c r="F131" s="68"/>
      <c r="G131" s="65"/>
    </row>
    <row r="132" spans="2:8" ht="15" x14ac:dyDescent="0.2">
      <c r="B132" s="64"/>
      <c r="C132" s="69"/>
      <c r="E132" s="65"/>
      <c r="F132" s="68"/>
      <c r="G132" s="65"/>
    </row>
    <row r="133" spans="2:8" ht="18" x14ac:dyDescent="0.25">
      <c r="B133" s="64"/>
      <c r="C133" s="70"/>
      <c r="E133" s="65"/>
      <c r="F133" s="68"/>
      <c r="G133" s="71"/>
    </row>
    <row r="134" spans="2:8" ht="15" x14ac:dyDescent="0.2">
      <c r="B134" s="64"/>
      <c r="C134" s="69"/>
      <c r="E134" s="65"/>
      <c r="F134" s="68"/>
      <c r="G134" s="65"/>
    </row>
    <row r="135" spans="2:8" ht="15" x14ac:dyDescent="0.2">
      <c r="B135" s="64"/>
      <c r="C135" s="69"/>
      <c r="E135" s="65"/>
      <c r="F135" s="68"/>
      <c r="G135" s="65"/>
    </row>
    <row r="136" spans="2:8" x14ac:dyDescent="0.2">
      <c r="B136" s="33"/>
      <c r="C136" s="65"/>
      <c r="E136" s="65"/>
      <c r="F136" s="68"/>
      <c r="G136" s="65"/>
    </row>
    <row r="137" spans="2:8" x14ac:dyDescent="0.2">
      <c r="B137" s="33"/>
      <c r="C137" s="65"/>
      <c r="E137" s="65"/>
      <c r="F137" s="68"/>
      <c r="G137" s="61"/>
    </row>
    <row r="138" spans="2:8" x14ac:dyDescent="0.2">
      <c r="B138" s="64"/>
      <c r="C138" s="65"/>
      <c r="E138" s="65"/>
      <c r="F138" s="68"/>
      <c r="G138" s="65"/>
    </row>
    <row r="139" spans="2:8" x14ac:dyDescent="0.2">
      <c r="B139" s="64"/>
      <c r="C139" s="65"/>
      <c r="E139" s="65"/>
      <c r="F139" s="68"/>
      <c r="G139" s="65"/>
    </row>
    <row r="140" spans="2:8" x14ac:dyDescent="0.2">
      <c r="B140" s="64"/>
      <c r="C140" s="65"/>
      <c r="E140" s="65"/>
      <c r="F140" s="68"/>
      <c r="G140" s="65"/>
    </row>
    <row r="141" spans="2:8" x14ac:dyDescent="0.2">
      <c r="B141" s="64"/>
      <c r="C141" s="65"/>
      <c r="E141" s="65"/>
      <c r="F141" s="68"/>
      <c r="G141" s="65"/>
    </row>
    <row r="142" spans="2:8" x14ac:dyDescent="0.2">
      <c r="B142" s="64"/>
      <c r="C142" s="65"/>
      <c r="E142" s="65"/>
      <c r="F142" s="68"/>
      <c r="G142" s="65"/>
    </row>
    <row r="143" spans="2:8" x14ac:dyDescent="0.2">
      <c r="B143" s="64"/>
      <c r="C143" s="65"/>
      <c r="E143" s="65"/>
      <c r="F143" s="68"/>
      <c r="G143" s="65"/>
    </row>
    <row r="144" spans="2:8" x14ac:dyDescent="0.2">
      <c r="B144" s="64"/>
      <c r="C144" s="65"/>
      <c r="E144" s="65"/>
      <c r="F144" s="68"/>
      <c r="G144" s="65"/>
    </row>
    <row r="145" spans="2:7" x14ac:dyDescent="0.2">
      <c r="B145" s="64"/>
      <c r="C145" s="65"/>
      <c r="E145" s="65"/>
      <c r="F145" s="68"/>
      <c r="G145" s="65"/>
    </row>
    <row r="146" spans="2:7" x14ac:dyDescent="0.2">
      <c r="B146" s="64"/>
      <c r="C146" s="65"/>
      <c r="E146" s="65"/>
      <c r="F146" s="68"/>
      <c r="G146" s="65"/>
    </row>
    <row r="147" spans="2:7" x14ac:dyDescent="0.2">
      <c r="B147" s="64"/>
      <c r="C147" s="65"/>
      <c r="E147" s="65"/>
      <c r="F147" s="68"/>
      <c r="G147" s="65"/>
    </row>
    <row r="148" spans="2:7" x14ac:dyDescent="0.2">
      <c r="B148" s="64"/>
      <c r="C148" s="65"/>
      <c r="E148" s="65"/>
      <c r="F148" s="68"/>
      <c r="G148" s="65"/>
    </row>
    <row r="149" spans="2:7" x14ac:dyDescent="0.2">
      <c r="B149" s="64"/>
      <c r="C149" s="65"/>
      <c r="E149" s="61"/>
      <c r="G149" s="61"/>
    </row>
    <row r="150" spans="2:7" x14ac:dyDescent="0.2">
      <c r="B150" s="64"/>
      <c r="C150" s="65"/>
      <c r="E150" s="61"/>
      <c r="G150" s="61"/>
    </row>
    <row r="151" spans="2:7" x14ac:dyDescent="0.2">
      <c r="B151" s="64"/>
      <c r="C151" s="65"/>
      <c r="E151" s="61"/>
      <c r="G151" s="61"/>
    </row>
    <row r="152" spans="2:7" x14ac:dyDescent="0.2">
      <c r="B152" s="64"/>
      <c r="C152" s="65"/>
      <c r="E152" s="61"/>
      <c r="G152" s="61"/>
    </row>
    <row r="153" spans="2:7" x14ac:dyDescent="0.2">
      <c r="B153" s="64"/>
      <c r="C153" s="65"/>
      <c r="E153" s="61"/>
      <c r="G153" s="61"/>
    </row>
    <row r="154" spans="2:7" x14ac:dyDescent="0.2">
      <c r="B154" s="64"/>
      <c r="C154" s="65"/>
      <c r="E154" s="61"/>
      <c r="G154" s="61"/>
    </row>
    <row r="155" spans="2:7" x14ac:dyDescent="0.2">
      <c r="B155" s="64"/>
      <c r="C155" s="65"/>
      <c r="E155" s="61"/>
      <c r="G155" s="61"/>
    </row>
    <row r="156" spans="2:7" x14ac:dyDescent="0.2">
      <c r="B156" s="64"/>
      <c r="C156" s="65"/>
      <c r="E156" s="61"/>
      <c r="G156" s="61"/>
    </row>
    <row r="157" spans="2:7" x14ac:dyDescent="0.2">
      <c r="B157" s="72"/>
      <c r="C157" s="73"/>
      <c r="E157" s="61"/>
      <c r="G157" s="61"/>
    </row>
    <row r="158" spans="2:7" x14ac:dyDescent="0.2">
      <c r="B158" s="72"/>
      <c r="C158" s="73"/>
      <c r="E158" s="61"/>
      <c r="G158" s="61"/>
    </row>
    <row r="159" spans="2:7" x14ac:dyDescent="0.2">
      <c r="B159" s="72"/>
      <c r="C159" s="73"/>
      <c r="E159" s="61"/>
      <c r="G159" s="61"/>
    </row>
    <row r="160" spans="2:7" x14ac:dyDescent="0.2">
      <c r="B160" s="72"/>
      <c r="C160" s="73"/>
      <c r="E160" s="61"/>
      <c r="G160" s="61"/>
    </row>
    <row r="161" spans="2:7" x14ac:dyDescent="0.2">
      <c r="B161" s="72"/>
      <c r="C161" s="73"/>
      <c r="E161" s="61"/>
      <c r="G161" s="61"/>
    </row>
    <row r="162" spans="2:7" x14ac:dyDescent="0.2">
      <c r="B162" s="74"/>
      <c r="C162" s="61"/>
      <c r="E162" s="61"/>
      <c r="G162" s="61"/>
    </row>
    <row r="163" spans="2:7" ht="15.75" x14ac:dyDescent="0.25">
      <c r="B163" s="74"/>
      <c r="C163" s="71"/>
      <c r="E163" s="61"/>
      <c r="G163" s="66"/>
    </row>
    <row r="164" spans="2:7" x14ac:dyDescent="0.2">
      <c r="B164" s="74"/>
      <c r="C164" s="61"/>
      <c r="E164" s="61"/>
      <c r="G164" s="61"/>
    </row>
    <row r="165" spans="2:7" x14ac:dyDescent="0.2">
      <c r="B165" s="74"/>
      <c r="C165" s="66"/>
      <c r="E165" s="61"/>
      <c r="G165" s="61"/>
    </row>
    <row r="166" spans="2:7" x14ac:dyDescent="0.2">
      <c r="B166" s="74"/>
      <c r="C166" s="61"/>
      <c r="E166" s="61"/>
      <c r="G166" s="61"/>
    </row>
    <row r="167" spans="2:7" x14ac:dyDescent="0.2">
      <c r="B167" s="74"/>
      <c r="C167" s="61"/>
      <c r="E167" s="61"/>
      <c r="G167" s="61"/>
    </row>
    <row r="168" spans="2:7" x14ac:dyDescent="0.2">
      <c r="B168" s="75"/>
      <c r="C168" s="66"/>
      <c r="E168" s="61"/>
      <c r="G168" s="61"/>
    </row>
    <row r="169" spans="2:7" x14ac:dyDescent="0.2">
      <c r="B169" s="74"/>
      <c r="C169" s="61"/>
      <c r="E169" s="61"/>
      <c r="G169" s="61"/>
    </row>
    <row r="170" spans="2:7" x14ac:dyDescent="0.2">
      <c r="B170" s="75"/>
      <c r="C170" s="66"/>
      <c r="E170" s="61"/>
      <c r="G170" s="61"/>
    </row>
    <row r="171" spans="2:7" x14ac:dyDescent="0.2">
      <c r="B171" s="75"/>
      <c r="C171" s="61"/>
      <c r="E171" s="61"/>
      <c r="G171" s="61"/>
    </row>
    <row r="172" spans="2:7" x14ac:dyDescent="0.2">
      <c r="B172" s="75"/>
      <c r="C172" s="61"/>
      <c r="E172" s="61"/>
      <c r="G172" s="61"/>
    </row>
    <row r="173" spans="2:7" x14ac:dyDescent="0.2">
      <c r="B173" s="75"/>
      <c r="C173" s="61"/>
      <c r="E173" s="61"/>
      <c r="G173" s="61"/>
    </row>
    <row r="174" spans="2:7" x14ac:dyDescent="0.2">
      <c r="B174" s="75"/>
      <c r="C174" s="61"/>
      <c r="E174" s="61"/>
      <c r="G174" s="61"/>
    </row>
    <row r="175" spans="2:7" x14ac:dyDescent="0.2">
      <c r="B175" s="75"/>
      <c r="C175" s="76"/>
      <c r="E175" s="61"/>
      <c r="G175" s="61"/>
    </row>
    <row r="176" spans="2:7" x14ac:dyDescent="0.2">
      <c r="B176" s="75"/>
      <c r="C176" s="76"/>
      <c r="E176" s="61"/>
      <c r="G176" s="61"/>
    </row>
    <row r="177" spans="2:7" x14ac:dyDescent="0.2">
      <c r="B177" s="75"/>
      <c r="C177" s="76"/>
      <c r="E177" s="61"/>
      <c r="G177" s="61"/>
    </row>
    <row r="178" spans="2:7" x14ac:dyDescent="0.2">
      <c r="B178" s="75"/>
      <c r="C178" s="76"/>
      <c r="E178" s="61"/>
      <c r="G178" s="61"/>
    </row>
    <row r="179" spans="2:7" x14ac:dyDescent="0.2">
      <c r="B179" s="75"/>
      <c r="C179" s="76"/>
      <c r="E179" s="61"/>
      <c r="G179" s="61"/>
    </row>
    <row r="180" spans="2:7" x14ac:dyDescent="0.2">
      <c r="B180" s="75"/>
      <c r="C180" s="61"/>
      <c r="E180" s="61"/>
      <c r="G180" s="61"/>
    </row>
    <row r="181" spans="2:7" x14ac:dyDescent="0.2">
      <c r="B181" s="75"/>
      <c r="C181" s="61"/>
      <c r="E181" s="61"/>
      <c r="G181" s="61"/>
    </row>
    <row r="182" spans="2:7" x14ac:dyDescent="0.2">
      <c r="B182" s="75"/>
      <c r="C182" s="76"/>
      <c r="E182" s="61"/>
      <c r="G182" s="61"/>
    </row>
    <row r="183" spans="2:7" x14ac:dyDescent="0.2">
      <c r="B183" s="75"/>
      <c r="C183" s="76"/>
      <c r="E183" s="61"/>
      <c r="G183" s="61"/>
    </row>
    <row r="184" spans="2:7" x14ac:dyDescent="0.2">
      <c r="B184" s="75"/>
      <c r="C184" s="76"/>
      <c r="E184" s="61"/>
      <c r="G184" s="61"/>
    </row>
    <row r="185" spans="2:7" x14ac:dyDescent="0.2">
      <c r="B185" s="75"/>
      <c r="C185" s="76"/>
      <c r="E185" s="61"/>
      <c r="G185" s="61"/>
    </row>
    <row r="186" spans="2:7" x14ac:dyDescent="0.2">
      <c r="B186" s="75"/>
      <c r="C186" s="76"/>
      <c r="E186" s="61"/>
      <c r="G186" s="61"/>
    </row>
    <row r="187" spans="2:7" x14ac:dyDescent="0.2">
      <c r="B187" s="75"/>
      <c r="C187" s="76"/>
      <c r="E187" s="61"/>
      <c r="G187" s="61"/>
    </row>
    <row r="188" spans="2:7" x14ac:dyDescent="0.2">
      <c r="B188" s="75"/>
      <c r="C188" s="76"/>
      <c r="E188" s="61"/>
      <c r="G188" s="61"/>
    </row>
    <row r="189" spans="2:7" x14ac:dyDescent="0.2">
      <c r="B189" s="75"/>
      <c r="C189" s="76"/>
      <c r="E189" s="61"/>
      <c r="G189" s="61"/>
    </row>
    <row r="190" spans="2:7" x14ac:dyDescent="0.2">
      <c r="B190" s="75"/>
      <c r="C190" s="76"/>
      <c r="E190" s="61"/>
      <c r="G190" s="61"/>
    </row>
    <row r="191" spans="2:7" x14ac:dyDescent="0.2">
      <c r="B191" s="75"/>
      <c r="C191" s="76"/>
      <c r="E191" s="61"/>
      <c r="G191" s="61"/>
    </row>
    <row r="192" spans="2:7" x14ac:dyDescent="0.2">
      <c r="B192" s="75"/>
      <c r="C192" s="76"/>
      <c r="E192" s="61"/>
      <c r="G192" s="61"/>
    </row>
    <row r="193" spans="2:7" x14ac:dyDescent="0.2">
      <c r="B193" s="74"/>
      <c r="C193" s="76"/>
      <c r="E193" s="61"/>
      <c r="G193" s="61"/>
    </row>
    <row r="194" spans="2:7" x14ac:dyDescent="0.2">
      <c r="B194" s="75"/>
      <c r="C194" s="76"/>
      <c r="E194" s="61"/>
      <c r="G194" s="61"/>
    </row>
    <row r="195" spans="2:7" x14ac:dyDescent="0.2">
      <c r="B195" s="75"/>
      <c r="C195" s="76"/>
      <c r="E195" s="61"/>
      <c r="G195" s="61"/>
    </row>
    <row r="196" spans="2:7" x14ac:dyDescent="0.2">
      <c r="B196" s="75"/>
      <c r="C196" s="76"/>
      <c r="E196" s="61"/>
      <c r="G196" s="61"/>
    </row>
    <row r="197" spans="2:7" x14ac:dyDescent="0.2">
      <c r="B197" s="75"/>
      <c r="C197" s="76"/>
      <c r="E197" s="61"/>
      <c r="G197" s="61"/>
    </row>
    <row r="198" spans="2:7" x14ac:dyDescent="0.2">
      <c r="B198" s="75"/>
      <c r="C198" s="76"/>
      <c r="E198" s="61"/>
      <c r="G198" s="61"/>
    </row>
    <row r="199" spans="2:7" x14ac:dyDescent="0.2">
      <c r="B199" s="75"/>
      <c r="C199" s="76"/>
      <c r="E199" s="61"/>
      <c r="G199" s="61"/>
    </row>
    <row r="200" spans="2:7" x14ac:dyDescent="0.2">
      <c r="B200" s="75"/>
      <c r="C200" s="76"/>
      <c r="E200" s="61"/>
      <c r="G200" s="61"/>
    </row>
    <row r="201" spans="2:7" x14ac:dyDescent="0.2">
      <c r="B201" s="75"/>
      <c r="C201" s="77"/>
      <c r="E201" s="61"/>
      <c r="G201" s="66"/>
    </row>
    <row r="202" spans="2:7" x14ac:dyDescent="0.2">
      <c r="B202" s="75"/>
      <c r="C202" s="76"/>
      <c r="E202" s="61"/>
      <c r="G202" s="61"/>
    </row>
    <row r="203" spans="2:7" x14ac:dyDescent="0.2">
      <c r="B203" s="75"/>
      <c r="C203" s="76"/>
      <c r="E203" s="61"/>
      <c r="G203" s="61"/>
    </row>
    <row r="204" spans="2:7" x14ac:dyDescent="0.2">
      <c r="B204" s="75"/>
      <c r="C204" s="76"/>
      <c r="E204" s="61"/>
      <c r="G204" s="61"/>
    </row>
    <row r="205" spans="2:7" x14ac:dyDescent="0.2">
      <c r="B205" s="75"/>
      <c r="C205" s="76"/>
      <c r="E205" s="61"/>
      <c r="G205" s="61"/>
    </row>
    <row r="206" spans="2:7" x14ac:dyDescent="0.2">
      <c r="B206" s="75"/>
      <c r="C206" s="76"/>
      <c r="E206" s="61"/>
      <c r="G206" s="61"/>
    </row>
    <row r="207" spans="2:7" x14ac:dyDescent="0.2">
      <c r="B207" s="75"/>
      <c r="C207" s="76"/>
      <c r="E207" s="61"/>
      <c r="G207" s="61"/>
    </row>
    <row r="208" spans="2:7" x14ac:dyDescent="0.2">
      <c r="B208" s="75"/>
      <c r="C208" s="76"/>
      <c r="E208" s="61"/>
      <c r="G208" s="61"/>
    </row>
    <row r="209" spans="2:7" x14ac:dyDescent="0.2">
      <c r="B209" s="75"/>
      <c r="C209" s="76"/>
      <c r="E209" s="61"/>
      <c r="G209" s="61"/>
    </row>
    <row r="210" spans="2:7" x14ac:dyDescent="0.2">
      <c r="B210" s="75"/>
      <c r="C210" s="76"/>
      <c r="E210" s="61"/>
      <c r="G210" s="61"/>
    </row>
    <row r="211" spans="2:7" x14ac:dyDescent="0.2">
      <c r="B211" s="75"/>
      <c r="C211" s="76"/>
      <c r="E211" s="61"/>
      <c r="G211" s="61"/>
    </row>
    <row r="212" spans="2:7" x14ac:dyDescent="0.2">
      <c r="B212" s="75"/>
      <c r="C212" s="76"/>
      <c r="E212" s="61"/>
      <c r="G212" s="61"/>
    </row>
    <row r="213" spans="2:7" x14ac:dyDescent="0.2">
      <c r="B213" s="75"/>
      <c r="C213" s="77"/>
      <c r="E213" s="61"/>
      <c r="G213" s="61"/>
    </row>
    <row r="214" spans="2:7" x14ac:dyDescent="0.2">
      <c r="B214" s="75"/>
      <c r="C214" s="76"/>
      <c r="E214" s="61"/>
      <c r="G214" s="61"/>
    </row>
    <row r="215" spans="2:7" ht="15" x14ac:dyDescent="0.2">
      <c r="B215" s="75"/>
      <c r="C215" s="78"/>
      <c r="E215" s="61"/>
      <c r="G215" s="61"/>
    </row>
    <row r="216" spans="2:7" x14ac:dyDescent="0.2">
      <c r="B216" s="75"/>
      <c r="C216" s="76"/>
      <c r="E216" s="61"/>
      <c r="G216" s="61"/>
    </row>
    <row r="217" spans="2:7" x14ac:dyDescent="0.2">
      <c r="B217" s="75"/>
      <c r="C217" s="76"/>
      <c r="E217" s="61"/>
      <c r="G217" s="61"/>
    </row>
    <row r="218" spans="2:7" ht="15" x14ac:dyDescent="0.2">
      <c r="B218" s="75"/>
      <c r="C218" s="78"/>
      <c r="E218" s="61"/>
      <c r="G218" s="61"/>
    </row>
    <row r="219" spans="2:7" x14ac:dyDescent="0.2">
      <c r="B219" s="75"/>
      <c r="C219" s="76"/>
      <c r="E219" s="61"/>
      <c r="G219" s="61"/>
    </row>
    <row r="220" spans="2:7" x14ac:dyDescent="0.2">
      <c r="B220" s="74"/>
      <c r="C220" s="65"/>
      <c r="E220" s="65"/>
      <c r="G220" s="65"/>
    </row>
    <row r="221" spans="2:7" x14ac:dyDescent="0.2">
      <c r="B221" s="74"/>
      <c r="C221" s="65"/>
      <c r="E221" s="65"/>
      <c r="G221" s="65"/>
    </row>
    <row r="222" spans="2:7" x14ac:dyDescent="0.2">
      <c r="B222" s="33"/>
      <c r="C222" s="65"/>
      <c r="E222" s="65"/>
      <c r="G222" s="65"/>
    </row>
    <row r="223" spans="2:7" x14ac:dyDescent="0.2">
      <c r="B223" s="33"/>
      <c r="C223" s="65"/>
      <c r="E223" s="65"/>
      <c r="G223" s="65"/>
    </row>
    <row r="224" spans="2:7" x14ac:dyDescent="0.2">
      <c r="B224" s="64"/>
      <c r="C224" s="65"/>
      <c r="E224" s="65"/>
      <c r="G224" s="65"/>
    </row>
    <row r="225" spans="2:7" x14ac:dyDescent="0.2">
      <c r="B225" s="64"/>
      <c r="C225" s="65"/>
      <c r="E225" s="65"/>
      <c r="G225" s="66"/>
    </row>
    <row r="226" spans="2:7" x14ac:dyDescent="0.2">
      <c r="B226" s="33"/>
      <c r="C226" s="65"/>
      <c r="E226" s="65"/>
      <c r="G226" s="65"/>
    </row>
    <row r="227" spans="2:7" x14ac:dyDescent="0.2">
      <c r="B227" s="74"/>
      <c r="C227" s="61"/>
      <c r="E227" s="65"/>
      <c r="G227" s="65"/>
    </row>
    <row r="228" spans="2:7" x14ac:dyDescent="0.2">
      <c r="B228" s="74"/>
      <c r="C228" s="61"/>
      <c r="E228" s="65"/>
      <c r="G228" s="65"/>
    </row>
    <row r="229" spans="2:7" x14ac:dyDescent="0.2">
      <c r="B229" s="33"/>
      <c r="C229" s="65"/>
      <c r="E229" s="65"/>
      <c r="G229" s="65"/>
    </row>
    <row r="230" spans="2:7" x14ac:dyDescent="0.2">
      <c r="B230" s="64"/>
      <c r="C230" s="65"/>
      <c r="E230" s="65"/>
      <c r="G230" s="65"/>
    </row>
    <row r="231" spans="2:7" x14ac:dyDescent="0.2">
      <c r="B231" s="33"/>
      <c r="C231" s="65"/>
      <c r="E231" s="65"/>
      <c r="G231" s="65"/>
    </row>
    <row r="232" spans="2:7" x14ac:dyDescent="0.2">
      <c r="B232" s="64"/>
      <c r="C232" s="65"/>
      <c r="E232" s="65"/>
      <c r="G232" s="65"/>
    </row>
    <row r="233" spans="2:7" x14ac:dyDescent="0.2">
      <c r="B233" s="33"/>
      <c r="C233" s="65"/>
      <c r="E233" s="65"/>
      <c r="G233" s="65"/>
    </row>
    <row r="234" spans="2:7" x14ac:dyDescent="0.2">
      <c r="B234" s="33"/>
      <c r="C234" s="65"/>
      <c r="E234" s="65"/>
      <c r="G234" s="65"/>
    </row>
    <row r="235" spans="2:7" x14ac:dyDescent="0.2">
      <c r="B235" s="33"/>
      <c r="C235" s="65"/>
      <c r="E235" s="65"/>
      <c r="G235" s="65"/>
    </row>
    <row r="236" spans="2:7" ht="15.75" x14ac:dyDescent="0.25">
      <c r="B236" s="33"/>
      <c r="C236" s="71"/>
      <c r="E236" s="65"/>
      <c r="G236" s="66"/>
    </row>
    <row r="237" spans="2:7" x14ac:dyDescent="0.2">
      <c r="B237" s="33"/>
      <c r="C237" s="65"/>
      <c r="E237" s="65"/>
      <c r="G237" s="65"/>
    </row>
    <row r="238" spans="2:7" x14ac:dyDescent="0.2">
      <c r="B238" s="33"/>
      <c r="C238" s="65"/>
      <c r="E238" s="65"/>
      <c r="G238" s="65"/>
    </row>
    <row r="239" spans="2:7" x14ac:dyDescent="0.2">
      <c r="B239" s="33"/>
      <c r="C239" s="65"/>
      <c r="E239" s="65"/>
      <c r="G239" s="65"/>
    </row>
    <row r="240" spans="2:7" x14ac:dyDescent="0.2">
      <c r="B240" s="33"/>
      <c r="C240" s="65"/>
      <c r="E240" s="65"/>
      <c r="G240" s="65"/>
    </row>
    <row r="241" spans="2:7" x14ac:dyDescent="0.2">
      <c r="B241" s="33"/>
      <c r="C241" s="65"/>
      <c r="E241" s="65"/>
      <c r="G241" s="65"/>
    </row>
    <row r="242" spans="2:7" x14ac:dyDescent="0.2">
      <c r="B242" s="33"/>
      <c r="C242" s="65"/>
      <c r="E242" s="65"/>
      <c r="G242" s="65"/>
    </row>
    <row r="243" spans="2:7" x14ac:dyDescent="0.2">
      <c r="B243" s="33"/>
      <c r="C243" s="65"/>
      <c r="E243" s="65"/>
      <c r="G243" s="65"/>
    </row>
    <row r="244" spans="2:7" x14ac:dyDescent="0.2">
      <c r="B244" s="33"/>
      <c r="C244" s="65"/>
      <c r="E244" s="65"/>
      <c r="G244" s="65"/>
    </row>
    <row r="245" spans="2:7" x14ac:dyDescent="0.2">
      <c r="B245" s="64"/>
      <c r="C245" s="65"/>
      <c r="E245" s="65"/>
      <c r="G245" s="65"/>
    </row>
    <row r="246" spans="2:7" x14ac:dyDescent="0.2">
      <c r="B246" s="33"/>
      <c r="C246" s="65"/>
      <c r="E246" s="65"/>
      <c r="G246" s="66"/>
    </row>
    <row r="247" spans="2:7" x14ac:dyDescent="0.2">
      <c r="B247" s="33"/>
      <c r="C247" s="65"/>
      <c r="E247" s="65"/>
      <c r="G247" s="65"/>
    </row>
    <row r="248" spans="2:7" x14ac:dyDescent="0.2">
      <c r="B248" s="33"/>
      <c r="C248" s="65"/>
      <c r="E248" s="65"/>
      <c r="G248" s="66"/>
    </row>
    <row r="249" spans="2:7" x14ac:dyDescent="0.2">
      <c r="B249" s="74"/>
      <c r="C249" s="61"/>
      <c r="E249" s="61"/>
      <c r="G249" s="61"/>
    </row>
    <row r="250" spans="2:7" x14ac:dyDescent="0.2">
      <c r="B250" s="74"/>
      <c r="C250" s="61"/>
      <c r="E250" s="61"/>
      <c r="G250" s="61"/>
    </row>
    <row r="251" spans="2:7" x14ac:dyDescent="0.2">
      <c r="B251" s="74"/>
      <c r="C251" s="61"/>
      <c r="E251" s="61"/>
      <c r="G251" s="61"/>
    </row>
    <row r="252" spans="2:7" x14ac:dyDescent="0.2">
      <c r="B252" s="74"/>
      <c r="C252" s="61"/>
      <c r="E252" s="61"/>
      <c r="G252" s="61"/>
    </row>
    <row r="253" spans="2:7" x14ac:dyDescent="0.2">
      <c r="B253" s="74"/>
      <c r="C253" s="61"/>
      <c r="E253" s="61"/>
      <c r="G253" s="61"/>
    </row>
    <row r="254" spans="2:7" x14ac:dyDescent="0.2">
      <c r="B254" s="74"/>
      <c r="C254" s="61"/>
      <c r="E254" s="61"/>
      <c r="G254" s="61"/>
    </row>
    <row r="255" spans="2:7" x14ac:dyDescent="0.2">
      <c r="B255" s="74"/>
      <c r="C255" s="61"/>
      <c r="E255" s="61"/>
      <c r="G255" s="61"/>
    </row>
    <row r="256" spans="2:7" x14ac:dyDescent="0.2">
      <c r="B256" s="74"/>
      <c r="C256" s="61"/>
      <c r="E256" s="61"/>
      <c r="G256" s="61"/>
    </row>
    <row r="257" spans="2:7" x14ac:dyDescent="0.2">
      <c r="B257" s="74"/>
      <c r="C257" s="61"/>
      <c r="E257" s="61"/>
      <c r="G257" s="61"/>
    </row>
    <row r="258" spans="2:7" x14ac:dyDescent="0.2">
      <c r="B258" s="74"/>
      <c r="C258" s="61"/>
      <c r="E258" s="61"/>
      <c r="G258" s="61"/>
    </row>
    <row r="259" spans="2:7" x14ac:dyDescent="0.2">
      <c r="B259" s="74"/>
      <c r="C259" s="61"/>
      <c r="E259" s="61"/>
      <c r="G259" s="61"/>
    </row>
    <row r="260" spans="2:7" x14ac:dyDescent="0.2">
      <c r="B260" s="74"/>
      <c r="C260" s="61"/>
      <c r="E260" s="61"/>
      <c r="G260" s="61"/>
    </row>
    <row r="261" spans="2:7" x14ac:dyDescent="0.2">
      <c r="B261" s="74"/>
      <c r="C261" s="61"/>
      <c r="E261" s="61"/>
      <c r="G261" s="61"/>
    </row>
    <row r="262" spans="2:7" x14ac:dyDescent="0.2">
      <c r="B262" s="74"/>
      <c r="C262" s="61"/>
      <c r="E262" s="61"/>
      <c r="G262" s="61"/>
    </row>
    <row r="263" spans="2:7" x14ac:dyDescent="0.2">
      <c r="B263" s="74"/>
      <c r="C263" s="61"/>
      <c r="E263" s="61"/>
      <c r="G263" s="61"/>
    </row>
    <row r="264" spans="2:7" x14ac:dyDescent="0.2">
      <c r="B264" s="74"/>
      <c r="C264" s="61"/>
      <c r="E264" s="61"/>
      <c r="G264" s="61"/>
    </row>
    <row r="265" spans="2:7" x14ac:dyDescent="0.2">
      <c r="B265" s="74"/>
      <c r="C265" s="61"/>
      <c r="E265" s="61"/>
      <c r="G265" s="61"/>
    </row>
    <row r="266" spans="2:7" x14ac:dyDescent="0.2">
      <c r="B266" s="74"/>
      <c r="C266" s="61"/>
      <c r="E266" s="61"/>
      <c r="G266" s="61"/>
    </row>
    <row r="267" spans="2:7" x14ac:dyDescent="0.2">
      <c r="B267" s="74"/>
      <c r="C267" s="61"/>
      <c r="E267" s="61"/>
      <c r="G267" s="61"/>
    </row>
    <row r="268" spans="2:7" x14ac:dyDescent="0.2">
      <c r="B268" s="74"/>
      <c r="C268" s="61"/>
      <c r="E268" s="61"/>
      <c r="G268" s="61"/>
    </row>
    <row r="269" spans="2:7" x14ac:dyDescent="0.2">
      <c r="B269" s="74"/>
      <c r="C269" s="61"/>
      <c r="E269" s="61"/>
      <c r="G269" s="61"/>
    </row>
    <row r="270" spans="2:7" x14ac:dyDescent="0.2">
      <c r="B270" s="74"/>
      <c r="C270" s="61"/>
      <c r="E270" s="61"/>
      <c r="G270" s="61"/>
    </row>
    <row r="271" spans="2:7" x14ac:dyDescent="0.2">
      <c r="B271" s="74"/>
      <c r="C271" s="61"/>
      <c r="E271" s="61"/>
      <c r="G271" s="61"/>
    </row>
    <row r="272" spans="2:7" x14ac:dyDescent="0.2">
      <c r="B272" s="74"/>
      <c r="C272" s="61"/>
      <c r="E272" s="61"/>
      <c r="G272" s="61"/>
    </row>
    <row r="273" spans="2:7" x14ac:dyDescent="0.2">
      <c r="B273" s="74"/>
      <c r="C273" s="61"/>
      <c r="E273" s="61"/>
      <c r="G273" s="61"/>
    </row>
    <row r="274" spans="2:7" x14ac:dyDescent="0.2">
      <c r="B274" s="74"/>
      <c r="C274" s="61"/>
      <c r="E274" s="61"/>
      <c r="G274" s="61"/>
    </row>
    <row r="275" spans="2:7" x14ac:dyDescent="0.2">
      <c r="B275" s="74"/>
      <c r="C275" s="61"/>
      <c r="E275" s="61"/>
      <c r="G275" s="61"/>
    </row>
    <row r="276" spans="2:7" x14ac:dyDescent="0.2">
      <c r="B276" s="74"/>
      <c r="C276" s="61"/>
      <c r="E276" s="61"/>
      <c r="G276" s="61"/>
    </row>
    <row r="277" spans="2:7" x14ac:dyDescent="0.2">
      <c r="B277" s="74"/>
      <c r="C277" s="61"/>
      <c r="E277" s="61"/>
      <c r="G277" s="61"/>
    </row>
    <row r="278" spans="2:7" x14ac:dyDescent="0.2">
      <c r="B278" s="74"/>
      <c r="C278" s="61"/>
      <c r="E278" s="61"/>
      <c r="G278" s="61"/>
    </row>
  </sheetData>
  <mergeCells count="3">
    <mergeCell ref="A2:B2"/>
    <mergeCell ref="A3:H3"/>
    <mergeCell ref="A1:I1"/>
  </mergeCells>
  <phoneticPr fontId="0" type="noConversion"/>
  <pageMargins left="0.75" right="0.75" top="1" bottom="1" header="0.5" footer="0.5"/>
  <pageSetup paperSize="9" scale="68" orientation="portrait" r:id="rId1"/>
  <headerFooter alignWithMargins="0"/>
  <rowBreaks count="1" manualBreakCount="1">
    <brk id="73" max="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7"/>
  <sheetViews>
    <sheetView tabSelected="1" zoomScaleNormal="100" workbookViewId="0">
      <selection activeCell="I24" sqref="I24"/>
    </sheetView>
  </sheetViews>
  <sheetFormatPr defaultRowHeight="12.75" x14ac:dyDescent="0.2"/>
  <cols>
    <col min="1" max="1" width="4.85546875" style="34" customWidth="1"/>
    <col min="2" max="2" width="48.85546875" style="34" customWidth="1"/>
    <col min="3" max="12" width="12.85546875" style="34" customWidth="1"/>
    <col min="13" max="16384" width="9.140625" style="34"/>
  </cols>
  <sheetData>
    <row r="1" spans="1:11" x14ac:dyDescent="0.2">
      <c r="A1" s="172" t="s">
        <v>446</v>
      </c>
      <c r="B1" s="172"/>
      <c r="C1" s="172"/>
      <c r="D1" s="172"/>
      <c r="E1" s="172"/>
      <c r="F1" s="172"/>
      <c r="G1" s="172"/>
    </row>
    <row r="3" spans="1:11" x14ac:dyDescent="0.2">
      <c r="A3" s="173" t="s">
        <v>304</v>
      </c>
      <c r="B3" s="173"/>
    </row>
    <row r="4" spans="1:11" x14ac:dyDescent="0.2">
      <c r="A4" s="174" t="s">
        <v>299</v>
      </c>
      <c r="B4" s="174"/>
      <c r="C4" s="174"/>
      <c r="D4" s="174"/>
      <c r="E4" s="174"/>
      <c r="F4" s="174"/>
      <c r="G4" s="174"/>
      <c r="H4" s="61"/>
      <c r="I4" s="61"/>
      <c r="J4" s="61"/>
      <c r="K4" s="61"/>
    </row>
    <row r="5" spans="1:11" x14ac:dyDescent="0.2">
      <c r="B5" s="79"/>
      <c r="E5" s="61"/>
      <c r="F5" s="61"/>
      <c r="G5" s="102" t="s">
        <v>401</v>
      </c>
      <c r="H5" s="61"/>
      <c r="I5" s="61"/>
      <c r="J5" s="61"/>
      <c r="K5" s="61"/>
    </row>
    <row r="6" spans="1:11" x14ac:dyDescent="0.2">
      <c r="A6" s="80" t="s">
        <v>68</v>
      </c>
      <c r="B6" s="81" t="s">
        <v>69</v>
      </c>
      <c r="C6" s="80" t="s">
        <v>70</v>
      </c>
      <c r="D6" s="80" t="s">
        <v>71</v>
      </c>
      <c r="E6" s="80" t="s">
        <v>101</v>
      </c>
      <c r="F6" s="82" t="s">
        <v>96</v>
      </c>
      <c r="G6" s="83" t="s">
        <v>97</v>
      </c>
      <c r="H6" s="61"/>
      <c r="I6" s="61"/>
      <c r="J6" s="61"/>
      <c r="K6" s="61"/>
    </row>
    <row r="7" spans="1:11" ht="48.75" customHeight="1" x14ac:dyDescent="0.2">
      <c r="A7" s="112" t="s">
        <v>315</v>
      </c>
      <c r="B7" s="41" t="s">
        <v>0</v>
      </c>
      <c r="C7" s="171" t="s">
        <v>349</v>
      </c>
      <c r="D7" s="171"/>
      <c r="E7" s="171"/>
      <c r="F7" s="41" t="s">
        <v>61</v>
      </c>
      <c r="G7" s="113" t="s">
        <v>435</v>
      </c>
      <c r="H7" s="92"/>
      <c r="I7" s="93"/>
      <c r="J7" s="61"/>
      <c r="K7" s="61"/>
    </row>
    <row r="8" spans="1:11" x14ac:dyDescent="0.2">
      <c r="A8" s="83"/>
      <c r="B8" s="81"/>
      <c r="C8" s="111" t="s">
        <v>117</v>
      </c>
      <c r="D8" s="111" t="s">
        <v>99</v>
      </c>
      <c r="E8" s="111" t="s">
        <v>350</v>
      </c>
      <c r="F8" s="81"/>
      <c r="G8" s="80"/>
      <c r="H8" s="61"/>
      <c r="I8" s="66"/>
      <c r="J8" s="61"/>
      <c r="K8" s="61"/>
    </row>
    <row r="9" spans="1:11" x14ac:dyDescent="0.2">
      <c r="A9" s="83">
        <v>1</v>
      </c>
      <c r="B9" s="6" t="s">
        <v>100</v>
      </c>
      <c r="C9" s="118"/>
      <c r="D9" s="119"/>
      <c r="E9" s="120"/>
      <c r="F9" s="119"/>
      <c r="G9" s="118"/>
      <c r="H9" s="61"/>
      <c r="I9" s="66"/>
      <c r="J9" s="61"/>
      <c r="K9" s="61"/>
    </row>
    <row r="10" spans="1:11" x14ac:dyDescent="0.2">
      <c r="A10" s="83">
        <v>2</v>
      </c>
      <c r="B10" s="6" t="s">
        <v>102</v>
      </c>
      <c r="C10" s="118"/>
      <c r="D10" s="119"/>
      <c r="E10" s="120"/>
      <c r="F10" s="119"/>
      <c r="G10" s="118"/>
      <c r="H10" s="61"/>
      <c r="I10" s="66"/>
      <c r="J10" s="61"/>
      <c r="K10" s="61"/>
    </row>
    <row r="11" spans="1:11" x14ac:dyDescent="0.2">
      <c r="A11" s="83">
        <v>3</v>
      </c>
      <c r="B11" s="80" t="s">
        <v>103</v>
      </c>
      <c r="C11" s="121">
        <v>35650144</v>
      </c>
      <c r="D11" s="119">
        <v>1729600</v>
      </c>
      <c r="E11" s="121"/>
      <c r="F11" s="121">
        <f>SUM(C11:E11)</f>
        <v>37379744</v>
      </c>
      <c r="G11" s="121">
        <v>38635573</v>
      </c>
      <c r="H11" s="61"/>
      <c r="I11" s="61"/>
      <c r="J11" s="61"/>
      <c r="K11" s="61"/>
    </row>
    <row r="12" spans="1:11" x14ac:dyDescent="0.2">
      <c r="A12" s="83">
        <v>4</v>
      </c>
      <c r="B12" s="83" t="s">
        <v>104</v>
      </c>
      <c r="C12" s="119">
        <v>4858965</v>
      </c>
      <c r="D12" s="119">
        <v>276320</v>
      </c>
      <c r="E12" s="121"/>
      <c r="F12" s="121">
        <f>SUM(C12:E12)</f>
        <v>5135285</v>
      </c>
      <c r="G12" s="119">
        <v>5135285</v>
      </c>
      <c r="H12" s="61"/>
      <c r="I12" s="65"/>
      <c r="J12" s="61"/>
      <c r="K12" s="61"/>
    </row>
    <row r="13" spans="1:11" x14ac:dyDescent="0.2">
      <c r="A13" s="83">
        <v>5</v>
      </c>
      <c r="B13" s="83" t="s">
        <v>105</v>
      </c>
      <c r="C13" s="119">
        <v>25580150</v>
      </c>
      <c r="D13" s="119">
        <v>0</v>
      </c>
      <c r="E13" s="121"/>
      <c r="F13" s="121">
        <f>SUM(C13:E13)</f>
        <v>25580150</v>
      </c>
      <c r="G13" s="122">
        <v>27528810</v>
      </c>
      <c r="H13" s="61"/>
      <c r="I13" s="85"/>
      <c r="J13" s="85"/>
      <c r="K13" s="85"/>
    </row>
    <row r="14" spans="1:11" x14ac:dyDescent="0.2">
      <c r="A14" s="83">
        <v>6</v>
      </c>
      <c r="B14" s="83" t="s">
        <v>106</v>
      </c>
      <c r="C14" s="119">
        <v>8638000</v>
      </c>
      <c r="D14" s="119">
        <v>0</v>
      </c>
      <c r="E14" s="121">
        <v>0</v>
      </c>
      <c r="F14" s="121">
        <f>SUM(C14:E14)</f>
        <v>8638000</v>
      </c>
      <c r="G14" s="119">
        <v>8638000</v>
      </c>
      <c r="H14" s="76"/>
      <c r="I14" s="65"/>
      <c r="J14" s="61"/>
      <c r="K14" s="61"/>
    </row>
    <row r="15" spans="1:11" x14ac:dyDescent="0.2">
      <c r="A15" s="83">
        <v>7</v>
      </c>
      <c r="B15" s="83" t="s">
        <v>107</v>
      </c>
      <c r="C15" s="119">
        <v>51597853</v>
      </c>
      <c r="D15" s="119">
        <v>1080000</v>
      </c>
      <c r="E15" s="121">
        <v>0</v>
      </c>
      <c r="F15" s="121">
        <f>SUM(C15:E15)</f>
        <v>52677853</v>
      </c>
      <c r="G15" s="119">
        <v>52589687</v>
      </c>
      <c r="H15" s="85"/>
      <c r="I15" s="85"/>
      <c r="J15" s="61"/>
      <c r="K15" s="61"/>
    </row>
    <row r="16" spans="1:11" x14ac:dyDescent="0.2">
      <c r="A16" s="83">
        <v>8</v>
      </c>
      <c r="B16" s="81" t="s">
        <v>61</v>
      </c>
      <c r="C16" s="118">
        <f>SUM(C11:C15)</f>
        <v>126325112</v>
      </c>
      <c r="D16" s="118">
        <f>SUM(D11:D15)</f>
        <v>3085920</v>
      </c>
      <c r="E16" s="118">
        <f>SUM(E11:E15)</f>
        <v>0</v>
      </c>
      <c r="F16" s="118">
        <f>SUM(F11:F15)</f>
        <v>129411032</v>
      </c>
      <c r="G16" s="118">
        <f>SUM(G11:G15)</f>
        <v>132527355</v>
      </c>
      <c r="H16" s="61"/>
      <c r="I16" s="65"/>
      <c r="J16" s="61"/>
      <c r="K16" s="61"/>
    </row>
    <row r="17" spans="1:11" x14ac:dyDescent="0.2">
      <c r="A17" s="83"/>
      <c r="B17" s="83"/>
      <c r="C17" s="115"/>
      <c r="D17" s="115"/>
      <c r="E17" s="117"/>
      <c r="F17" s="117"/>
      <c r="G17" s="115"/>
      <c r="H17" s="61"/>
      <c r="I17" s="65"/>
      <c r="J17" s="61"/>
      <c r="K17" s="61"/>
    </row>
    <row r="18" spans="1:11" x14ac:dyDescent="0.2">
      <c r="A18" s="84">
        <v>9</v>
      </c>
      <c r="B18" s="81" t="s">
        <v>108</v>
      </c>
      <c r="C18" s="115"/>
      <c r="D18" s="115"/>
      <c r="E18" s="114"/>
      <c r="F18" s="117"/>
      <c r="G18" s="115"/>
      <c r="H18" s="61"/>
      <c r="I18" s="66"/>
      <c r="J18" s="61"/>
      <c r="K18" s="61"/>
    </row>
    <row r="19" spans="1:11" x14ac:dyDescent="0.2">
      <c r="A19" s="84">
        <v>10</v>
      </c>
      <c r="B19" s="81" t="s">
        <v>102</v>
      </c>
      <c r="C19" s="115"/>
      <c r="D19" s="115"/>
      <c r="E19" s="114"/>
      <c r="F19" s="117"/>
      <c r="G19" s="115"/>
      <c r="H19" s="61"/>
      <c r="I19" s="66"/>
      <c r="J19" s="61"/>
      <c r="K19" s="61"/>
    </row>
    <row r="20" spans="1:11" x14ac:dyDescent="0.2">
      <c r="A20" s="83">
        <v>11</v>
      </c>
      <c r="B20" s="83" t="s">
        <v>351</v>
      </c>
      <c r="C20" s="115">
        <v>1107440</v>
      </c>
      <c r="D20" s="115"/>
      <c r="E20" s="117"/>
      <c r="F20" s="117">
        <f>SUM(C20:E20)</f>
        <v>1107440</v>
      </c>
      <c r="G20" s="115">
        <v>2779940</v>
      </c>
      <c r="H20" s="61"/>
      <c r="I20" s="65"/>
      <c r="J20" s="61"/>
      <c r="K20" s="61"/>
    </row>
    <row r="21" spans="1:11" x14ac:dyDescent="0.2">
      <c r="A21" s="83">
        <v>12</v>
      </c>
      <c r="B21" s="83" t="s">
        <v>109</v>
      </c>
      <c r="C21" s="115">
        <v>218137536</v>
      </c>
      <c r="D21" s="115"/>
      <c r="E21" s="117">
        <v>0</v>
      </c>
      <c r="F21" s="117">
        <f>SUM(C21:E21)</f>
        <v>218137536</v>
      </c>
      <c r="G21" s="115">
        <v>216467536</v>
      </c>
      <c r="H21" s="61"/>
      <c r="I21" s="65"/>
      <c r="J21" s="61"/>
      <c r="K21" s="61"/>
    </row>
    <row r="22" spans="1:11" x14ac:dyDescent="0.2">
      <c r="A22" s="83">
        <v>13</v>
      </c>
      <c r="B22" s="83" t="s">
        <v>110</v>
      </c>
      <c r="C22" s="117"/>
      <c r="D22" s="117"/>
      <c r="E22" s="117"/>
      <c r="F22" s="117"/>
      <c r="G22" s="117"/>
      <c r="H22" s="61"/>
      <c r="I22" s="65"/>
      <c r="J22" s="61"/>
      <c r="K22" s="61"/>
    </row>
    <row r="23" spans="1:11" x14ac:dyDescent="0.2">
      <c r="A23" s="83">
        <v>14</v>
      </c>
      <c r="B23" s="83" t="s">
        <v>111</v>
      </c>
      <c r="C23" s="117"/>
      <c r="D23" s="117"/>
      <c r="E23" s="117"/>
      <c r="F23" s="117"/>
      <c r="G23" s="117"/>
      <c r="H23" s="61"/>
      <c r="I23" s="65"/>
      <c r="J23" s="61"/>
      <c r="K23" s="61"/>
    </row>
    <row r="24" spans="1:11" x14ac:dyDescent="0.2">
      <c r="A24" s="83">
        <v>15</v>
      </c>
      <c r="B24" s="83" t="s">
        <v>112</v>
      </c>
      <c r="C24" s="117"/>
      <c r="D24" s="117"/>
      <c r="E24" s="117"/>
      <c r="F24" s="117"/>
      <c r="G24" s="117"/>
      <c r="H24" s="61"/>
      <c r="I24" s="65"/>
      <c r="J24" s="61"/>
      <c r="K24" s="61"/>
    </row>
    <row r="25" spans="1:11" x14ac:dyDescent="0.2">
      <c r="A25" s="83">
        <v>16</v>
      </c>
      <c r="B25" s="81" t="s">
        <v>61</v>
      </c>
      <c r="C25" s="114">
        <f>SUM(C20:C24)</f>
        <v>219244976</v>
      </c>
      <c r="D25" s="114">
        <f>SUM(D20:D24)</f>
        <v>0</v>
      </c>
      <c r="E25" s="114">
        <f>SUM(E20:E24)</f>
        <v>0</v>
      </c>
      <c r="F25" s="114">
        <f>SUM(F20:F24)</f>
        <v>219244976</v>
      </c>
      <c r="G25" s="114">
        <f>SUM(G20:G24)</f>
        <v>219247476</v>
      </c>
      <c r="H25" s="61"/>
      <c r="I25" s="65"/>
      <c r="J25" s="61"/>
      <c r="K25" s="61"/>
    </row>
    <row r="26" spans="1:11" x14ac:dyDescent="0.2">
      <c r="A26" s="83"/>
      <c r="B26" s="80"/>
      <c r="C26" s="117"/>
      <c r="D26" s="117"/>
      <c r="E26" s="114"/>
      <c r="F26" s="117"/>
      <c r="G26" s="117"/>
      <c r="H26" s="61"/>
      <c r="I26" s="61"/>
      <c r="J26" s="61"/>
      <c r="K26" s="61"/>
    </row>
    <row r="27" spans="1:11" x14ac:dyDescent="0.2">
      <c r="A27" s="86">
        <v>17</v>
      </c>
      <c r="B27" s="81" t="s">
        <v>113</v>
      </c>
      <c r="C27" s="117"/>
      <c r="D27" s="117"/>
      <c r="E27" s="114"/>
      <c r="F27" s="117"/>
      <c r="G27" s="117"/>
      <c r="H27" s="61"/>
      <c r="I27" s="66"/>
      <c r="J27" s="61"/>
      <c r="K27" s="61"/>
    </row>
    <row r="28" spans="1:11" x14ac:dyDescent="0.2">
      <c r="A28" s="87">
        <v>18</v>
      </c>
      <c r="B28" s="87" t="s">
        <v>85</v>
      </c>
      <c r="C28" s="123">
        <v>20179507</v>
      </c>
      <c r="D28" s="117">
        <v>0</v>
      </c>
      <c r="E28" s="114">
        <v>0</v>
      </c>
      <c r="F28" s="117">
        <f>SUM(C28:E28)</f>
        <v>20179507</v>
      </c>
      <c r="G28" s="115">
        <v>17592289</v>
      </c>
      <c r="H28" s="61"/>
      <c r="I28" s="65"/>
      <c r="J28" s="61"/>
      <c r="K28" s="61"/>
    </row>
    <row r="29" spans="1:11" x14ac:dyDescent="0.2">
      <c r="A29" s="83">
        <v>19</v>
      </c>
      <c r="B29" s="82" t="s">
        <v>86</v>
      </c>
      <c r="C29" s="117"/>
      <c r="D29" s="117"/>
      <c r="E29" s="114"/>
      <c r="F29" s="117"/>
      <c r="G29" s="117"/>
      <c r="H29" s="61"/>
      <c r="I29" s="76"/>
      <c r="J29" s="61"/>
      <c r="K29" s="61"/>
    </row>
    <row r="30" spans="1:11" x14ac:dyDescent="0.2">
      <c r="A30" s="83">
        <v>20</v>
      </c>
      <c r="B30" s="82" t="s">
        <v>87</v>
      </c>
      <c r="C30" s="117">
        <v>0</v>
      </c>
      <c r="D30" s="117">
        <v>0</v>
      </c>
      <c r="E30" s="114">
        <v>0</v>
      </c>
      <c r="F30" s="117">
        <f>SUM(C30:E30)</f>
        <v>0</v>
      </c>
      <c r="G30" s="117">
        <v>0</v>
      </c>
      <c r="H30" s="61"/>
      <c r="I30" s="76"/>
      <c r="J30" s="61"/>
      <c r="K30" s="61"/>
    </row>
    <row r="31" spans="1:11" x14ac:dyDescent="0.2">
      <c r="A31" s="83">
        <v>21</v>
      </c>
      <c r="B31" s="82" t="s">
        <v>88</v>
      </c>
      <c r="C31" s="117"/>
      <c r="D31" s="117"/>
      <c r="E31" s="114"/>
      <c r="F31" s="117"/>
      <c r="G31" s="117"/>
      <c r="H31" s="61"/>
      <c r="I31" s="76"/>
      <c r="J31" s="61"/>
      <c r="K31" s="61"/>
    </row>
    <row r="32" spans="1:11" x14ac:dyDescent="0.2">
      <c r="A32" s="83">
        <v>22</v>
      </c>
      <c r="B32" s="88" t="s">
        <v>61</v>
      </c>
      <c r="C32" s="114">
        <f>SUM(C28:C31)</f>
        <v>20179507</v>
      </c>
      <c r="D32" s="114">
        <f>SUM(D28:D31)</f>
        <v>0</v>
      </c>
      <c r="E32" s="114">
        <f>SUM(E28:E31)</f>
        <v>0</v>
      </c>
      <c r="F32" s="114">
        <f>SUM(F28:F31)</f>
        <v>20179507</v>
      </c>
      <c r="G32" s="114">
        <f>SUM(G28:G31)</f>
        <v>17592289</v>
      </c>
      <c r="H32" s="61"/>
      <c r="I32" s="76"/>
      <c r="J32" s="61"/>
      <c r="K32" s="61"/>
    </row>
    <row r="33" spans="1:13" x14ac:dyDescent="0.2">
      <c r="A33" s="83">
        <v>23</v>
      </c>
      <c r="B33" s="88" t="s">
        <v>352</v>
      </c>
      <c r="C33" s="114">
        <f>SUM(C16,C25,C32)</f>
        <v>365749595</v>
      </c>
      <c r="D33" s="114">
        <f>SUM(D16,D25,D32)</f>
        <v>3085920</v>
      </c>
      <c r="E33" s="114">
        <f>SUM(E16,E25,E32)</f>
        <v>0</v>
      </c>
      <c r="F33" s="114">
        <f>SUM(F16,F25,F32)</f>
        <v>368835515</v>
      </c>
      <c r="G33" s="114">
        <f>SUM(G16,G25,G32)</f>
        <v>369367120</v>
      </c>
      <c r="H33" s="66"/>
      <c r="I33" s="77"/>
      <c r="J33" s="66"/>
      <c r="K33" s="61"/>
    </row>
    <row r="34" spans="1:13" x14ac:dyDescent="0.2">
      <c r="A34" s="83"/>
      <c r="B34" s="82"/>
      <c r="C34" s="117"/>
      <c r="D34" s="117"/>
      <c r="E34" s="114"/>
      <c r="F34" s="117"/>
      <c r="G34" s="117"/>
      <c r="H34" s="61"/>
      <c r="I34" s="76"/>
      <c r="J34" s="61"/>
      <c r="K34" s="61"/>
    </row>
    <row r="35" spans="1:13" x14ac:dyDescent="0.2">
      <c r="A35" s="84">
        <v>24</v>
      </c>
      <c r="B35" s="81" t="s">
        <v>353</v>
      </c>
      <c r="C35" s="117"/>
      <c r="D35" s="114"/>
      <c r="E35" s="114"/>
      <c r="F35" s="117"/>
      <c r="G35" s="117"/>
      <c r="H35" s="61"/>
      <c r="I35" s="77"/>
      <c r="J35" s="61"/>
      <c r="K35" s="61"/>
    </row>
    <row r="36" spans="1:13" x14ac:dyDescent="0.2">
      <c r="A36" s="83">
        <v>25</v>
      </c>
      <c r="B36" s="82" t="s">
        <v>300</v>
      </c>
      <c r="C36" s="117"/>
      <c r="D36" s="117"/>
      <c r="E36" s="114"/>
      <c r="F36" s="117">
        <f>SUM(C36:E36)</f>
        <v>0</v>
      </c>
      <c r="G36" s="117">
        <v>0</v>
      </c>
      <c r="H36" s="61"/>
      <c r="I36" s="76"/>
      <c r="J36" s="61"/>
      <c r="K36" s="61"/>
    </row>
    <row r="37" spans="1:13" x14ac:dyDescent="0.2">
      <c r="A37" s="80"/>
      <c r="B37" s="81"/>
      <c r="C37" s="117"/>
      <c r="D37" s="117"/>
      <c r="E37" s="117"/>
      <c r="F37" s="117"/>
      <c r="G37" s="117"/>
      <c r="H37" s="61"/>
      <c r="I37" s="66"/>
      <c r="J37" s="61"/>
      <c r="K37" s="61"/>
    </row>
    <row r="38" spans="1:13" x14ac:dyDescent="0.2">
      <c r="A38" s="134">
        <v>26</v>
      </c>
      <c r="B38" s="83" t="s">
        <v>422</v>
      </c>
      <c r="C38" s="115">
        <v>2681284</v>
      </c>
      <c r="D38" s="117"/>
      <c r="E38" s="116"/>
      <c r="F38" s="117">
        <f>SUM(C38:E38)</f>
        <v>2681284</v>
      </c>
      <c r="G38" s="115">
        <v>2681284</v>
      </c>
      <c r="H38" s="61"/>
      <c r="I38" s="65"/>
      <c r="J38" s="61"/>
      <c r="K38" s="61"/>
    </row>
    <row r="39" spans="1:13" ht="15" x14ac:dyDescent="0.25">
      <c r="A39" s="124">
        <v>27</v>
      </c>
      <c r="B39" s="124" t="s">
        <v>352</v>
      </c>
      <c r="C39" s="125">
        <f>SUM(C33,C36,C38)</f>
        <v>368430879</v>
      </c>
      <c r="D39" s="125">
        <f>SUM(D33,D36,D38)</f>
        <v>3085920</v>
      </c>
      <c r="E39" s="125">
        <f>SUM(E33,E36,E38)</f>
        <v>0</v>
      </c>
      <c r="F39" s="125">
        <f>SUM(F33,F36,F38)</f>
        <v>371516799</v>
      </c>
      <c r="G39" s="125">
        <f>SUM(G33,G36+G38)</f>
        <v>372048404</v>
      </c>
      <c r="H39" s="61"/>
      <c r="I39" s="61"/>
      <c r="J39" s="61"/>
      <c r="K39" s="61"/>
    </row>
    <row r="41" spans="1:13" x14ac:dyDescent="0.2">
      <c r="A41" s="61"/>
      <c r="B41" s="61"/>
      <c r="C41" s="61"/>
      <c r="D41" s="61"/>
      <c r="E41" s="61"/>
      <c r="F41" s="61"/>
      <c r="G41" s="61"/>
      <c r="H41" s="61"/>
      <c r="I41" s="61"/>
      <c r="J41" s="61"/>
      <c r="K41" s="61"/>
      <c r="L41" s="61"/>
      <c r="M41" s="65"/>
    </row>
    <row r="42" spans="1:13" x14ac:dyDescent="0.2">
      <c r="A42" s="61"/>
      <c r="B42" s="175" t="s">
        <v>432</v>
      </c>
      <c r="C42" s="175"/>
      <c r="D42" s="175"/>
      <c r="E42" s="175"/>
      <c r="F42" s="175"/>
      <c r="G42" s="175"/>
      <c r="H42" s="175"/>
      <c r="I42" s="175"/>
      <c r="J42" s="175"/>
      <c r="K42" s="175"/>
      <c r="L42" s="175"/>
      <c r="M42" s="175"/>
    </row>
    <row r="43" spans="1:13" x14ac:dyDescent="0.2">
      <c r="A43" s="80">
        <v>28</v>
      </c>
      <c r="B43" s="91" t="s">
        <v>301</v>
      </c>
      <c r="C43" s="135" t="s">
        <v>57</v>
      </c>
      <c r="D43" s="135" t="s">
        <v>366</v>
      </c>
      <c r="E43" s="135" t="s">
        <v>58</v>
      </c>
      <c r="F43" s="135" t="s">
        <v>59</v>
      </c>
      <c r="G43" s="135" t="s">
        <v>60</v>
      </c>
      <c r="H43" s="135" t="s">
        <v>89</v>
      </c>
      <c r="I43" s="135" t="s">
        <v>7</v>
      </c>
      <c r="J43" s="136" t="s">
        <v>426</v>
      </c>
      <c r="K43" s="135" t="s">
        <v>56</v>
      </c>
      <c r="L43" s="135" t="s">
        <v>61</v>
      </c>
      <c r="M43" s="137" t="s">
        <v>302</v>
      </c>
    </row>
    <row r="44" spans="1:13" x14ac:dyDescent="0.2">
      <c r="A44" s="80">
        <v>29</v>
      </c>
      <c r="B44" s="81" t="s">
        <v>90</v>
      </c>
      <c r="C44" s="117"/>
      <c r="D44" s="117"/>
      <c r="E44" s="117"/>
      <c r="F44" s="117"/>
      <c r="G44" s="117"/>
      <c r="H44" s="117"/>
      <c r="I44" s="117"/>
      <c r="J44" s="117"/>
      <c r="K44" s="117"/>
      <c r="L44" s="117"/>
      <c r="M44" s="117"/>
    </row>
    <row r="45" spans="1:13" x14ac:dyDescent="0.2">
      <c r="A45" s="80">
        <v>30</v>
      </c>
      <c r="B45" s="80" t="s">
        <v>425</v>
      </c>
      <c r="C45" s="117"/>
      <c r="D45" s="117"/>
      <c r="E45" s="117"/>
      <c r="F45" s="117"/>
      <c r="G45" s="117"/>
      <c r="H45" s="117"/>
      <c r="I45" s="117"/>
      <c r="J45" s="117">
        <v>2681284</v>
      </c>
      <c r="K45" s="117"/>
      <c r="L45" s="117">
        <f t="shared" ref="L45:L64" si="0">SUM(C45:K45)</f>
        <v>2681284</v>
      </c>
      <c r="M45" s="126"/>
    </row>
    <row r="46" spans="1:13" x14ac:dyDescent="0.2">
      <c r="A46" s="80">
        <v>31</v>
      </c>
      <c r="B46" s="128" t="s">
        <v>355</v>
      </c>
      <c r="C46" s="117"/>
      <c r="D46" s="117"/>
      <c r="E46" s="117"/>
      <c r="F46" s="117"/>
      <c r="G46" s="117">
        <v>1049000</v>
      </c>
      <c r="H46" s="117"/>
      <c r="I46" s="117"/>
      <c r="J46" s="117"/>
      <c r="K46" s="117"/>
      <c r="L46" s="117">
        <f t="shared" si="0"/>
        <v>1049000</v>
      </c>
      <c r="M46" s="117"/>
    </row>
    <row r="47" spans="1:13" x14ac:dyDescent="0.2">
      <c r="A47" s="80">
        <v>32</v>
      </c>
      <c r="B47" s="128" t="s">
        <v>356</v>
      </c>
      <c r="C47" s="117"/>
      <c r="D47" s="117"/>
      <c r="E47" s="117">
        <v>2816000</v>
      </c>
      <c r="F47" s="117"/>
      <c r="G47" s="117"/>
      <c r="H47" s="117"/>
      <c r="I47" s="117"/>
      <c r="J47" s="117"/>
      <c r="K47" s="117"/>
      <c r="L47" s="117">
        <f t="shared" si="0"/>
        <v>2816000</v>
      </c>
      <c r="M47" s="117"/>
    </row>
    <row r="48" spans="1:13" x14ac:dyDescent="0.2">
      <c r="A48" s="80">
        <v>33</v>
      </c>
      <c r="B48" s="128" t="s">
        <v>357</v>
      </c>
      <c r="C48" s="117">
        <v>11364310</v>
      </c>
      <c r="D48" s="117">
        <v>1851684</v>
      </c>
      <c r="E48" s="117">
        <v>13870200</v>
      </c>
      <c r="F48" s="117"/>
      <c r="G48" s="117">
        <v>1731536</v>
      </c>
      <c r="H48" s="117">
        <v>254000</v>
      </c>
      <c r="I48" s="117">
        <v>218140036</v>
      </c>
      <c r="J48" s="117"/>
      <c r="K48" s="117">
        <v>17592289</v>
      </c>
      <c r="L48" s="117">
        <f t="shared" si="0"/>
        <v>264804055</v>
      </c>
      <c r="M48" s="126">
        <v>2</v>
      </c>
    </row>
    <row r="49" spans="1:13" x14ac:dyDescent="0.2">
      <c r="A49" s="80">
        <v>34</v>
      </c>
      <c r="B49" s="128" t="s">
        <v>358</v>
      </c>
      <c r="C49" s="117"/>
      <c r="D49" s="117"/>
      <c r="E49" s="117"/>
      <c r="F49" s="117"/>
      <c r="G49" s="117">
        <v>49233068</v>
      </c>
      <c r="H49" s="117"/>
      <c r="I49" s="117"/>
      <c r="J49" s="117"/>
      <c r="K49" s="117"/>
      <c r="L49" s="117">
        <f t="shared" si="0"/>
        <v>49233068</v>
      </c>
      <c r="M49" s="117"/>
    </row>
    <row r="50" spans="1:13" x14ac:dyDescent="0.2">
      <c r="A50" s="80">
        <v>35</v>
      </c>
      <c r="B50" s="128" t="s">
        <v>359</v>
      </c>
      <c r="C50" s="117"/>
      <c r="D50" s="117"/>
      <c r="E50" s="117"/>
      <c r="F50" s="117"/>
      <c r="G50" s="117">
        <v>576083</v>
      </c>
      <c r="H50" s="117"/>
      <c r="I50" s="117"/>
      <c r="J50" s="117"/>
      <c r="K50" s="117"/>
      <c r="L50" s="117">
        <f t="shared" si="0"/>
        <v>576083</v>
      </c>
      <c r="M50" s="117"/>
    </row>
    <row r="51" spans="1:13" x14ac:dyDescent="0.2">
      <c r="A51" s="80">
        <v>36</v>
      </c>
      <c r="B51" s="128" t="s">
        <v>360</v>
      </c>
      <c r="C51" s="117"/>
      <c r="D51" s="117"/>
      <c r="E51" s="117"/>
      <c r="F51" s="117"/>
      <c r="G51" s="117"/>
      <c r="H51" s="117"/>
      <c r="I51" s="117"/>
      <c r="J51" s="117"/>
      <c r="K51" s="117"/>
      <c r="L51" s="117">
        <f t="shared" si="0"/>
        <v>0</v>
      </c>
      <c r="M51" s="117"/>
    </row>
    <row r="52" spans="1:13" x14ac:dyDescent="0.2">
      <c r="A52" s="80">
        <v>37</v>
      </c>
      <c r="B52" s="128" t="s">
        <v>361</v>
      </c>
      <c r="C52" s="117">
        <v>2684029</v>
      </c>
      <c r="D52" s="117">
        <v>599859</v>
      </c>
      <c r="E52" s="117">
        <v>717700</v>
      </c>
      <c r="F52" s="117"/>
      <c r="G52" s="117"/>
      <c r="H52" s="117">
        <v>127000</v>
      </c>
      <c r="I52" s="117"/>
      <c r="J52" s="117"/>
      <c r="K52" s="117"/>
      <c r="L52" s="117">
        <f t="shared" si="0"/>
        <v>4128588</v>
      </c>
      <c r="M52" s="117">
        <v>1</v>
      </c>
    </row>
    <row r="53" spans="1:13" x14ac:dyDescent="0.2">
      <c r="A53" s="80">
        <v>38</v>
      </c>
      <c r="B53" s="128" t="s">
        <v>407</v>
      </c>
      <c r="C53" s="117"/>
      <c r="D53" s="117"/>
      <c r="E53" s="117"/>
      <c r="F53" s="117">
        <v>8638000</v>
      </c>
      <c r="G53" s="117"/>
      <c r="H53" s="117"/>
      <c r="I53" s="117"/>
      <c r="J53" s="117"/>
      <c r="K53" s="117"/>
      <c r="L53" s="117">
        <f t="shared" si="0"/>
        <v>8638000</v>
      </c>
      <c r="M53" s="117"/>
    </row>
    <row r="54" spans="1:13" x14ac:dyDescent="0.2">
      <c r="A54" s="80">
        <v>39</v>
      </c>
      <c r="B54" s="128" t="s">
        <v>423</v>
      </c>
      <c r="C54" s="117"/>
      <c r="D54" s="117"/>
      <c r="E54" s="117">
        <v>741000</v>
      </c>
      <c r="F54" s="117"/>
      <c r="G54" s="117"/>
      <c r="H54" s="117"/>
      <c r="I54" s="117"/>
      <c r="J54" s="117"/>
      <c r="K54" s="117"/>
      <c r="L54" s="117">
        <f t="shared" si="0"/>
        <v>741000</v>
      </c>
      <c r="M54" s="117"/>
    </row>
    <row r="55" spans="1:13" x14ac:dyDescent="0.2">
      <c r="A55" s="80">
        <v>40</v>
      </c>
      <c r="B55" s="128" t="s">
        <v>441</v>
      </c>
      <c r="C55" s="117"/>
      <c r="D55" s="117"/>
      <c r="E55" s="117">
        <v>462280</v>
      </c>
      <c r="F55" s="117">
        <v>0</v>
      </c>
      <c r="G55" s="117"/>
      <c r="H55" s="117"/>
      <c r="I55" s="117"/>
      <c r="J55" s="117"/>
      <c r="K55" s="117"/>
      <c r="L55" s="117">
        <f t="shared" si="0"/>
        <v>462280</v>
      </c>
      <c r="M55" s="117"/>
    </row>
    <row r="56" spans="1:13" x14ac:dyDescent="0.2">
      <c r="A56" s="80">
        <v>41</v>
      </c>
      <c r="B56" s="128" t="s">
        <v>362</v>
      </c>
      <c r="C56" s="117"/>
      <c r="D56" s="117"/>
      <c r="E56" s="117"/>
      <c r="F56" s="117"/>
      <c r="G56" s="117"/>
      <c r="H56" s="117"/>
      <c r="I56" s="117"/>
      <c r="J56" s="117"/>
      <c r="K56" s="117"/>
      <c r="L56" s="117">
        <f t="shared" si="0"/>
        <v>0</v>
      </c>
      <c r="M56" s="117"/>
    </row>
    <row r="57" spans="1:13" x14ac:dyDescent="0.2">
      <c r="A57" s="80">
        <v>42</v>
      </c>
      <c r="B57" s="128" t="s">
        <v>424</v>
      </c>
      <c r="C57" s="117"/>
      <c r="D57" s="117"/>
      <c r="E57" s="117"/>
      <c r="F57" s="117"/>
      <c r="G57" s="117">
        <v>0</v>
      </c>
      <c r="H57" s="117"/>
      <c r="I57" s="117"/>
      <c r="J57" s="117"/>
      <c r="K57" s="117"/>
      <c r="L57" s="117">
        <f t="shared" si="0"/>
        <v>0</v>
      </c>
      <c r="M57" s="117"/>
    </row>
    <row r="58" spans="1:13" x14ac:dyDescent="0.2">
      <c r="A58" s="80">
        <v>43</v>
      </c>
      <c r="B58" s="128" t="s">
        <v>363</v>
      </c>
      <c r="C58" s="117"/>
      <c r="D58" s="117"/>
      <c r="E58" s="117"/>
      <c r="F58" s="117"/>
      <c r="G58" s="117"/>
      <c r="H58" s="117"/>
      <c r="I58" s="117"/>
      <c r="J58" s="117"/>
      <c r="K58" s="117"/>
      <c r="L58" s="117">
        <f t="shared" si="0"/>
        <v>0</v>
      </c>
      <c r="M58" s="117"/>
    </row>
    <row r="59" spans="1:13" x14ac:dyDescent="0.2">
      <c r="A59" s="80">
        <v>44</v>
      </c>
      <c r="B59" s="128" t="s">
        <v>408</v>
      </c>
      <c r="C59" s="117">
        <v>22342234</v>
      </c>
      <c r="D59" s="117">
        <v>2245265</v>
      </c>
      <c r="E59" s="117">
        <v>6776790</v>
      </c>
      <c r="F59" s="117"/>
      <c r="G59" s="117"/>
      <c r="H59" s="117">
        <v>726440</v>
      </c>
      <c r="I59" s="117"/>
      <c r="J59" s="117"/>
      <c r="K59" s="117"/>
      <c r="L59" s="117">
        <f t="shared" si="0"/>
        <v>32090729</v>
      </c>
      <c r="M59" s="117"/>
    </row>
    <row r="60" spans="1:13" x14ac:dyDescent="0.2">
      <c r="A60" s="80">
        <v>45</v>
      </c>
      <c r="B60" s="128" t="s">
        <v>409</v>
      </c>
      <c r="C60" s="117"/>
      <c r="D60" s="117"/>
      <c r="E60" s="117"/>
      <c r="F60" s="117"/>
      <c r="G60" s="117"/>
      <c r="H60" s="117"/>
      <c r="I60" s="117"/>
      <c r="J60" s="117"/>
      <c r="K60" s="117"/>
      <c r="L60" s="117">
        <f t="shared" si="0"/>
        <v>0</v>
      </c>
      <c r="M60" s="117"/>
    </row>
    <row r="61" spans="1:13" x14ac:dyDescent="0.2">
      <c r="A61" s="80">
        <v>46</v>
      </c>
      <c r="B61" s="128" t="s">
        <v>410</v>
      </c>
      <c r="C61" s="117"/>
      <c r="D61" s="117"/>
      <c r="E61" s="117"/>
      <c r="F61" s="117"/>
      <c r="G61" s="117"/>
      <c r="H61" s="117"/>
      <c r="I61" s="117"/>
      <c r="J61" s="117"/>
      <c r="K61" s="117"/>
      <c r="L61" s="117">
        <f t="shared" si="0"/>
        <v>0</v>
      </c>
      <c r="M61" s="117"/>
    </row>
    <row r="62" spans="1:13" x14ac:dyDescent="0.2">
      <c r="A62" s="80">
        <v>47</v>
      </c>
      <c r="B62" s="128" t="s">
        <v>411</v>
      </c>
      <c r="C62" s="117"/>
      <c r="D62" s="117"/>
      <c r="E62" s="117"/>
      <c r="F62" s="117"/>
      <c r="G62" s="117"/>
      <c r="H62" s="117"/>
      <c r="I62" s="117"/>
      <c r="J62" s="117"/>
      <c r="K62" s="117"/>
      <c r="L62" s="117">
        <f t="shared" si="0"/>
        <v>0</v>
      </c>
      <c r="M62" s="117"/>
    </row>
    <row r="63" spans="1:13" x14ac:dyDescent="0.2">
      <c r="A63" s="80">
        <v>48</v>
      </c>
      <c r="B63" s="128" t="s">
        <v>364</v>
      </c>
      <c r="C63" s="117">
        <v>2245000</v>
      </c>
      <c r="D63" s="117">
        <v>438477</v>
      </c>
      <c r="E63" s="117">
        <v>1154240</v>
      </c>
      <c r="F63" s="117"/>
      <c r="G63" s="117"/>
      <c r="H63" s="117"/>
      <c r="I63" s="117"/>
      <c r="J63" s="117"/>
      <c r="K63" s="117"/>
      <c r="L63" s="117">
        <f t="shared" si="0"/>
        <v>3837717</v>
      </c>
      <c r="M63" s="117">
        <v>1</v>
      </c>
    </row>
    <row r="64" spans="1:13" x14ac:dyDescent="0.2">
      <c r="A64" s="80">
        <v>49</v>
      </c>
      <c r="B64" s="128" t="s">
        <v>365</v>
      </c>
      <c r="C64" s="117"/>
      <c r="D64" s="117"/>
      <c r="E64" s="117">
        <v>431800</v>
      </c>
      <c r="F64" s="117"/>
      <c r="G64" s="117"/>
      <c r="H64" s="117"/>
      <c r="I64" s="117"/>
      <c r="J64" s="117"/>
      <c r="K64" s="117"/>
      <c r="L64" s="117">
        <f t="shared" si="0"/>
        <v>431800</v>
      </c>
      <c r="M64" s="117"/>
    </row>
    <row r="65" spans="1:13" x14ac:dyDescent="0.2">
      <c r="A65" s="80">
        <v>50</v>
      </c>
      <c r="B65" s="128" t="s">
        <v>406</v>
      </c>
      <c r="C65" s="117"/>
      <c r="D65" s="117"/>
      <c r="E65" s="117">
        <v>558800</v>
      </c>
      <c r="F65" s="117"/>
      <c r="G65" s="117"/>
      <c r="H65" s="117"/>
      <c r="I65" s="117"/>
      <c r="J65" s="117"/>
      <c r="K65" s="117"/>
      <c r="L65" s="117">
        <f>SUM(C65:K65)</f>
        <v>558800</v>
      </c>
      <c r="M65" s="117"/>
    </row>
    <row r="66" spans="1:13" x14ac:dyDescent="0.2">
      <c r="A66" s="80">
        <v>51</v>
      </c>
      <c r="B66" s="89" t="s">
        <v>354</v>
      </c>
      <c r="C66" s="127">
        <f>SUM(C45:C65)</f>
        <v>38635573</v>
      </c>
      <c r="D66" s="127">
        <f t="shared" ref="D66:K66" si="1">SUM(D45:D65)</f>
        <v>5135285</v>
      </c>
      <c r="E66" s="127">
        <f t="shared" si="1"/>
        <v>27528810</v>
      </c>
      <c r="F66" s="127">
        <f t="shared" si="1"/>
        <v>8638000</v>
      </c>
      <c r="G66" s="127">
        <f t="shared" si="1"/>
        <v>52589687</v>
      </c>
      <c r="H66" s="127">
        <f t="shared" si="1"/>
        <v>1107440</v>
      </c>
      <c r="I66" s="127">
        <f t="shared" si="1"/>
        <v>218140036</v>
      </c>
      <c r="J66" s="127">
        <f t="shared" si="1"/>
        <v>2681284</v>
      </c>
      <c r="K66" s="127">
        <f t="shared" si="1"/>
        <v>17592289</v>
      </c>
      <c r="L66" s="127">
        <f>SUM(L45:L65)</f>
        <v>372048404</v>
      </c>
      <c r="M66" s="117">
        <f>SUM(M46:M65)</f>
        <v>4</v>
      </c>
    </row>
    <row r="67" spans="1:13" x14ac:dyDescent="0.2">
      <c r="A67" s="80"/>
      <c r="B67" s="89"/>
      <c r="C67" s="127"/>
      <c r="D67" s="127"/>
      <c r="E67" s="127"/>
      <c r="F67" s="127"/>
      <c r="G67" s="127"/>
      <c r="H67" s="127"/>
      <c r="I67" s="127"/>
      <c r="J67" s="127"/>
      <c r="K67" s="127"/>
      <c r="L67" s="127"/>
      <c r="M67" s="117"/>
    </row>
    <row r="68" spans="1:13" x14ac:dyDescent="0.2">
      <c r="A68" s="80">
        <v>52</v>
      </c>
      <c r="B68" s="89" t="s">
        <v>352</v>
      </c>
      <c r="C68" s="127">
        <f>SUM(C66:C66)</f>
        <v>38635573</v>
      </c>
      <c r="D68" s="127">
        <f t="shared" ref="D68:H68" si="2">SUM(D66:D66)</f>
        <v>5135285</v>
      </c>
      <c r="E68" s="127">
        <f t="shared" si="2"/>
        <v>27528810</v>
      </c>
      <c r="F68" s="127">
        <f t="shared" si="2"/>
        <v>8638000</v>
      </c>
      <c r="G68" s="127">
        <f t="shared" si="2"/>
        <v>52589687</v>
      </c>
      <c r="H68" s="127">
        <f t="shared" si="2"/>
        <v>1107440</v>
      </c>
      <c r="I68" s="127">
        <f>SUM(I66)</f>
        <v>218140036</v>
      </c>
      <c r="J68" s="127">
        <f>SUM(J66)</f>
        <v>2681284</v>
      </c>
      <c r="K68" s="127">
        <f>SUM(K66)</f>
        <v>17592289</v>
      </c>
      <c r="L68" s="127">
        <f>SUM(C68:K68)</f>
        <v>372048404</v>
      </c>
      <c r="M68" s="117">
        <f>SUM(M66:M66)</f>
        <v>4</v>
      </c>
    </row>
    <row r="69" spans="1:13" x14ac:dyDescent="0.2">
      <c r="B69" s="61"/>
      <c r="C69" s="61"/>
      <c r="D69" s="61"/>
      <c r="E69" s="61"/>
      <c r="F69" s="61"/>
      <c r="G69" s="61"/>
      <c r="H69" s="61"/>
      <c r="I69" s="61"/>
      <c r="J69" s="61"/>
    </row>
    <row r="70" spans="1:13" x14ac:dyDescent="0.2">
      <c r="B70" s="66"/>
      <c r="C70" s="61"/>
      <c r="D70" s="61"/>
      <c r="E70" s="61"/>
      <c r="F70" s="61"/>
      <c r="G70" s="61"/>
      <c r="H70" s="61"/>
      <c r="I70" s="61"/>
      <c r="J70" s="61"/>
    </row>
    <row r="71" spans="1:13" x14ac:dyDescent="0.2">
      <c r="B71" s="66"/>
      <c r="C71" s="66"/>
      <c r="D71" s="66"/>
      <c r="E71" s="66"/>
      <c r="F71" s="66"/>
      <c r="G71" s="66"/>
      <c r="H71" s="66"/>
      <c r="I71" s="66"/>
      <c r="J71" s="66"/>
    </row>
    <row r="72" spans="1:13" x14ac:dyDescent="0.2">
      <c r="B72" s="61"/>
      <c r="C72" s="61"/>
      <c r="D72" s="61"/>
      <c r="E72" s="61"/>
      <c r="F72" s="61"/>
      <c r="G72" s="61"/>
      <c r="H72" s="61"/>
      <c r="I72" s="61"/>
      <c r="J72" s="61"/>
    </row>
    <row r="73" spans="1:13" x14ac:dyDescent="0.2">
      <c r="B73" s="66"/>
      <c r="C73" s="66"/>
      <c r="D73" s="66"/>
      <c r="E73" s="66"/>
      <c r="F73" s="66"/>
      <c r="G73" s="66"/>
      <c r="H73" s="66"/>
      <c r="I73" s="66"/>
      <c r="J73" s="66"/>
    </row>
    <row r="74" spans="1:13" x14ac:dyDescent="0.2">
      <c r="B74" s="61"/>
      <c r="C74" s="61"/>
      <c r="D74" s="61"/>
      <c r="E74" s="61"/>
      <c r="F74" s="61"/>
      <c r="G74" s="61"/>
      <c r="H74" s="61"/>
      <c r="I74" s="61"/>
      <c r="J74" s="61"/>
    </row>
    <row r="75" spans="1:13" x14ac:dyDescent="0.2">
      <c r="B75" s="66"/>
      <c r="C75" s="66"/>
      <c r="D75" s="66"/>
      <c r="E75" s="66"/>
      <c r="F75" s="66"/>
      <c r="G75" s="66"/>
      <c r="H75" s="66"/>
      <c r="I75" s="66"/>
      <c r="J75" s="66"/>
    </row>
    <row r="76" spans="1:13" x14ac:dyDescent="0.2">
      <c r="B76" s="61"/>
      <c r="C76" s="61"/>
      <c r="D76" s="61"/>
      <c r="E76" s="61"/>
      <c r="F76" s="61"/>
      <c r="G76" s="61"/>
      <c r="H76" s="61"/>
      <c r="I76" s="61"/>
      <c r="J76" s="61"/>
    </row>
    <row r="77" spans="1:13" x14ac:dyDescent="0.2">
      <c r="B77" s="61"/>
      <c r="C77" s="61"/>
      <c r="D77" s="61"/>
      <c r="E77" s="61"/>
      <c r="F77" s="61"/>
      <c r="G77" s="61"/>
      <c r="H77" s="61"/>
      <c r="I77" s="61"/>
      <c r="J77" s="61"/>
    </row>
  </sheetData>
  <mergeCells count="5">
    <mergeCell ref="C7:E7"/>
    <mergeCell ref="A1:G1"/>
    <mergeCell ref="A3:B3"/>
    <mergeCell ref="A4:G4"/>
    <mergeCell ref="B42:M42"/>
  </mergeCells>
  <phoneticPr fontId="0" type="noConversion"/>
  <pageMargins left="0.75" right="0.75" top="1" bottom="1" header="0.5" footer="0.5"/>
  <pageSetup paperSize="9" scale="74" orientation="landscape" r:id="rId1"/>
  <headerFooter alignWithMargins="0"/>
  <rowBreaks count="1" manualBreakCount="1">
    <brk id="40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workbookViewId="0">
      <selection sqref="A1:F1"/>
    </sheetView>
  </sheetViews>
  <sheetFormatPr defaultRowHeight="12.75" x14ac:dyDescent="0.2"/>
  <cols>
    <col min="1" max="1" width="5.85546875" customWidth="1"/>
    <col min="2" max="2" width="33.5703125" customWidth="1"/>
    <col min="3" max="3" width="11.42578125" customWidth="1"/>
    <col min="4" max="4" width="10.5703125" customWidth="1"/>
  </cols>
  <sheetData>
    <row r="1" spans="1:6" x14ac:dyDescent="0.2">
      <c r="A1" s="165" t="s">
        <v>453</v>
      </c>
      <c r="B1" s="178"/>
      <c r="C1" s="178"/>
      <c r="D1" s="178"/>
      <c r="E1" s="178"/>
      <c r="F1" s="178"/>
    </row>
    <row r="2" spans="1:6" x14ac:dyDescent="0.2">
      <c r="A2" s="163" t="s">
        <v>303</v>
      </c>
      <c r="B2" s="163"/>
    </row>
    <row r="3" spans="1:6" x14ac:dyDescent="0.2">
      <c r="A3" s="164" t="s">
        <v>449</v>
      </c>
      <c r="B3" s="164"/>
      <c r="C3" s="164"/>
      <c r="D3" s="164"/>
      <c r="E3" s="164"/>
      <c r="F3" s="164"/>
    </row>
    <row r="4" spans="1:6" x14ac:dyDescent="0.2">
      <c r="A4" s="161"/>
      <c r="B4" s="161"/>
      <c r="C4" s="161"/>
      <c r="D4" s="161"/>
      <c r="E4" s="161"/>
      <c r="F4" s="96" t="s">
        <v>401</v>
      </c>
    </row>
    <row r="5" spans="1:6" x14ac:dyDescent="0.2">
      <c r="A5" s="5" t="s">
        <v>68</v>
      </c>
      <c r="B5" s="5" t="s">
        <v>69</v>
      </c>
      <c r="C5" s="5" t="s">
        <v>70</v>
      </c>
      <c r="D5" s="5" t="s">
        <v>71</v>
      </c>
      <c r="E5" s="5" t="s">
        <v>101</v>
      </c>
      <c r="F5" s="5" t="s">
        <v>96</v>
      </c>
    </row>
    <row r="6" spans="1:6" x14ac:dyDescent="0.2">
      <c r="A6" s="4" t="s">
        <v>315</v>
      </c>
      <c r="B6" s="4" t="s">
        <v>6</v>
      </c>
      <c r="C6" s="162" t="s">
        <v>117</v>
      </c>
      <c r="D6" s="162" t="s">
        <v>99</v>
      </c>
      <c r="E6" s="180" t="s">
        <v>350</v>
      </c>
      <c r="F6" s="180" t="s">
        <v>61</v>
      </c>
    </row>
    <row r="7" spans="1:6" x14ac:dyDescent="0.2">
      <c r="A7" s="3" t="s">
        <v>51</v>
      </c>
      <c r="B7" s="5" t="s">
        <v>450</v>
      </c>
      <c r="C7" s="129">
        <v>872000</v>
      </c>
      <c r="D7" s="129"/>
      <c r="E7" s="129"/>
      <c r="F7" s="129">
        <f>SUM(C7:E7)</f>
        <v>872000</v>
      </c>
    </row>
    <row r="8" spans="1:6" x14ac:dyDescent="0.2">
      <c r="A8" s="3" t="s">
        <v>62</v>
      </c>
      <c r="B8" s="3" t="s">
        <v>429</v>
      </c>
      <c r="C8" s="181">
        <v>314961</v>
      </c>
      <c r="D8" s="181"/>
      <c r="E8" s="181"/>
      <c r="F8" s="181">
        <f t="shared" ref="F8:F9" si="0">SUM(C8:E8)</f>
        <v>314961</v>
      </c>
    </row>
    <row r="9" spans="1:6" x14ac:dyDescent="0.2">
      <c r="A9" s="3" t="s">
        <v>63</v>
      </c>
      <c r="B9" s="3" t="s">
        <v>430</v>
      </c>
      <c r="C9" s="181">
        <v>1000000</v>
      </c>
      <c r="D9" s="181"/>
      <c r="E9" s="181"/>
      <c r="F9" s="181">
        <f t="shared" si="0"/>
        <v>1000000</v>
      </c>
    </row>
    <row r="10" spans="1:6" x14ac:dyDescent="0.2">
      <c r="A10" s="3"/>
      <c r="B10" s="3" t="s">
        <v>442</v>
      </c>
      <c r="C10" s="181">
        <v>2500</v>
      </c>
      <c r="D10" s="181"/>
      <c r="E10" s="181"/>
      <c r="F10" s="181">
        <v>2500</v>
      </c>
    </row>
    <row r="11" spans="1:6" x14ac:dyDescent="0.2">
      <c r="A11" s="5" t="s">
        <v>64</v>
      </c>
      <c r="B11" s="5" t="s">
        <v>451</v>
      </c>
      <c r="C11" s="129">
        <v>590479</v>
      </c>
      <c r="D11" s="129"/>
      <c r="E11" s="129"/>
      <c r="F11" s="129">
        <f>SUM(C11:E11)</f>
        <v>590479</v>
      </c>
    </row>
    <row r="12" spans="1:6" x14ac:dyDescent="0.2">
      <c r="A12" s="5" t="s">
        <v>305</v>
      </c>
      <c r="B12" s="4" t="s">
        <v>452</v>
      </c>
      <c r="C12" s="132">
        <f>SUM(C7:C11)</f>
        <v>2779940</v>
      </c>
      <c r="D12" s="132">
        <f>SUM(D7:D11)</f>
        <v>0</v>
      </c>
      <c r="E12" s="132">
        <f>SUM(E7:E11)</f>
        <v>0</v>
      </c>
      <c r="F12" s="132">
        <f>SUM(F7:F11)</f>
        <v>2779940</v>
      </c>
    </row>
    <row r="13" spans="1:6" x14ac:dyDescent="0.2">
      <c r="A13" s="182"/>
      <c r="B13" s="183"/>
      <c r="C13" s="183"/>
      <c r="D13" s="182"/>
    </row>
    <row r="14" spans="1:6" x14ac:dyDescent="0.2">
      <c r="A14" s="182"/>
      <c r="B14" s="182"/>
      <c r="C14" s="182"/>
      <c r="D14" s="182"/>
    </row>
    <row r="15" spans="1:6" x14ac:dyDescent="0.2">
      <c r="A15" s="182"/>
      <c r="B15" s="183"/>
      <c r="C15" s="182"/>
      <c r="D15" s="182"/>
    </row>
    <row r="16" spans="1:6" x14ac:dyDescent="0.2">
      <c r="A16" s="182"/>
      <c r="B16" s="182"/>
      <c r="C16" s="182"/>
      <c r="D16" s="182"/>
    </row>
    <row r="17" spans="1:4" x14ac:dyDescent="0.2">
      <c r="A17" s="182"/>
      <c r="B17" s="182"/>
      <c r="C17" s="182"/>
      <c r="D17" s="182"/>
    </row>
    <row r="18" spans="1:4" x14ac:dyDescent="0.2">
      <c r="A18" s="182"/>
      <c r="B18" s="182"/>
      <c r="C18" s="183"/>
      <c r="D18" s="182"/>
    </row>
    <row r="19" spans="1:4" x14ac:dyDescent="0.2">
      <c r="A19" s="182"/>
      <c r="B19" s="182"/>
      <c r="C19" s="182"/>
      <c r="D19" s="182"/>
    </row>
    <row r="20" spans="1:4" x14ac:dyDescent="0.2">
      <c r="A20" s="182"/>
      <c r="B20" s="183"/>
      <c r="C20" s="183"/>
      <c r="D20" s="182"/>
    </row>
  </sheetData>
  <mergeCells count="3">
    <mergeCell ref="A1:F1"/>
    <mergeCell ref="A2:B2"/>
    <mergeCell ref="A3:F3"/>
  </mergeCells>
  <pageMargins left="0.75" right="0.75" top="1" bottom="1" header="0.5" footer="0.5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2"/>
  <sheetViews>
    <sheetView topLeftCell="A28" workbookViewId="0">
      <selection sqref="A1:O1"/>
    </sheetView>
  </sheetViews>
  <sheetFormatPr defaultRowHeight="12.75" x14ac:dyDescent="0.2"/>
  <cols>
    <col min="1" max="1" width="4.85546875" bestFit="1" customWidth="1"/>
    <col min="2" max="2" width="40.85546875" customWidth="1"/>
    <col min="3" max="3" width="11.140625" bestFit="1" customWidth="1"/>
    <col min="4" max="14" width="10.7109375" customWidth="1"/>
    <col min="15" max="15" width="11.140625" bestFit="1" customWidth="1"/>
  </cols>
  <sheetData>
    <row r="1" spans="1:15" x14ac:dyDescent="0.2">
      <c r="A1" s="165" t="s">
        <v>447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178"/>
      <c r="O1" s="178"/>
    </row>
    <row r="3" spans="1:15" x14ac:dyDescent="0.2">
      <c r="A3" s="163" t="s">
        <v>303</v>
      </c>
      <c r="B3" s="163"/>
    </row>
    <row r="4" spans="1:15" x14ac:dyDescent="0.2">
      <c r="A4" s="164" t="s">
        <v>53</v>
      </c>
      <c r="B4" s="164"/>
      <c r="C4" s="164"/>
      <c r="D4" s="164"/>
      <c r="E4" s="164"/>
      <c r="F4" s="164"/>
      <c r="G4" s="164"/>
      <c r="H4" s="164"/>
      <c r="I4" s="164"/>
      <c r="J4" s="164"/>
      <c r="K4" s="164"/>
      <c r="L4" s="164"/>
      <c r="M4" s="164"/>
      <c r="N4" s="164"/>
      <c r="O4" s="164"/>
    </row>
    <row r="5" spans="1:15" x14ac:dyDescent="0.2">
      <c r="C5" s="1"/>
      <c r="D5" s="1"/>
      <c r="E5" s="1"/>
      <c r="F5" s="1"/>
      <c r="G5" s="1"/>
      <c r="H5" s="1"/>
      <c r="I5" s="1"/>
      <c r="J5" s="1"/>
      <c r="K5" s="1"/>
      <c r="O5" s="96" t="s">
        <v>401</v>
      </c>
    </row>
    <row r="6" spans="1:15" x14ac:dyDescent="0.2">
      <c r="A6" s="5" t="s">
        <v>68</v>
      </c>
      <c r="B6" s="5" t="s">
        <v>69</v>
      </c>
      <c r="C6" s="5" t="s">
        <v>70</v>
      </c>
      <c r="D6" s="5" t="s">
        <v>71</v>
      </c>
      <c r="E6" s="5" t="s">
        <v>101</v>
      </c>
      <c r="F6" s="5" t="s">
        <v>96</v>
      </c>
      <c r="G6" s="5" t="s">
        <v>97</v>
      </c>
      <c r="H6" s="5" t="s">
        <v>98</v>
      </c>
      <c r="I6" s="5" t="s">
        <v>368</v>
      </c>
      <c r="J6" s="5" t="s">
        <v>369</v>
      </c>
      <c r="K6" s="5" t="s">
        <v>370</v>
      </c>
      <c r="L6" s="5" t="s">
        <v>371</v>
      </c>
      <c r="M6" s="5" t="s">
        <v>372</v>
      </c>
      <c r="N6" s="5" t="s">
        <v>373</v>
      </c>
      <c r="O6" s="5" t="s">
        <v>374</v>
      </c>
    </row>
    <row r="7" spans="1:15" x14ac:dyDescent="0.2">
      <c r="A7" s="4" t="s">
        <v>315</v>
      </c>
      <c r="B7" s="4" t="s">
        <v>0</v>
      </c>
      <c r="C7" s="4" t="s">
        <v>375</v>
      </c>
      <c r="D7" s="4" t="s">
        <v>376</v>
      </c>
      <c r="E7" s="4" t="s">
        <v>377</v>
      </c>
      <c r="F7" s="4" t="s">
        <v>378</v>
      </c>
      <c r="G7" s="4" t="s">
        <v>379</v>
      </c>
      <c r="H7" s="4" t="s">
        <v>380</v>
      </c>
      <c r="I7" s="4" t="s">
        <v>381</v>
      </c>
      <c r="J7" s="4" t="s">
        <v>382</v>
      </c>
      <c r="K7" s="4" t="s">
        <v>383</v>
      </c>
      <c r="L7" s="4" t="s">
        <v>384</v>
      </c>
      <c r="M7" s="4" t="s">
        <v>385</v>
      </c>
      <c r="N7" s="4" t="s">
        <v>386</v>
      </c>
      <c r="O7" s="4" t="s">
        <v>61</v>
      </c>
    </row>
    <row r="8" spans="1:15" x14ac:dyDescent="0.2">
      <c r="A8" s="3">
        <v>1</v>
      </c>
      <c r="B8" s="176" t="s">
        <v>10</v>
      </c>
      <c r="C8" s="176"/>
      <c r="D8" s="176"/>
      <c r="E8" s="176"/>
      <c r="F8" s="176"/>
      <c r="G8" s="176"/>
      <c r="H8" s="176"/>
      <c r="I8" s="176"/>
      <c r="J8" s="176"/>
      <c r="K8" s="176"/>
      <c r="L8" s="176"/>
      <c r="M8" s="176"/>
      <c r="N8" s="176"/>
      <c r="O8" s="176"/>
    </row>
    <row r="9" spans="1:15" x14ac:dyDescent="0.2">
      <c r="A9" s="3">
        <v>2</v>
      </c>
      <c r="B9" s="7" t="s">
        <v>389</v>
      </c>
      <c r="C9" s="131">
        <v>6706167</v>
      </c>
      <c r="D9" s="131">
        <v>6706167</v>
      </c>
      <c r="E9" s="131">
        <v>6706167</v>
      </c>
      <c r="F9" s="131">
        <v>6706167</v>
      </c>
      <c r="G9" s="131">
        <v>6706167</v>
      </c>
      <c r="H9" s="131">
        <v>6706167</v>
      </c>
      <c r="I9" s="131">
        <v>6706167</v>
      </c>
      <c r="J9" s="131">
        <v>6706167</v>
      </c>
      <c r="K9" s="131">
        <v>6706167</v>
      </c>
      <c r="L9" s="131">
        <v>6706167</v>
      </c>
      <c r="M9" s="131">
        <v>6706166</v>
      </c>
      <c r="N9" s="131">
        <v>6706166</v>
      </c>
      <c r="O9" s="131">
        <f>SUM(C9:N9)</f>
        <v>80474002</v>
      </c>
    </row>
    <row r="10" spans="1:15" x14ac:dyDescent="0.2">
      <c r="A10" s="3">
        <v>3</v>
      </c>
      <c r="B10" s="8" t="s">
        <v>93</v>
      </c>
      <c r="C10" s="131">
        <v>3028461</v>
      </c>
      <c r="D10" s="131">
        <v>3028461</v>
      </c>
      <c r="E10" s="131">
        <v>3028461</v>
      </c>
      <c r="F10" s="131">
        <v>3028461</v>
      </c>
      <c r="G10" s="131">
        <v>3028461</v>
      </c>
      <c r="H10" s="131">
        <v>3028461</v>
      </c>
      <c r="I10" s="131">
        <v>3028461</v>
      </c>
      <c r="J10" s="131">
        <v>3028461</v>
      </c>
      <c r="K10" s="131">
        <v>3028461</v>
      </c>
      <c r="L10" s="131">
        <v>3028460</v>
      </c>
      <c r="M10" s="131">
        <v>3028460</v>
      </c>
      <c r="N10" s="131">
        <v>3028460</v>
      </c>
      <c r="O10" s="131">
        <f>SUM(C10:N10)</f>
        <v>36341529</v>
      </c>
    </row>
    <row r="11" spans="1:15" x14ac:dyDescent="0.2">
      <c r="A11" s="3">
        <v>4</v>
      </c>
      <c r="B11" s="7" t="s">
        <v>48</v>
      </c>
      <c r="C11" s="131">
        <v>1318333</v>
      </c>
      <c r="D11" s="131">
        <v>1318333</v>
      </c>
      <c r="E11" s="131">
        <v>1318333</v>
      </c>
      <c r="F11" s="131">
        <v>1318333</v>
      </c>
      <c r="G11" s="131">
        <v>1318333</v>
      </c>
      <c r="H11" s="131">
        <v>1318333</v>
      </c>
      <c r="I11" s="131">
        <v>1318333</v>
      </c>
      <c r="J11" s="131">
        <v>1318333</v>
      </c>
      <c r="K11" s="131">
        <v>1318334</v>
      </c>
      <c r="L11" s="131">
        <v>1318334</v>
      </c>
      <c r="M11" s="131">
        <v>1318334</v>
      </c>
      <c r="N11" s="131">
        <v>1318334</v>
      </c>
      <c r="O11" s="131">
        <f>SUM(C11:N11)</f>
        <v>15820000</v>
      </c>
    </row>
    <row r="12" spans="1:15" x14ac:dyDescent="0.2">
      <c r="A12" s="3">
        <v>5</v>
      </c>
      <c r="B12" s="7" t="s">
        <v>84</v>
      </c>
      <c r="C12" s="131">
        <v>33333</v>
      </c>
      <c r="D12" s="131">
        <v>33333</v>
      </c>
      <c r="E12" s="131">
        <v>33333</v>
      </c>
      <c r="F12" s="131">
        <v>33333</v>
      </c>
      <c r="G12" s="131">
        <v>33333</v>
      </c>
      <c r="H12" s="131">
        <v>33333</v>
      </c>
      <c r="I12" s="131">
        <v>33333</v>
      </c>
      <c r="J12" s="131">
        <v>33333</v>
      </c>
      <c r="K12" s="131">
        <v>33334</v>
      </c>
      <c r="L12" s="131">
        <v>33334</v>
      </c>
      <c r="M12" s="131">
        <v>33334</v>
      </c>
      <c r="N12" s="131">
        <v>33334</v>
      </c>
      <c r="O12" s="131">
        <f t="shared" ref="O12:O18" si="0">SUM(C12:N12)</f>
        <v>400000</v>
      </c>
    </row>
    <row r="13" spans="1:15" x14ac:dyDescent="0.2">
      <c r="A13" s="3">
        <v>6</v>
      </c>
      <c r="B13" s="7" t="s">
        <v>390</v>
      </c>
      <c r="C13" s="131">
        <v>0</v>
      </c>
      <c r="D13" s="131">
        <v>0</v>
      </c>
      <c r="E13" s="131">
        <v>0</v>
      </c>
      <c r="F13" s="131">
        <v>0</v>
      </c>
      <c r="G13" s="131">
        <v>0</v>
      </c>
      <c r="H13" s="131">
        <v>0</v>
      </c>
      <c r="I13" s="131">
        <v>0</v>
      </c>
      <c r="J13" s="131">
        <v>0</v>
      </c>
      <c r="K13" s="131">
        <v>0</v>
      </c>
      <c r="L13" s="131">
        <v>0</v>
      </c>
      <c r="M13" s="131">
        <v>0</v>
      </c>
      <c r="N13" s="131">
        <v>0</v>
      </c>
      <c r="O13" s="131">
        <f t="shared" si="0"/>
        <v>0</v>
      </c>
    </row>
    <row r="14" spans="1:15" x14ac:dyDescent="0.2">
      <c r="A14" s="3">
        <v>7</v>
      </c>
      <c r="B14" s="7" t="s">
        <v>50</v>
      </c>
      <c r="C14" s="131">
        <v>144511984</v>
      </c>
      <c r="D14" s="131">
        <v>0</v>
      </c>
      <c r="E14" s="131">
        <v>0</v>
      </c>
      <c r="F14" s="131">
        <v>0</v>
      </c>
      <c r="G14" s="131">
        <v>0</v>
      </c>
      <c r="H14" s="131">
        <v>0</v>
      </c>
      <c r="I14" s="131">
        <v>0</v>
      </c>
      <c r="J14" s="131">
        <v>0</v>
      </c>
      <c r="K14" s="131">
        <v>0</v>
      </c>
      <c r="L14" s="131">
        <v>0</v>
      </c>
      <c r="M14" s="131">
        <v>0</v>
      </c>
      <c r="N14" s="131">
        <v>0</v>
      </c>
      <c r="O14" s="131">
        <f t="shared" si="0"/>
        <v>144511984</v>
      </c>
    </row>
    <row r="15" spans="1:15" x14ac:dyDescent="0.2">
      <c r="A15" s="3">
        <v>8</v>
      </c>
      <c r="B15" s="130" t="s">
        <v>114</v>
      </c>
      <c r="C15" s="131">
        <v>0</v>
      </c>
      <c r="D15" s="131">
        <v>0</v>
      </c>
      <c r="E15" s="131">
        <v>0</v>
      </c>
      <c r="F15" s="131">
        <v>0</v>
      </c>
      <c r="G15" s="131">
        <v>0</v>
      </c>
      <c r="H15" s="131">
        <v>0</v>
      </c>
      <c r="I15" s="131">
        <v>0</v>
      </c>
      <c r="J15" s="131">
        <v>0</v>
      </c>
      <c r="K15" s="131">
        <v>0</v>
      </c>
      <c r="L15" s="131">
        <v>0</v>
      </c>
      <c r="M15" s="131">
        <v>0</v>
      </c>
      <c r="N15" s="131">
        <v>0</v>
      </c>
      <c r="O15" s="131">
        <f t="shared" si="0"/>
        <v>0</v>
      </c>
    </row>
    <row r="16" spans="1:15" x14ac:dyDescent="0.2">
      <c r="A16" s="3">
        <v>9</v>
      </c>
      <c r="B16" s="130" t="s">
        <v>115</v>
      </c>
      <c r="C16" s="131">
        <v>0</v>
      </c>
      <c r="D16" s="131">
        <v>0</v>
      </c>
      <c r="E16" s="131">
        <v>0</v>
      </c>
      <c r="F16" s="131">
        <v>0</v>
      </c>
      <c r="G16" s="131">
        <v>0</v>
      </c>
      <c r="H16" s="131">
        <v>0</v>
      </c>
      <c r="I16" s="131">
        <v>0</v>
      </c>
      <c r="J16" s="131">
        <v>0</v>
      </c>
      <c r="K16" s="131">
        <v>0</v>
      </c>
      <c r="L16" s="131">
        <v>0</v>
      </c>
      <c r="M16" s="131">
        <v>0</v>
      </c>
      <c r="N16" s="131">
        <v>0</v>
      </c>
      <c r="O16" s="131">
        <f t="shared" si="0"/>
        <v>0</v>
      </c>
    </row>
    <row r="17" spans="1:15" ht="27.75" customHeight="1" x14ac:dyDescent="0.2">
      <c r="A17" s="3">
        <v>10</v>
      </c>
      <c r="B17" s="7" t="s">
        <v>412</v>
      </c>
      <c r="C17" s="131">
        <v>0</v>
      </c>
      <c r="D17" s="131">
        <v>0</v>
      </c>
      <c r="E17" s="131">
        <v>9450089</v>
      </c>
      <c r="F17" s="131">
        <v>9450089</v>
      </c>
      <c r="G17" s="131">
        <v>9450089</v>
      </c>
      <c r="H17" s="131">
        <v>9450089</v>
      </c>
      <c r="I17" s="131">
        <v>9450089</v>
      </c>
      <c r="J17" s="131">
        <v>9450089</v>
      </c>
      <c r="K17" s="131">
        <v>9450089</v>
      </c>
      <c r="L17" s="131">
        <v>9450089</v>
      </c>
      <c r="M17" s="131">
        <v>9450089</v>
      </c>
      <c r="N17" s="131">
        <v>9450088</v>
      </c>
      <c r="O17" s="131">
        <f t="shared" si="0"/>
        <v>94500889</v>
      </c>
    </row>
    <row r="18" spans="1:15" x14ac:dyDescent="0.2">
      <c r="A18" s="3">
        <v>11</v>
      </c>
      <c r="B18" s="7" t="s">
        <v>94</v>
      </c>
      <c r="C18" s="131">
        <v>0</v>
      </c>
      <c r="D18" s="131">
        <v>0</v>
      </c>
      <c r="E18" s="131">
        <v>0</v>
      </c>
      <c r="F18" s="131">
        <v>0</v>
      </c>
      <c r="G18" s="131">
        <v>0</v>
      </c>
      <c r="H18" s="131">
        <v>0</v>
      </c>
      <c r="I18" s="131">
        <v>0</v>
      </c>
      <c r="J18" s="131">
        <v>0</v>
      </c>
      <c r="K18" s="131">
        <v>0</v>
      </c>
      <c r="L18" s="131">
        <v>0</v>
      </c>
      <c r="M18" s="131">
        <v>0</v>
      </c>
      <c r="N18" s="131">
        <v>0</v>
      </c>
      <c r="O18" s="131">
        <f t="shared" si="0"/>
        <v>0</v>
      </c>
    </row>
    <row r="19" spans="1:15" x14ac:dyDescent="0.2">
      <c r="A19" s="3">
        <v>12</v>
      </c>
      <c r="B19" s="29" t="s">
        <v>387</v>
      </c>
      <c r="C19" s="132">
        <f t="shared" ref="C19:N19" si="1">SUM(C9:C18)</f>
        <v>155598278</v>
      </c>
      <c r="D19" s="132">
        <f t="shared" si="1"/>
        <v>11086294</v>
      </c>
      <c r="E19" s="132">
        <f t="shared" si="1"/>
        <v>20536383</v>
      </c>
      <c r="F19" s="132">
        <f t="shared" si="1"/>
        <v>20536383</v>
      </c>
      <c r="G19" s="132">
        <f t="shared" si="1"/>
        <v>20536383</v>
      </c>
      <c r="H19" s="132">
        <f t="shared" si="1"/>
        <v>20536383</v>
      </c>
      <c r="I19" s="132">
        <f t="shared" si="1"/>
        <v>20536383</v>
      </c>
      <c r="J19" s="132">
        <f t="shared" si="1"/>
        <v>20536383</v>
      </c>
      <c r="K19" s="132">
        <f t="shared" si="1"/>
        <v>20536385</v>
      </c>
      <c r="L19" s="132">
        <f t="shared" si="1"/>
        <v>20536384</v>
      </c>
      <c r="M19" s="132">
        <f t="shared" si="1"/>
        <v>20536383</v>
      </c>
      <c r="N19" s="132">
        <f t="shared" si="1"/>
        <v>20536382</v>
      </c>
      <c r="O19" s="132">
        <f>SUM(C19:N19)</f>
        <v>372048404</v>
      </c>
    </row>
    <row r="20" spans="1:15" x14ac:dyDescent="0.2">
      <c r="B20" s="28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</row>
    <row r="21" spans="1:15" x14ac:dyDescent="0.2">
      <c r="A21" s="3">
        <v>13</v>
      </c>
      <c r="B21" s="176" t="s">
        <v>11</v>
      </c>
      <c r="C21" s="177"/>
      <c r="D21" s="177"/>
      <c r="E21" s="177"/>
      <c r="F21" s="177"/>
      <c r="G21" s="177"/>
      <c r="H21" s="177"/>
      <c r="I21" s="177"/>
      <c r="J21" s="177"/>
      <c r="K21" s="177"/>
      <c r="L21" s="177"/>
      <c r="M21" s="177"/>
      <c r="N21" s="177"/>
      <c r="O21" s="177"/>
    </row>
    <row r="22" spans="1:15" x14ac:dyDescent="0.2">
      <c r="A22" s="3">
        <v>14</v>
      </c>
      <c r="B22" s="9" t="s">
        <v>54</v>
      </c>
      <c r="C22" s="131">
        <v>3647571</v>
      </c>
      <c r="D22" s="131">
        <v>3647571</v>
      </c>
      <c r="E22" s="131">
        <v>3647571</v>
      </c>
      <c r="F22" s="131">
        <v>3647571</v>
      </c>
      <c r="G22" s="131">
        <v>3647571</v>
      </c>
      <c r="H22" s="131">
        <v>3647571</v>
      </c>
      <c r="I22" s="131">
        <v>3647572</v>
      </c>
      <c r="J22" s="131">
        <v>3647572</v>
      </c>
      <c r="K22" s="131">
        <v>3647572</v>
      </c>
      <c r="L22" s="131">
        <v>3647572</v>
      </c>
      <c r="M22" s="131">
        <v>3647572</v>
      </c>
      <c r="N22" s="131">
        <v>3647572</v>
      </c>
      <c r="O22" s="131">
        <f t="shared" ref="O22:O27" si="2">SUM(C22:N22)</f>
        <v>43770858</v>
      </c>
    </row>
    <row r="23" spans="1:15" x14ac:dyDescent="0.2">
      <c r="A23" s="3">
        <v>15</v>
      </c>
      <c r="B23" s="9" t="s">
        <v>55</v>
      </c>
      <c r="C23" s="131">
        <v>2294067</v>
      </c>
      <c r="D23" s="131">
        <v>2294067</v>
      </c>
      <c r="E23" s="131">
        <v>2294067</v>
      </c>
      <c r="F23" s="131">
        <v>2294067</v>
      </c>
      <c r="G23" s="131">
        <v>2294067</v>
      </c>
      <c r="H23" s="131">
        <v>2294067</v>
      </c>
      <c r="I23" s="131">
        <v>2294068</v>
      </c>
      <c r="J23" s="131">
        <v>2294068</v>
      </c>
      <c r="K23" s="131">
        <v>2294068</v>
      </c>
      <c r="L23" s="131">
        <v>2294068</v>
      </c>
      <c r="M23" s="131">
        <v>2294068</v>
      </c>
      <c r="N23" s="131">
        <v>2294068</v>
      </c>
      <c r="O23" s="131">
        <f t="shared" si="2"/>
        <v>27528810</v>
      </c>
    </row>
    <row r="24" spans="1:15" x14ac:dyDescent="0.2">
      <c r="A24" s="3">
        <v>16</v>
      </c>
      <c r="B24" s="9" t="s">
        <v>91</v>
      </c>
      <c r="C24" s="131">
        <v>4382474</v>
      </c>
      <c r="D24" s="131">
        <v>4382474</v>
      </c>
      <c r="E24" s="131">
        <v>4382474</v>
      </c>
      <c r="F24" s="131">
        <v>4382474</v>
      </c>
      <c r="G24" s="131">
        <v>4382474</v>
      </c>
      <c r="H24" s="131">
        <v>4382474</v>
      </c>
      <c r="I24" s="131">
        <v>4382474</v>
      </c>
      <c r="J24" s="131">
        <v>4382474</v>
      </c>
      <c r="K24" s="131">
        <v>4382474</v>
      </c>
      <c r="L24" s="131">
        <v>4382474</v>
      </c>
      <c r="M24" s="131">
        <v>4382474</v>
      </c>
      <c r="N24" s="131">
        <v>4382473</v>
      </c>
      <c r="O24" s="131">
        <f t="shared" si="2"/>
        <v>52589687</v>
      </c>
    </row>
    <row r="25" spans="1:15" ht="25.5" x14ac:dyDescent="0.2">
      <c r="A25" s="3">
        <v>17</v>
      </c>
      <c r="B25" s="9" t="s">
        <v>92</v>
      </c>
      <c r="C25" s="131">
        <v>0</v>
      </c>
      <c r="D25" s="131">
        <v>0</v>
      </c>
      <c r="E25" s="131">
        <v>0</v>
      </c>
      <c r="F25" s="131">
        <v>0</v>
      </c>
      <c r="G25" s="131">
        <v>0</v>
      </c>
      <c r="H25" s="131">
        <v>0</v>
      </c>
      <c r="I25" s="131">
        <v>0</v>
      </c>
      <c r="J25" s="131">
        <v>0</v>
      </c>
      <c r="K25" s="131">
        <v>0</v>
      </c>
      <c r="L25" s="131">
        <v>0</v>
      </c>
      <c r="M25" s="131">
        <v>0</v>
      </c>
      <c r="N25" s="131">
        <v>0</v>
      </c>
      <c r="O25" s="131">
        <f t="shared" si="2"/>
        <v>0</v>
      </c>
    </row>
    <row r="26" spans="1:15" x14ac:dyDescent="0.2">
      <c r="A26" s="3">
        <v>18</v>
      </c>
      <c r="B26" s="9" t="s">
        <v>413</v>
      </c>
      <c r="C26" s="131">
        <v>719833</v>
      </c>
      <c r="D26" s="131">
        <v>719833</v>
      </c>
      <c r="E26" s="131">
        <v>719833</v>
      </c>
      <c r="F26" s="131">
        <v>719833</v>
      </c>
      <c r="G26" s="131">
        <v>719833</v>
      </c>
      <c r="H26" s="131">
        <v>719833</v>
      </c>
      <c r="I26" s="131">
        <v>719833</v>
      </c>
      <c r="J26" s="131">
        <v>719833</v>
      </c>
      <c r="K26" s="131">
        <v>719834</v>
      </c>
      <c r="L26" s="131">
        <v>719834</v>
      </c>
      <c r="M26" s="131">
        <v>719834</v>
      </c>
      <c r="N26" s="131">
        <v>719834</v>
      </c>
      <c r="O26" s="131">
        <f t="shared" si="2"/>
        <v>8638000</v>
      </c>
    </row>
    <row r="27" spans="1:15" x14ac:dyDescent="0.2">
      <c r="A27" s="3">
        <v>19</v>
      </c>
      <c r="B27" s="9" t="s">
        <v>56</v>
      </c>
      <c r="C27" s="131">
        <v>1759229</v>
      </c>
      <c r="D27" s="131">
        <v>1759229</v>
      </c>
      <c r="E27" s="131">
        <v>1759229</v>
      </c>
      <c r="F27" s="131">
        <v>1759229</v>
      </c>
      <c r="G27" s="131">
        <v>1759229</v>
      </c>
      <c r="H27" s="131">
        <v>1759229</v>
      </c>
      <c r="I27" s="131">
        <v>1759229</v>
      </c>
      <c r="J27" s="131">
        <v>1759229</v>
      </c>
      <c r="K27" s="131">
        <v>1759229</v>
      </c>
      <c r="L27" s="131">
        <v>1759228</v>
      </c>
      <c r="M27" s="131">
        <v>0</v>
      </c>
      <c r="N27" s="131"/>
      <c r="O27" s="131">
        <f t="shared" si="2"/>
        <v>17592289</v>
      </c>
    </row>
    <row r="28" spans="1:15" x14ac:dyDescent="0.2">
      <c r="A28" s="3">
        <v>20</v>
      </c>
      <c r="B28" s="9" t="s">
        <v>16</v>
      </c>
      <c r="C28" s="131">
        <v>18178128</v>
      </c>
      <c r="D28" s="131">
        <v>18178128</v>
      </c>
      <c r="E28" s="131">
        <v>18178128</v>
      </c>
      <c r="F28" s="131">
        <v>18178128</v>
      </c>
      <c r="G28" s="131">
        <v>18178128</v>
      </c>
      <c r="H28" s="131">
        <v>18178128</v>
      </c>
      <c r="I28" s="131">
        <v>18178128</v>
      </c>
      <c r="J28" s="131">
        <v>18180628</v>
      </c>
      <c r="K28" s="131">
        <v>18178128</v>
      </c>
      <c r="L28" s="131">
        <v>18178128</v>
      </c>
      <c r="M28" s="131">
        <v>18178128</v>
      </c>
      <c r="N28" s="131">
        <v>18178128</v>
      </c>
      <c r="O28" s="131">
        <f>SUM(C28:N28)</f>
        <v>218140036</v>
      </c>
    </row>
    <row r="29" spans="1:15" x14ac:dyDescent="0.2">
      <c r="A29" s="3">
        <v>21</v>
      </c>
      <c r="B29" s="9" t="s">
        <v>6</v>
      </c>
      <c r="C29" s="131"/>
      <c r="D29" s="131">
        <v>110744</v>
      </c>
      <c r="E29" s="131">
        <v>110744</v>
      </c>
      <c r="F29" s="131">
        <v>110744</v>
      </c>
      <c r="G29" s="131">
        <v>110744</v>
      </c>
      <c r="H29" s="131">
        <v>110744</v>
      </c>
      <c r="I29" s="131">
        <v>110744</v>
      </c>
      <c r="J29" s="131">
        <v>110744</v>
      </c>
      <c r="K29" s="131">
        <v>110744</v>
      </c>
      <c r="L29" s="131">
        <v>110744</v>
      </c>
      <c r="M29" s="131">
        <v>110744</v>
      </c>
      <c r="N29" s="131">
        <v>0</v>
      </c>
      <c r="O29" s="131">
        <f>SUM(C29:N29)</f>
        <v>1107440</v>
      </c>
    </row>
    <row r="30" spans="1:15" x14ac:dyDescent="0.2">
      <c r="A30" s="3">
        <v>22</v>
      </c>
      <c r="B30" s="9" t="s">
        <v>66</v>
      </c>
      <c r="C30" s="131">
        <v>0</v>
      </c>
      <c r="D30" s="131">
        <v>0</v>
      </c>
      <c r="E30" s="131">
        <v>0</v>
      </c>
      <c r="F30" s="131">
        <v>0</v>
      </c>
      <c r="G30" s="131">
        <v>0</v>
      </c>
      <c r="H30" s="131">
        <v>0</v>
      </c>
      <c r="I30" s="131">
        <v>0</v>
      </c>
      <c r="J30" s="131">
        <v>0</v>
      </c>
      <c r="K30" s="131">
        <v>0</v>
      </c>
      <c r="L30" s="131">
        <v>0</v>
      </c>
      <c r="M30" s="131">
        <v>0</v>
      </c>
      <c r="N30" s="131">
        <v>0</v>
      </c>
      <c r="O30" s="131">
        <f>SUM(C30:N30)</f>
        <v>0</v>
      </c>
    </row>
    <row r="31" spans="1:15" x14ac:dyDescent="0.2">
      <c r="A31" s="3">
        <v>23</v>
      </c>
      <c r="B31" s="9" t="s">
        <v>420</v>
      </c>
      <c r="C31" s="131">
        <v>2681284</v>
      </c>
      <c r="D31" s="131"/>
      <c r="E31" s="131"/>
      <c r="F31" s="131"/>
      <c r="G31" s="131"/>
      <c r="H31" s="131"/>
      <c r="I31" s="131"/>
      <c r="J31" s="131"/>
      <c r="K31" s="131"/>
      <c r="L31" s="131"/>
      <c r="M31" s="131"/>
      <c r="N31" s="131"/>
      <c r="O31" s="131">
        <f>SUM(C31:N31)</f>
        <v>2681284</v>
      </c>
    </row>
    <row r="32" spans="1:15" x14ac:dyDescent="0.2">
      <c r="A32" s="4">
        <v>24</v>
      </c>
      <c r="B32" s="30" t="s">
        <v>388</v>
      </c>
      <c r="C32" s="132">
        <f t="shared" ref="C32:N32" si="3">SUM(C22:C31)</f>
        <v>33662586</v>
      </c>
      <c r="D32" s="132">
        <f t="shared" si="3"/>
        <v>31092046</v>
      </c>
      <c r="E32" s="132">
        <f t="shared" si="3"/>
        <v>31092046</v>
      </c>
      <c r="F32" s="132">
        <f t="shared" si="3"/>
        <v>31092046</v>
      </c>
      <c r="G32" s="132">
        <f t="shared" si="3"/>
        <v>31092046</v>
      </c>
      <c r="H32" s="132">
        <f t="shared" si="3"/>
        <v>31092046</v>
      </c>
      <c r="I32" s="132">
        <f t="shared" si="3"/>
        <v>31092048</v>
      </c>
      <c r="J32" s="132">
        <f t="shared" si="3"/>
        <v>31094548</v>
      </c>
      <c r="K32" s="132">
        <f t="shared" si="3"/>
        <v>31092049</v>
      </c>
      <c r="L32" s="132">
        <f t="shared" si="3"/>
        <v>31092048</v>
      </c>
      <c r="M32" s="132">
        <f t="shared" si="3"/>
        <v>29332820</v>
      </c>
      <c r="N32" s="132">
        <f t="shared" si="3"/>
        <v>29222075</v>
      </c>
      <c r="O32" s="132">
        <f>SUM(O22:O31)</f>
        <v>372048404</v>
      </c>
    </row>
  </sheetData>
  <mergeCells count="5">
    <mergeCell ref="B8:O8"/>
    <mergeCell ref="B21:O21"/>
    <mergeCell ref="A1:O1"/>
    <mergeCell ref="A3:B3"/>
    <mergeCell ref="A4:O4"/>
  </mergeCells>
  <phoneticPr fontId="0" type="noConversion"/>
  <pageMargins left="0.75" right="0.75" top="1" bottom="1" header="0.5" footer="0.5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8"/>
  <sheetViews>
    <sheetView workbookViewId="0">
      <selection sqref="A1:D1"/>
    </sheetView>
  </sheetViews>
  <sheetFormatPr defaultRowHeight="12.75" x14ac:dyDescent="0.2"/>
  <cols>
    <col min="1" max="1" width="4.7109375" bestFit="1" customWidth="1"/>
    <col min="2" max="2" width="51.5703125" customWidth="1"/>
    <col min="3" max="3" width="11.140625" bestFit="1" customWidth="1"/>
    <col min="4" max="4" width="19" customWidth="1"/>
  </cols>
  <sheetData>
    <row r="1" spans="1:4" x14ac:dyDescent="0.2">
      <c r="A1" s="165" t="s">
        <v>448</v>
      </c>
      <c r="B1" s="178"/>
      <c r="C1" s="178"/>
      <c r="D1" s="178"/>
    </row>
    <row r="2" spans="1:4" x14ac:dyDescent="0.2">
      <c r="A2" s="163" t="s">
        <v>303</v>
      </c>
      <c r="B2" s="163"/>
    </row>
    <row r="3" spans="1:4" x14ac:dyDescent="0.2">
      <c r="A3" s="164" t="s">
        <v>95</v>
      </c>
      <c r="B3" s="164"/>
      <c r="C3" s="164"/>
      <c r="D3" s="164"/>
    </row>
    <row r="4" spans="1:4" x14ac:dyDescent="0.2">
      <c r="D4" s="96" t="s">
        <v>401</v>
      </c>
    </row>
    <row r="5" spans="1:4" x14ac:dyDescent="0.2">
      <c r="A5" s="5" t="s">
        <v>68</v>
      </c>
      <c r="B5" s="5" t="s">
        <v>69</v>
      </c>
      <c r="C5" s="5" t="s">
        <v>70</v>
      </c>
      <c r="D5" s="5" t="s">
        <v>71</v>
      </c>
    </row>
    <row r="6" spans="1:4" x14ac:dyDescent="0.2">
      <c r="A6" s="4" t="s">
        <v>315</v>
      </c>
      <c r="B6" s="4" t="s">
        <v>0</v>
      </c>
      <c r="C6" s="142" t="s">
        <v>434</v>
      </c>
      <c r="D6" s="142" t="s">
        <v>435</v>
      </c>
    </row>
    <row r="7" spans="1:4" x14ac:dyDescent="0.2">
      <c r="A7" s="3">
        <v>1</v>
      </c>
      <c r="B7" s="4" t="s">
        <v>391</v>
      </c>
      <c r="C7" s="132"/>
      <c r="D7" s="131"/>
    </row>
    <row r="8" spans="1:4" x14ac:dyDescent="0.2">
      <c r="A8" s="3">
        <v>2</v>
      </c>
      <c r="B8" s="4" t="s">
        <v>392</v>
      </c>
      <c r="C8" s="129"/>
      <c r="D8" s="129"/>
    </row>
    <row r="9" spans="1:4" x14ac:dyDescent="0.2">
      <c r="A9" s="3">
        <v>3</v>
      </c>
      <c r="B9" s="5" t="s">
        <v>396</v>
      </c>
      <c r="C9" s="129">
        <v>1049000</v>
      </c>
      <c r="D9" s="129">
        <v>1049000</v>
      </c>
    </row>
    <row r="10" spans="1:4" x14ac:dyDescent="0.2">
      <c r="A10" s="3">
        <v>4</v>
      </c>
      <c r="B10" s="5" t="s">
        <v>397</v>
      </c>
      <c r="C10" s="129">
        <v>49321234</v>
      </c>
      <c r="D10" s="129">
        <v>49233068</v>
      </c>
    </row>
    <row r="11" spans="1:4" x14ac:dyDescent="0.2">
      <c r="A11" s="3">
        <v>5</v>
      </c>
      <c r="B11" s="5" t="s">
        <v>414</v>
      </c>
      <c r="C11" s="129">
        <v>576083</v>
      </c>
      <c r="D11" s="129">
        <v>576083</v>
      </c>
    </row>
    <row r="12" spans="1:4" x14ac:dyDescent="0.2">
      <c r="A12" s="3">
        <v>6</v>
      </c>
      <c r="B12" s="5" t="s">
        <v>418</v>
      </c>
      <c r="C12" s="129">
        <v>0</v>
      </c>
      <c r="D12" s="129">
        <v>0</v>
      </c>
    </row>
    <row r="13" spans="1:4" x14ac:dyDescent="0.2">
      <c r="A13" s="3">
        <v>7</v>
      </c>
      <c r="B13" s="5" t="s">
        <v>415</v>
      </c>
      <c r="C13" s="129">
        <v>203971</v>
      </c>
      <c r="D13" s="129">
        <v>203971</v>
      </c>
    </row>
    <row r="14" spans="1:4" x14ac:dyDescent="0.2">
      <c r="A14" s="3">
        <v>8</v>
      </c>
      <c r="B14" s="5" t="s">
        <v>398</v>
      </c>
      <c r="C14" s="129">
        <v>58620</v>
      </c>
      <c r="D14" s="129">
        <v>58620</v>
      </c>
    </row>
    <row r="15" spans="1:4" x14ac:dyDescent="0.2">
      <c r="A15" s="3">
        <v>9</v>
      </c>
      <c r="B15" s="5" t="s">
        <v>399</v>
      </c>
      <c r="C15" s="129">
        <v>83210</v>
      </c>
      <c r="D15" s="129">
        <v>83210</v>
      </c>
    </row>
    <row r="16" spans="1:4" x14ac:dyDescent="0.2">
      <c r="A16" s="3">
        <v>10</v>
      </c>
      <c r="B16" s="5" t="s">
        <v>400</v>
      </c>
      <c r="C16" s="129">
        <v>100000</v>
      </c>
      <c r="D16" s="129">
        <v>100000</v>
      </c>
    </row>
    <row r="17" spans="1:4" x14ac:dyDescent="0.2">
      <c r="A17" s="3">
        <v>11</v>
      </c>
      <c r="B17" s="4" t="s">
        <v>61</v>
      </c>
      <c r="C17" s="132">
        <f>SUM(C9:C16)</f>
        <v>51392118</v>
      </c>
      <c r="D17" s="132">
        <f>SUM(D9:D16)</f>
        <v>51303952</v>
      </c>
    </row>
    <row r="18" spans="1:4" x14ac:dyDescent="0.2">
      <c r="A18" s="3"/>
      <c r="B18" s="3"/>
      <c r="C18" s="129"/>
      <c r="D18" s="129"/>
    </row>
    <row r="19" spans="1:4" x14ac:dyDescent="0.2">
      <c r="A19" s="3">
        <v>12</v>
      </c>
      <c r="B19" s="4" t="s">
        <v>393</v>
      </c>
      <c r="C19" s="129"/>
      <c r="D19" s="129"/>
    </row>
    <row r="20" spans="1:4" x14ac:dyDescent="0.2">
      <c r="A20" s="3">
        <v>13</v>
      </c>
      <c r="B20" s="5" t="s">
        <v>394</v>
      </c>
      <c r="C20" s="129">
        <v>70000</v>
      </c>
      <c r="D20" s="129">
        <v>70000</v>
      </c>
    </row>
    <row r="21" spans="1:4" x14ac:dyDescent="0.2">
      <c r="A21" s="3">
        <v>14</v>
      </c>
      <c r="B21" s="5" t="s">
        <v>395</v>
      </c>
      <c r="C21" s="129">
        <v>39000</v>
      </c>
      <c r="D21" s="129">
        <v>39000</v>
      </c>
    </row>
    <row r="22" spans="1:4" x14ac:dyDescent="0.2">
      <c r="A22" s="3">
        <v>15</v>
      </c>
      <c r="B22" s="3" t="s">
        <v>118</v>
      </c>
      <c r="C22" s="129">
        <v>43000</v>
      </c>
      <c r="D22" s="129">
        <v>43000</v>
      </c>
    </row>
    <row r="23" spans="1:4" x14ac:dyDescent="0.2">
      <c r="A23" s="3">
        <v>16</v>
      </c>
      <c r="B23" s="5" t="s">
        <v>417</v>
      </c>
      <c r="C23" s="129">
        <v>53735</v>
      </c>
      <c r="D23" s="129">
        <v>53735</v>
      </c>
    </row>
    <row r="24" spans="1:4" ht="15" x14ac:dyDescent="0.25">
      <c r="A24" s="3">
        <v>17</v>
      </c>
      <c r="B24" s="138" t="s">
        <v>433</v>
      </c>
      <c r="C24" s="129">
        <v>50000</v>
      </c>
      <c r="D24" s="129">
        <v>50000</v>
      </c>
    </row>
    <row r="25" spans="1:4" x14ac:dyDescent="0.2">
      <c r="A25" s="3">
        <v>18</v>
      </c>
      <c r="B25" s="5" t="s">
        <v>416</v>
      </c>
      <c r="C25" s="129">
        <v>30000</v>
      </c>
      <c r="D25" s="129">
        <v>30000</v>
      </c>
    </row>
    <row r="26" spans="1:4" x14ac:dyDescent="0.2">
      <c r="A26" s="3">
        <v>19</v>
      </c>
      <c r="B26" s="5" t="s">
        <v>431</v>
      </c>
      <c r="C26" s="129">
        <v>1000000</v>
      </c>
      <c r="D26" s="129">
        <v>1000000</v>
      </c>
    </row>
    <row r="27" spans="1:4" x14ac:dyDescent="0.2">
      <c r="A27" s="3">
        <v>20</v>
      </c>
      <c r="B27" s="4" t="s">
        <v>61</v>
      </c>
      <c r="C27" s="132">
        <f>SUM(C20:C26)</f>
        <v>1285735</v>
      </c>
      <c r="D27" s="132">
        <f>SUM(D20:D26)</f>
        <v>1285735</v>
      </c>
    </row>
    <row r="28" spans="1:4" x14ac:dyDescent="0.2">
      <c r="A28" s="4">
        <v>21</v>
      </c>
      <c r="B28" s="4" t="s">
        <v>367</v>
      </c>
      <c r="C28" s="132">
        <f>SUM(C17,C27)</f>
        <v>52677853</v>
      </c>
      <c r="D28" s="132">
        <f>SUM(D17,D27)</f>
        <v>52589687</v>
      </c>
    </row>
  </sheetData>
  <mergeCells count="3">
    <mergeCell ref="A1:D1"/>
    <mergeCell ref="A2:B2"/>
    <mergeCell ref="A3:D3"/>
  </mergeCells>
  <phoneticPr fontId="0" type="noConversion"/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7</vt:i4>
      </vt:variant>
      <vt:variant>
        <vt:lpstr>Névvel ellátott tartományok</vt:lpstr>
      </vt:variant>
      <vt:variant>
        <vt:i4>1</vt:i4>
      </vt:variant>
    </vt:vector>
  </HeadingPairs>
  <TitlesOfParts>
    <vt:vector size="8" baseType="lpstr">
      <vt:lpstr>2. maradvány</vt:lpstr>
      <vt:lpstr>4.Mérleg</vt:lpstr>
      <vt:lpstr>5.bev. forrásonként </vt:lpstr>
      <vt:lpstr>6. Kiadások</vt:lpstr>
      <vt:lpstr>9.. Beruházások</vt:lpstr>
      <vt:lpstr>16. előir.- falhaszn. ütemterv</vt:lpstr>
      <vt:lpstr>18. egyéb működési tám</vt:lpstr>
      <vt:lpstr>'5.bev. forrásonként '!Nyomtatási_terület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Somogy Megyei Közi. Hivatal</dc:creator>
  <cp:lastModifiedBy>User</cp:lastModifiedBy>
  <cp:lastPrinted>2016-03-09T12:32:11Z</cp:lastPrinted>
  <dcterms:created xsi:type="dcterms:W3CDTF">2006-01-17T11:47:21Z</dcterms:created>
  <dcterms:modified xsi:type="dcterms:W3CDTF">2018-10-02T20:30:19Z</dcterms:modified>
</cp:coreProperties>
</file>