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60" windowWidth="16380" windowHeight="8130"/>
  </bookViews>
  <sheets>
    <sheet name="01a" sheetId="4" r:id="rId1"/>
    <sheet name="02a" sheetId="5" r:id="rId2"/>
    <sheet name="03" sheetId="6" r:id="rId3"/>
    <sheet name="04a" sheetId="7" r:id="rId4"/>
    <sheet name="01b" sheetId="8" r:id="rId5"/>
    <sheet name="04b" sheetId="10" r:id="rId6"/>
    <sheet name="01c" sheetId="11" r:id="rId7"/>
    <sheet name="2b" sheetId="12" r:id="rId8"/>
    <sheet name="04c" sheetId="13" r:id="rId9"/>
    <sheet name="01" sheetId="14" r:id="rId10"/>
    <sheet name="02" sheetId="15" r:id="rId11"/>
    <sheet name="6. mell felhalm." sheetId="16" r:id="rId12"/>
    <sheet name="6.mell működés" sheetId="17" r:id="rId13"/>
  </sheets>
  <definedNames>
    <definedName name="__xlfn_IFERROR">#N/A</definedName>
  </definedNames>
  <calcPr calcId="124519"/>
</workbook>
</file>

<file path=xl/calcChain.xml><?xml version="1.0" encoding="utf-8"?>
<calcChain xmlns="http://schemas.openxmlformats.org/spreadsheetml/2006/main">
  <c r="G26" i="17"/>
  <c r="F26"/>
  <c r="C26"/>
  <c r="G15"/>
  <c r="G27" s="1"/>
  <c r="F15"/>
  <c r="F27" s="1"/>
  <c r="D15"/>
  <c r="D27" s="1"/>
  <c r="C15"/>
  <c r="C27" s="1"/>
  <c r="C28" s="1"/>
  <c r="G24" i="16"/>
  <c r="F24"/>
  <c r="D24"/>
  <c r="D25" s="1"/>
  <c r="C24"/>
  <c r="G15"/>
  <c r="G25" s="1"/>
  <c r="F15"/>
  <c r="F25" s="1"/>
  <c r="C15"/>
  <c r="C25" l="1"/>
  <c r="C26" s="1"/>
  <c r="G26"/>
  <c r="C88" i="14" l="1"/>
  <c r="D80"/>
  <c r="C80"/>
  <c r="D64"/>
  <c r="C64"/>
  <c r="D9" i="4"/>
  <c r="D18" i="14"/>
  <c r="C18"/>
  <c r="D39" i="15"/>
  <c r="C39"/>
  <c r="D31"/>
  <c r="D35" i="11" l="1"/>
  <c r="D30"/>
  <c r="D24"/>
  <c r="D15"/>
  <c r="D10"/>
  <c r="D36" i="8"/>
  <c r="D28" i="5"/>
  <c r="D12"/>
  <c r="D10"/>
  <c r="D54" i="4"/>
  <c r="D93" i="14" l="1"/>
  <c r="D88"/>
  <c r="C31" i="15"/>
  <c r="C23"/>
  <c r="C13"/>
  <c r="C19" s="1"/>
  <c r="D54" i="14"/>
  <c r="D45"/>
  <c r="D42"/>
  <c r="D34"/>
  <c r="D31"/>
  <c r="D22"/>
  <c r="D23" s="1"/>
  <c r="D23" i="15"/>
  <c r="D13"/>
  <c r="D19" s="1"/>
  <c r="C54" i="14"/>
  <c r="C45"/>
  <c r="C42"/>
  <c r="C34"/>
  <c r="C31"/>
  <c r="C22"/>
  <c r="C23" s="1"/>
  <c r="D55"/>
  <c r="C55" l="1"/>
  <c r="C108" s="1"/>
  <c r="D108"/>
  <c r="D28" i="17"/>
</calcChain>
</file>

<file path=xl/sharedStrings.xml><?xml version="1.0" encoding="utf-8"?>
<sst xmlns="http://schemas.openxmlformats.org/spreadsheetml/2006/main" count="737" uniqueCount="420">
  <si>
    <t>01</t>
  </si>
  <si>
    <t>02</t>
  </si>
  <si>
    <t>03</t>
  </si>
  <si>
    <t>04</t>
  </si>
  <si>
    <t>#</t>
  </si>
  <si>
    <t>Megnevezés</t>
  </si>
  <si>
    <t>Eredeti előirányzat</t>
  </si>
  <si>
    <t>Módosított előirányzat</t>
  </si>
  <si>
    <t>Törvény szerinti illetmények, munkabérek        (K1101)</t>
  </si>
  <si>
    <t>07</t>
  </si>
  <si>
    <t>Béren kívüli juttatások        (K1107)</t>
  </si>
  <si>
    <t>09</t>
  </si>
  <si>
    <t>Közlekedési költségtérítés        (K1109)</t>
  </si>
  <si>
    <t>10</t>
  </si>
  <si>
    <t>Egyéb költségtérítések        (K1110)</t>
  </si>
  <si>
    <t>13</t>
  </si>
  <si>
    <t>Foglalkoztatottak egyéb személyi juttatásai(&gt;=14) (K1113)</t>
  </si>
  <si>
    <t>15</t>
  </si>
  <si>
    <t>Foglalkoztatottak személyi juttatásai (=01+…+13)        (K11)</t>
  </si>
  <si>
    <t>16</t>
  </si>
  <si>
    <t>Választott tisztségviselők juttatásai        (K121)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</si>
  <si>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</si>
  <si>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</si>
  <si>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</si>
  <si>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</si>
  <si>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</si>
  <si>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</si>
  <si>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</si>
  <si>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</si>
  <si>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</si>
  <si>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25</t>
  </si>
  <si>
    <t>26</t>
  </si>
  <si>
    <t>28</t>
  </si>
  <si>
    <t>29</t>
  </si>
  <si>
    <t>Szakmai anyagok beszerzése        (K311)</t>
  </si>
  <si>
    <t>30</t>
  </si>
  <si>
    <t>Üzemeltetési anyagok beszerzése        (K312)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</si>
  <si>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</si>
  <si>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</si>
  <si>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</si>
  <si>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</si>
  <si>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</si>
  <si>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</si>
  <si>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</si>
  <si>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</si>
  <si>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</si>
  <si>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</si>
  <si>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</si>
  <si>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</si>
  <si>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</si>
  <si>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</si>
  <si>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40</t>
  </si>
  <si>
    <t>Karbantartási, kisjavítási szolgáltatások        (K334)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</si>
  <si>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</si>
  <si>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</si>
  <si>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</si>
  <si>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</si>
  <si>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</si>
  <si>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</si>
  <si>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49</t>
  </si>
  <si>
    <t>Működési célú előzetesen felszámított általános forgalmi adó        (K351)</t>
  </si>
  <si>
    <t>50</t>
  </si>
  <si>
    <t>Fizetendő általános forgalmi adó         (K352)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</si>
  <si>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</si>
  <si>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</si>
  <si>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</si>
  <si>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</si>
  <si>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</si>
  <si>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</si>
  <si>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62</t>
  </si>
  <si>
    <t>Lakhatással kapcsolatos ellátások (=96+…+101) (K46)</t>
  </si>
  <si>
    <t>Intézményi ellátottak pénzbeli juttatásai (&gt;=103+104) (K47)</t>
  </si>
  <si>
    <t>Egyéb nem intézményi ellátások (&gt;=106+…+130) (K48)</t>
  </si>
  <si>
    <t>Ellátottak pénzbeli juttatásai (=61+62+74+75+85+95+102+105) (K4)</t>
  </si>
  <si>
    <t>Egyéb működési célú támogatások államháztartáson belülre (=162+…+171) (K506)</t>
  </si>
  <si>
    <t>Egyéb működési célú támogatások államháztartáson kívülre (=190+…+199) (K512)</t>
  </si>
  <si>
    <t>Tartalékok        (K513)</t>
  </si>
  <si>
    <t>Egyéb működési célú kiadások (=132+137+138+139+150+161+172+174+186+187+188+189+200)(K5)</t>
  </si>
  <si>
    <t>Ingatlanok beszerzése, létesítése (&gt;=204) (K62)</t>
  </si>
  <si>
    <t>Informatikai eszközök beszerzése, létesítése        (K63)</t>
  </si>
  <si>
    <t>Egyéb tárgyi eszközök beszerzése, létesítése        (K64)</t>
  </si>
  <si>
    <t>Beruházási célú előzetesen felszámított általános forgalmi adó        (K67)</t>
  </si>
  <si>
    <t>Beruházások (=202+203+205+…+209) (K6)</t>
  </si>
  <si>
    <t>Ingatlanok felújítása        (K71)</t>
  </si>
  <si>
    <t>Felújítási célú előzetesen felszámított általános forgalmi adó        (K74)</t>
  </si>
  <si>
    <t>Felújítások (=211+...+214)  (K7)</t>
  </si>
  <si>
    <t>Költségvetési kiadások (=20+21+60+131+201+210+215+277) (K1-K8)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</si>
  <si>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</si>
  <si>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</si>
  <si>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</si>
  <si>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</si>
  <si>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</si>
  <si>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</si>
  <si>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</si>
  <si>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</si>
  <si>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Önkormányzatok működési támogatásai (=01+…+06)        (B11)</t>
  </si>
  <si>
    <t>Egyéb működési célú támogatások bevételei államháztartáson belülről (=33+…+42)        (B16)</t>
  </si>
  <si>
    <t>39</t>
  </si>
  <si>
    <t>Működési célú támogatások államháztartáson belülről (=07+...+10+21+32)        (B1)</t>
  </si>
  <si>
    <t>Vagyoni tipusú adók (=110+…+116)        (B34)</t>
  </si>
  <si>
    <t>Értékesítési és forgalmi adók (=118+…+139) (B351)</t>
  </si>
  <si>
    <t>Gépjárműadók (=146+…+149) (B354)</t>
  </si>
  <si>
    <t>Termékek és szolgáltatások adói (=117+140+144+145+150) (B35)</t>
  </si>
  <si>
    <t>Egyéb közhatalmi bevételek (&gt;=170+…+184) (B36)</t>
  </si>
  <si>
    <t>Közhatalmi bevételek (=93+94+104+109+168+169) (B3)</t>
  </si>
  <si>
    <t>Közvetített szolgáltatások ellenértéke  (&gt;=191) (B403)</t>
  </si>
  <si>
    <t>Tulajdonosi bevételek (&gt;=193+…+198)  (B404)</t>
  </si>
  <si>
    <t>Ellátási díjak        (B405)</t>
  </si>
  <si>
    <t>Kiszámlázott általános forgalmi adó        (B406)</t>
  </si>
  <si>
    <t>Működési bevételek (=186+187+190+192+199+…+202+206+211+212) (B4)</t>
  </si>
  <si>
    <t>Költségvetési bevételek (=43+79+185+215+224+250+276) (B1-B7)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</si>
  <si>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</si>
  <si>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</si>
  <si>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</si>
  <si>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</si>
  <si>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</si>
  <si>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</si>
  <si>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</si>
  <si>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</si>
  <si>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23</t>
  </si>
  <si>
    <t>Belföldi finanszírozás bevételei (=04+11+14+…+19+22) (B81)</t>
  </si>
  <si>
    <t>Finanszírozási bevételek (=23+29+30+31) (B8)</t>
  </si>
  <si>
    <t>Darnózseli Községi Önkormányzat  04 - B8. Finanszírozási bevételek</t>
  </si>
  <si>
    <t>Darnózseli Községi Önkormányzat 03 - K9. Finanszírozási kiadások</t>
  </si>
  <si>
    <t>Darnózseli Községi Önkormányzat  02 - Beszámoló a B1. - B7.  költségvetési bevételek előirányzatának teljesítéséről</t>
  </si>
  <si>
    <t>08</t>
  </si>
  <si>
    <t>11</t>
  </si>
  <si>
    <t>17</t>
  </si>
  <si>
    <t>24</t>
  </si>
  <si>
    <t>27</t>
  </si>
  <si>
    <t>31</t>
  </si>
  <si>
    <t>41</t>
  </si>
  <si>
    <t>42</t>
  </si>
  <si>
    <t>46</t>
  </si>
  <si>
    <t xml:space="preserve"> Darnózseli Községi Önkormányzat 01 - K1-K8. Költségvetési kiadások</t>
  </si>
  <si>
    <t>47</t>
  </si>
  <si>
    <t>48</t>
  </si>
  <si>
    <t>51</t>
  </si>
  <si>
    <t>52</t>
  </si>
  <si>
    <t>53</t>
  </si>
  <si>
    <t>54</t>
  </si>
  <si>
    <t>55</t>
  </si>
  <si>
    <t>56</t>
  </si>
  <si>
    <t>57</t>
  </si>
  <si>
    <t>61</t>
  </si>
  <si>
    <t>63</t>
  </si>
  <si>
    <t>64</t>
  </si>
  <si>
    <t>65</t>
  </si>
  <si>
    <t>Darnózseli Közös önkormányzati Hivatal  01 - K1-K8. Költségvetési kiadások</t>
  </si>
  <si>
    <t>Céljuttatás, projektprémium        (K1103)</t>
  </si>
  <si>
    <t>Jubileumi jutalom        (K1106)</t>
  </si>
  <si>
    <t>Kiküldetések kiadásai        (K341)</t>
  </si>
  <si>
    <t>Kiküldetések, reklám- és propagandakiadások (=46+47)        (K34)</t>
  </si>
  <si>
    <t>Darnózseli Közös önkormányzati Hivatal 04 - B8. Finanszírozási bevételek</t>
  </si>
  <si>
    <t>Központi, irányító szervi támogatás (B816)</t>
  </si>
  <si>
    <t>Gólyavár Körzeti Napköziotthonos Óvoda 01 - K1-K8. Költségvetési kiadások</t>
  </si>
  <si>
    <t>Gólyavár Körzeti Napköziotthonos Óvoda 02 - Beszámoló a B1. - B7.  költségvetési bevételek előirányzatának teljesítéséről</t>
  </si>
  <si>
    <t>Gólyavár Körzeti Napköziotthonos Óvoda 04 - B8. Finanszírozási bevételek</t>
  </si>
  <si>
    <t>Darnózseli községi Önkormányzat költségvetési kiadások( K1-K8.)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</si>
  <si>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</si>
  <si>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</si>
  <si>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</si>
  <si>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</si>
  <si>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</si>
  <si>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</si>
  <si>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</si>
  <si>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</si>
  <si>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</si>
  <si>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</si>
  <si>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</si>
  <si>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</si>
  <si>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</si>
  <si>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</si>
  <si>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</si>
  <si>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</si>
  <si>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</si>
  <si>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(=15+16+17) (K12)</t>
  </si>
  <si>
    <t>Személyi juttatások (=14+18) (K1)</t>
  </si>
  <si>
    <t>Munkaadókat terhelő járulékok és szociális hozzájárulási adó                                                                             (K2)</t>
  </si>
  <si>
    <t>Szakmai anyagok beszerzése (K311)</t>
  </si>
  <si>
    <t>Üzemeltetési anyagok beszerzése (K312)</t>
  </si>
  <si>
    <t>Árubeszerzés (K313)</t>
  </si>
  <si>
    <t>Készletbeszerzés (=21+22+23) (K31)</t>
  </si>
  <si>
    <t>Informatikai szolgáltatások igénybevétele (K321)</t>
  </si>
  <si>
    <t>Egyéb kommunikációs szolgáltatások (K322)</t>
  </si>
  <si>
    <t>Kommunikációs szolgáltatások (=25+26) (K32)</t>
  </si>
  <si>
    <t>Közüzemi díjak (K331)</t>
  </si>
  <si>
    <t>Vásárolt élelmezés (K332)</t>
  </si>
  <si>
    <t>Bérleti és lízing díjak (K333)</t>
  </si>
  <si>
    <t>Karbantartási, kisjavítási szolgáltatások (K334)</t>
  </si>
  <si>
    <t>Közvetített szolgáltatások (K335)</t>
  </si>
  <si>
    <t>Szakmai tevékenységet segítő szolgáltatások  (K336)</t>
  </si>
  <si>
    <t>Egyéb szolgáltatások (K337)</t>
  </si>
  <si>
    <t>Szolgáltatási kiadások (=28+…+34) (K33)</t>
  </si>
  <si>
    <t>Kiküldetések kiadásai (K341)</t>
  </si>
  <si>
    <t>Reklám- és propagandakiadások (K342)</t>
  </si>
  <si>
    <t>Kiküldetések, reklám- és propagandakiadások (=36+37) (K34)</t>
  </si>
  <si>
    <t>Működési célú előzetesen felszámított általános forgalmi adó (K351)</t>
  </si>
  <si>
    <t>Fizetendő általános forgalmi adó  (K352)</t>
  </si>
  <si>
    <t>Kamatkiadások  (K353)</t>
  </si>
  <si>
    <t>Egyéb pénzügyi műveletek kiadásai (K354)</t>
  </si>
  <si>
    <t>Egyéb dologi kiadások (K355)</t>
  </si>
  <si>
    <t>Különféle befizetések és egyéb dologi kiadások (=39+…+43) (K35)</t>
  </si>
  <si>
    <t>Dologi kiadások (=24+27+35+38+44) (K3)</t>
  </si>
  <si>
    <t>Társadalombiztosítási ellátások (K41)</t>
  </si>
  <si>
    <t>Családi támogatások (K42)</t>
  </si>
  <si>
    <t>Pénzbeli kárpótlások, kártérítések (K43)</t>
  </si>
  <si>
    <t>Betegséggel kapcsolatos (nem társadalombiztosítási) ellátások (K44)</t>
  </si>
  <si>
    <t>Foglalkoztatással, munkanélküliséggel kapcsolatos ellátások (K45)</t>
  </si>
  <si>
    <t>Lakhatással kapcsolatos ellátások (K46)</t>
  </si>
  <si>
    <t>Intézményi ellátottak pénzbeli juttatásai (K47)</t>
  </si>
  <si>
    <t>Egyéb nem intézményi ellátások (K48)</t>
  </si>
  <si>
    <t>Ellátottak pénzbeli juttatásai (=46+...+53) (K4)</t>
  </si>
  <si>
    <t>Nemzetközi kötelezettségek (K501)</t>
  </si>
  <si>
    <t>Elvonások és befizetések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</si>
  <si>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</si>
  <si>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(K504)</t>
  </si>
  <si>
    <t>Működési célú visszatérítendő támogatások, kölcsönök törlesztése államháztartáson belülre (K505)</t>
  </si>
  <si>
    <t>Egyéb működési célú támogatások államháztartáson belülre (K506)</t>
  </si>
  <si>
    <t>Működési célú garancia- és kezességvállalásból származó kifizetés államháztartáson kívülre (K507)</t>
  </si>
  <si>
    <t>Működési célú visszatérítendő támogatások, kölcsönök nyújtása államháztartáson kívülre (K508)</t>
  </si>
  <si>
    <t>Árkiegészítések, ártámogatások (K509)</t>
  </si>
  <si>
    <t>Kamattámogatások (K510)</t>
  </si>
  <si>
    <t>66</t>
  </si>
  <si>
    <t>Tartalékok (K512)</t>
  </si>
  <si>
    <t>67</t>
  </si>
  <si>
    <t>Egyéb működési célú kiadások (=55+…+66) (K5)</t>
  </si>
  <si>
    <t>68</t>
  </si>
  <si>
    <t>Immateriális javak beszerzése, létesítése (K61)</t>
  </si>
  <si>
    <t>69</t>
  </si>
  <si>
    <t>Ingatlanok beszerzése, létesítése (K62)</t>
  </si>
  <si>
    <t>70</t>
  </si>
  <si>
    <t>Informatikai eszközök beszerzése, létesítése (K63)</t>
  </si>
  <si>
    <t>71</t>
  </si>
  <si>
    <t>Egyéb tárgyi eszközök beszerzése, létesítése (K64)</t>
  </si>
  <si>
    <t>72</t>
  </si>
  <si>
    <t>Részesedések beszerzése (K65)</t>
  </si>
  <si>
    <t>73</t>
  </si>
  <si>
    <t>Meglévő részesedések növeléséhez kapcsolódó kiadások (K66)</t>
  </si>
  <si>
    <t>74</t>
  </si>
  <si>
    <t>Beruházási célú előzetesen felszámított általános forgalmi adó (K67)</t>
  </si>
  <si>
    <t>75</t>
  </si>
  <si>
    <t>Beruházások (=68+…+74) (K6)</t>
  </si>
  <si>
    <t>76</t>
  </si>
  <si>
    <t>Ingatlanok felújítása (K71)</t>
  </si>
  <si>
    <t>77</t>
  </si>
  <si>
    <t>Informatikai eszközök felújítása (K72)</t>
  </si>
  <si>
    <t>78</t>
  </si>
  <si>
    <t>Egyéb tárgyi eszközök felújítása  (K73)</t>
  </si>
  <si>
    <t>79</t>
  </si>
  <si>
    <t>Felújítási célú előzetesen felszámított általános forgalmi adó (K74)</t>
  </si>
  <si>
    <t>80</t>
  </si>
  <si>
    <t>Felújítások (=76+...+79) (K7)</t>
  </si>
  <si>
    <t>81</t>
  </si>
  <si>
    <t>Felhalmozási célú garancia- és kezességvállalásból származó kifizetés államháztartáson belülre (K81)</t>
  </si>
  <si>
    <t>82</t>
  </si>
  <si>
    <t>Felhalmozási célú visszatérítendő támogatások, kölcsönök nyújtása államháztartáson belülre (K82)</t>
  </si>
  <si>
    <t>83</t>
  </si>
  <si>
    <t>Felhalmozási célú visszatérítendő támogatások, kölcsönök törlesztése államháztartáson belülre (K83)</t>
  </si>
  <si>
    <t>84</t>
  </si>
  <si>
    <t>Egyéb felhalmozási célú támogatások államháztartáson belülre (K84)</t>
  </si>
  <si>
    <t>85</t>
  </si>
  <si>
    <t>Felhalmozási célú garancia- és kezességvállalásból származó kifizetés államháztartáson kívülre (K85)</t>
  </si>
  <si>
    <t>86</t>
  </si>
  <si>
    <t>Felhalmozási célú visszatérítendő támogatások, kölcsönök nyújtása államháztartáson kívülre (K86)</t>
  </si>
  <si>
    <t>87</t>
  </si>
  <si>
    <t>Lakástámogatás (K87)</t>
  </si>
  <si>
    <t>88</t>
  </si>
  <si>
    <t>Egyéb felhalmozási célú támogatások államháztartáson kívülre  (K88)</t>
  </si>
  <si>
    <t>89</t>
  </si>
  <si>
    <t>Egyéb felhalmozási célú kiadások (=81+…+88) (K8)</t>
  </si>
  <si>
    <t>90</t>
  </si>
  <si>
    <t>Költségvetési kiadások (=19+20+45+54+67+75+80+89) (K1-K8)</t>
  </si>
  <si>
    <t>Darnózseli községi Önkormányzat  költségvetési bevételek (B1-B7.)</t>
  </si>
  <si>
    <t>Helyi önkormányzatok működésének általános támogatása (B111)</t>
  </si>
  <si>
    <t>Települési önkormányzatok egyes köznevelési feladatainak támogatása (B112)</t>
  </si>
  <si>
    <t>Települési önkormányzatok szociális gyermekjóléti és gyermekétkeztetési  feladatainak támogatása (B113)</t>
  </si>
  <si>
    <t>Települési önkormányzatok kulturális feladatainak támogatása (B114)</t>
  </si>
  <si>
    <t>Működési célú központosított előirányzatok (B115)</t>
  </si>
  <si>
    <t>Helyi önkormányzatok kiegészítő támogatásai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</si>
  <si>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</si>
  <si>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</si>
  <si>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</si>
  <si>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</si>
  <si>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</si>
  <si>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</si>
  <si>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Működési célú támogatások államháztartáson belülről (=07+…+12) (B1)</t>
  </si>
  <si>
    <t>Vagyoni tipusú adók  (B34)</t>
  </si>
  <si>
    <t>Értékesítési és forgalmi adók  (B351)</t>
  </si>
  <si>
    <t>Gépjárműadók (B354)</t>
  </si>
  <si>
    <t>Termékek és szolgáltatások adói  (B35)</t>
  </si>
  <si>
    <t>Egyéb közhatalmi bevételek  (B36)</t>
  </si>
  <si>
    <t>Közhatalmi bevételek  (B3)</t>
  </si>
  <si>
    <t>Közvetített szolgáltatások ellenértéke (B403)</t>
  </si>
  <si>
    <t>Tulajdonosi bevételek (B404)</t>
  </si>
  <si>
    <t>Ellátási díjak (B405)</t>
  </si>
  <si>
    <t>Kiszámlázott általános forgalmi adó (B406)</t>
  </si>
  <si>
    <t>Kamatbevételek (B408)</t>
  </si>
  <si>
    <t>Működési bevételek  (B4)</t>
  </si>
  <si>
    <t>Felhalmozási bevételek  (B5)</t>
  </si>
  <si>
    <t>Működési célú visszatérítendő támogatások, kölcsönök visszatérülése államháztartáson kívülről (B62)</t>
  </si>
  <si>
    <t>Egyéb működési célú átvett pénzeszközök (B63)</t>
  </si>
  <si>
    <t>Működési célú átvett pénzeszközök  (B6)</t>
  </si>
  <si>
    <t>Felhalmozási célú visszatérítendő támogatások, kölcsönök visszatérülése államháztartáson kívülről (B72)</t>
  </si>
  <si>
    <t>Egyéb felhalmozási célú átvett pénzeszközök (B73)</t>
  </si>
  <si>
    <t>Felhalmozási célú átvett pénzeszközök (B7)</t>
  </si>
  <si>
    <t>Költségvetési bevételek  (B1-B7)</t>
  </si>
  <si>
    <t>Módosított  előirányzat</t>
  </si>
  <si>
    <t>Munkavégzésre irányuló egyéb jogviszonyban nem saját foglalkouztatottnak fizetett juttatások</t>
  </si>
  <si>
    <t>Informatikai eszlözök beszerzése, létesítése (K63)</t>
  </si>
  <si>
    <t>Beruházások (=192+193+195+…+199) (K6)</t>
  </si>
  <si>
    <t>Egyéb tárgyi eszközök felújítása (K73)</t>
  </si>
  <si>
    <t>Egyéb felhalmozási célú kiadások (=206+207+218+229+240+242+254+255+256) (K8)</t>
  </si>
  <si>
    <t>Működési célú visszatérítendő támogatásik, kölcsönök nyújtása állámháztartáson kívülre (=180+…+189( (K508)</t>
  </si>
  <si>
    <t>Egyéb kapott (járó) kamatok és kamatjellegű bevételek (&gt;=206+207( (B4082)</t>
  </si>
  <si>
    <t>Kamatbevételek és más nyereségjellegű bevételek (=202+205) (B408)</t>
  </si>
  <si>
    <t>Ingatlanok érékesítése (&gt;=225) (B52)</t>
  </si>
  <si>
    <t>Felhalmozási bevételek (=222+224+226+227+229) (B5)</t>
  </si>
  <si>
    <t>Egyéb működési célú támogatások államháztartáson kívülre (K512)</t>
  </si>
  <si>
    <t>Darnózseli Község Önkormányzat   
II. Felhalmozási célú bevételek és kiadások mérlege</t>
  </si>
  <si>
    <t xml:space="preserve">    </t>
  </si>
  <si>
    <t>Sor-
szám</t>
  </si>
  <si>
    <t>Bevételek</t>
  </si>
  <si>
    <t>Kiadások</t>
  </si>
  <si>
    <t>2016. évi előirányzat</t>
  </si>
  <si>
    <t xml:space="preserve">2016. évi módosított előirányzat </t>
  </si>
  <si>
    <t>1.</t>
  </si>
  <si>
    <t>Tárgyi eszközök, immateriális javak értékesítése</t>
  </si>
  <si>
    <t>Intézményi beruházási kiadások</t>
  </si>
  <si>
    <t>2.</t>
  </si>
  <si>
    <t>Vagyoni értékű jogok értékesítése, hasznosítása</t>
  </si>
  <si>
    <t>Felújítások</t>
  </si>
  <si>
    <t>3.</t>
  </si>
  <si>
    <t>Pénzügyi befektetésekből származó bevétel</t>
  </si>
  <si>
    <t>Lakástámogatás</t>
  </si>
  <si>
    <t>4.</t>
  </si>
  <si>
    <t>Címzett és céltámogatások</t>
  </si>
  <si>
    <t>Lakásépítés</t>
  </si>
  <si>
    <t>5.</t>
  </si>
  <si>
    <t>Egyéb központi támogatás</t>
  </si>
  <si>
    <t>EU-s forrásból finansz. támogatással megv. progr., projektek kiadásai</t>
  </si>
  <si>
    <t>6.</t>
  </si>
  <si>
    <t>Központosított előirányzatokból támogatás</t>
  </si>
  <si>
    <t>EU-s forrásból finansz., önkormányzati hozzájáurlásának kiadásai</t>
  </si>
  <si>
    <t>7.</t>
  </si>
  <si>
    <t>Támogatásértékű bevételek</t>
  </si>
  <si>
    <t>Egyéb felhalmozási célú kiadások</t>
  </si>
  <si>
    <t>8.</t>
  </si>
  <si>
    <t>Átvett pénzeszközök államháztartáson kívülről</t>
  </si>
  <si>
    <t>Tartalékok</t>
  </si>
  <si>
    <t>9.</t>
  </si>
  <si>
    <t>EU-s támogatásból származó forrás</t>
  </si>
  <si>
    <t>10.</t>
  </si>
  <si>
    <t>11.</t>
  </si>
  <si>
    <t>Költségvetési bevételek összesen:</t>
  </si>
  <si>
    <t>Költségvetési kiadások összesen:</t>
  </si>
  <si>
    <t>12.</t>
  </si>
  <si>
    <t>Előző évi felh. célú pénzm. igénybev.</t>
  </si>
  <si>
    <t>Értékpapír vásárlása, visszavásárlása</t>
  </si>
  <si>
    <t>13.</t>
  </si>
  <si>
    <t>Értékpapír kibocsátása, értékesítése</t>
  </si>
  <si>
    <t>Hitelek törlesztése</t>
  </si>
  <si>
    <t>14.</t>
  </si>
  <si>
    <t>Rövid lejáratú hitelek felvétele</t>
  </si>
  <si>
    <t>Rövid lejáratú hitelek törlesztése</t>
  </si>
  <si>
    <t>15.</t>
  </si>
  <si>
    <t>Hosszú lejáratú hitelek felvétele</t>
  </si>
  <si>
    <t>Hosszú lejáratú hitelek törlesztése</t>
  </si>
  <si>
    <t>16.</t>
  </si>
  <si>
    <t>Kapott kölcsön, nyújtott kölcsön visszatérülése</t>
  </si>
  <si>
    <t>Kölcsön törlesztése, adott kölcsön</t>
  </si>
  <si>
    <t>17.</t>
  </si>
  <si>
    <t>Befektetési célú belföldi, külföldi értékpapírok kibocsátása, érték.</t>
  </si>
  <si>
    <t>Befektetési célú belföldi, külföldi értékpapírok vásárlása</t>
  </si>
  <si>
    <t>18.</t>
  </si>
  <si>
    <t>Betét visszavonásából származó bevétel</t>
  </si>
  <si>
    <t>19.</t>
  </si>
  <si>
    <t>Egyéb felhalmozási finanszírozási célú bevétel</t>
  </si>
  <si>
    <t>Egyéb hitel, kölcsön kiadásai</t>
  </si>
  <si>
    <t>20.</t>
  </si>
  <si>
    <t>21.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</si>
  <si>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</si>
  <si>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</si>
  <si>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</si>
  <si>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</si>
  <si>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Költségvetési hiány:</t>
  </si>
  <si>
    <t>Költségvetési többlet:</t>
  </si>
  <si>
    <t xml:space="preserve">        Darnózseli Község Önkormányzat                                                                             
 I. Működési célú bevételek és kiadások mérlege</t>
  </si>
  <si>
    <t>Adatok forintban !</t>
  </si>
  <si>
    <t>2016. évi  előirányzat</t>
  </si>
  <si>
    <t>Önkormányzatok sajátos működési bevételei</t>
  </si>
  <si>
    <t>Személyi juttatások</t>
  </si>
  <si>
    <t>Önkormányzatot megillető vagyoni értékű jog értékesítése, hasznosítása</t>
  </si>
  <si>
    <t>Munkaadókat terhelő járulék</t>
  </si>
  <si>
    <t>Közhatalmi bevételek</t>
  </si>
  <si>
    <t>Dologi kiadások</t>
  </si>
  <si>
    <t>Támogatások, kiegészítések</t>
  </si>
  <si>
    <t>Egyéb működési célú kiadások</t>
  </si>
  <si>
    <t>EU támogatás</t>
  </si>
  <si>
    <t>Ellátottak pénzbeli juttatásai</t>
  </si>
  <si>
    <t>Egyéb működési célú támogatások</t>
  </si>
  <si>
    <t>Működési célú kölcsön visszatérítése, igénybevétele</t>
  </si>
  <si>
    <t>Előző évi műk. célú pénzm. igénybev.</t>
  </si>
  <si>
    <t>Előző évi váll. maradv. igénybev.</t>
  </si>
  <si>
    <t>Likviditási hitelek törlesztése</t>
  </si>
  <si>
    <t>Rövid lejáratú hitelek tölresztése</t>
  </si>
  <si>
    <t>Hitelek felvétele</t>
  </si>
  <si>
    <t>Kapott kölcsön, nyújtott kölcsön visszatér.</t>
  </si>
  <si>
    <t>Forgatási célú belf., külf. értékpapírok kibocsátása, értékesítése</t>
  </si>
  <si>
    <t>Befektetési célú belf., külf. értékpapírok vásárlása</t>
  </si>
  <si>
    <t>Forgatási célú belföldi, külföldi értékpapírok vásárlása</t>
  </si>
  <si>
    <t>Egyéb működési finanszírozási célú bevétel</t>
  </si>
  <si>
    <t>Betét elhelyezése</t>
  </si>
  <si>
    <t>Államháztartáson belüli megelőlegezés visszafizetése</t>
  </si>
  <si>
    <t>Egyéb</t>
  </si>
  <si>
    <t>Finanszírozási célú bevételek (12+…+21)</t>
  </si>
  <si>
    <t>Finanszírozási célú kiadások (12+…+21)</t>
  </si>
  <si>
    <t>BEVÉTELEK ÖSSZESEN (11+12+13+22)</t>
  </si>
  <si>
    <t>KIADÁSOK ÖSSZESEN (11+22)</t>
  </si>
  <si>
    <t xml:space="preserve"> Adatok ezer forintban !</t>
  </si>
</sst>
</file>

<file path=xl/styles.xml><?xml version="1.0" encoding="utf-8"?>
<styleSheet xmlns="http://schemas.openxmlformats.org/spreadsheetml/2006/main">
  <numFmts count="1">
    <numFmt numFmtId="164" formatCode="#,###"/>
  </numFmts>
  <fonts count="35"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MS Sans Serif"/>
      <family val="2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3" fillId="0" borderId="0"/>
    <xf numFmtId="0" fontId="19" fillId="0" borderId="0"/>
    <xf numFmtId="0" fontId="21" fillId="0" borderId="0"/>
    <xf numFmtId="0" fontId="22" fillId="0" borderId="0"/>
    <xf numFmtId="0" fontId="1" fillId="0" borderId="0"/>
    <xf numFmtId="0" fontId="20" fillId="0" borderId="0"/>
  </cellStyleXfs>
  <cellXfs count="225">
    <xf numFmtId="0" fontId="0" fillId="0" borderId="0" xfId="0"/>
    <xf numFmtId="0" fontId="3" fillId="2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0" fillId="0" borderId="0" xfId="0" applyBorder="1"/>
    <xf numFmtId="0" fontId="4" fillId="2" borderId="0" xfId="0" applyFont="1" applyFill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Border="1"/>
    <xf numFmtId="0" fontId="4" fillId="0" borderId="1" xfId="0" applyFont="1" applyBorder="1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0" fontId="10" fillId="0" borderId="0" xfId="0" applyFont="1"/>
    <xf numFmtId="0" fontId="10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center" vertical="top"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3" fontId="7" fillId="0" borderId="1" xfId="0" applyNumberFormat="1" applyFont="1" applyBorder="1" applyAlignment="1">
      <alignment horizontal="right" wrapText="1"/>
    </xf>
    <xf numFmtId="0" fontId="0" fillId="0" borderId="0" xfId="0" applyAlignment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3" fontId="8" fillId="0" borderId="1" xfId="0" applyNumberFormat="1" applyFont="1" applyBorder="1" applyAlignment="1">
      <alignment horizontal="right" wrapText="1"/>
    </xf>
    <xf numFmtId="0" fontId="3" fillId="3" borderId="2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3" fontId="7" fillId="0" borderId="3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3" fontId="17" fillId="0" borderId="1" xfId="0" applyNumberFormat="1" applyFont="1" applyBorder="1" applyAlignment="1">
      <alignment horizontal="right" vertical="top" wrapText="1"/>
    </xf>
    <xf numFmtId="3" fontId="6" fillId="0" borderId="3" xfId="0" applyNumberFormat="1" applyFont="1" applyBorder="1" applyAlignment="1">
      <alignment horizontal="right" wrapText="1"/>
    </xf>
    <xf numFmtId="3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left" wrapText="1"/>
    </xf>
    <xf numFmtId="0" fontId="0" fillId="0" borderId="0" xfId="0"/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right" vertical="center" wrapText="1"/>
    </xf>
    <xf numFmtId="0" fontId="0" fillId="0" borderId="0" xfId="0" applyFont="1" applyBorder="1" applyAlignment="1">
      <alignment vertical="center"/>
    </xf>
    <xf numFmtId="0" fontId="16" fillId="0" borderId="0" xfId="0" applyFont="1"/>
    <xf numFmtId="0" fontId="6" fillId="0" borderId="1" xfId="0" applyFont="1" applyBorder="1" applyAlignment="1">
      <alignment horizontal="center" vertical="center" wrapText="1"/>
    </xf>
    <xf numFmtId="0" fontId="18" fillId="0" borderId="0" xfId="0" applyFont="1"/>
    <xf numFmtId="0" fontId="0" fillId="0" borderId="0" xfId="0" applyFont="1"/>
    <xf numFmtId="0" fontId="6" fillId="0" borderId="0" xfId="0" applyFont="1" applyAlignment="1">
      <alignment vertical="center"/>
    </xf>
    <xf numFmtId="164" fontId="19" fillId="0" borderId="0" xfId="5" applyNumberFormat="1" applyFill="1" applyAlignment="1">
      <alignment vertical="center" wrapText="1"/>
    </xf>
    <xf numFmtId="164" fontId="23" fillId="0" borderId="0" xfId="5" applyNumberFormat="1" applyFont="1" applyFill="1" applyAlignment="1">
      <alignment horizontal="centerContinuous" vertical="center" wrapText="1"/>
    </xf>
    <xf numFmtId="164" fontId="19" fillId="0" borderId="0" xfId="5" applyNumberFormat="1" applyFill="1" applyAlignment="1">
      <alignment horizontal="centerContinuous" vertical="center"/>
    </xf>
    <xf numFmtId="164" fontId="19" fillId="0" borderId="0" xfId="5" applyNumberFormat="1" applyFill="1" applyAlignment="1">
      <alignment horizontal="center" vertical="center" wrapText="1"/>
    </xf>
    <xf numFmtId="164" fontId="25" fillId="0" borderId="0" xfId="5" applyNumberFormat="1" applyFont="1" applyFill="1" applyAlignment="1">
      <alignment horizontal="right" vertical="center"/>
    </xf>
    <xf numFmtId="164" fontId="27" fillId="0" borderId="9" xfId="5" applyNumberFormat="1" applyFont="1" applyFill="1" applyBorder="1" applyAlignment="1">
      <alignment horizontal="centerContinuous" vertical="center" wrapText="1"/>
    </xf>
    <xf numFmtId="164" fontId="27" fillId="0" borderId="10" xfId="5" applyNumberFormat="1" applyFont="1" applyFill="1" applyBorder="1" applyAlignment="1">
      <alignment horizontal="centerContinuous" vertical="center" wrapText="1"/>
    </xf>
    <xf numFmtId="164" fontId="27" fillId="0" borderId="11" xfId="5" applyNumberFormat="1" applyFont="1" applyFill="1" applyBorder="1" applyAlignment="1">
      <alignment horizontal="centerContinuous" vertical="center" wrapText="1"/>
    </xf>
    <xf numFmtId="164" fontId="27" fillId="0" borderId="0" xfId="5" applyNumberFormat="1" applyFont="1" applyFill="1" applyBorder="1" applyAlignment="1">
      <alignment vertical="center" wrapText="1"/>
    </xf>
    <xf numFmtId="164" fontId="27" fillId="0" borderId="9" xfId="5" applyNumberFormat="1" applyFont="1" applyFill="1" applyBorder="1" applyAlignment="1">
      <alignment horizontal="center" vertical="center" wrapText="1"/>
    </xf>
    <xf numFmtId="164" fontId="27" fillId="0" borderId="16" xfId="5" applyNumberFormat="1" applyFont="1" applyFill="1" applyBorder="1" applyAlignment="1">
      <alignment horizontal="center" vertical="center" wrapText="1"/>
    </xf>
    <xf numFmtId="164" fontId="27" fillId="0" borderId="17" xfId="5" applyNumberFormat="1" applyFont="1" applyFill="1" applyBorder="1" applyAlignment="1">
      <alignment horizontal="center" vertical="center" wrapText="1"/>
    </xf>
    <xf numFmtId="164" fontId="27" fillId="0" borderId="18" xfId="5" applyNumberFormat="1" applyFont="1" applyFill="1" applyBorder="1" applyAlignment="1">
      <alignment horizontal="center" vertical="center" wrapText="1"/>
    </xf>
    <xf numFmtId="164" fontId="27" fillId="0" borderId="0" xfId="5" applyNumberFormat="1" applyFont="1" applyFill="1" applyBorder="1" applyAlignment="1">
      <alignment horizontal="center" vertical="center" wrapText="1"/>
    </xf>
    <xf numFmtId="164" fontId="28" fillId="0" borderId="0" xfId="5" applyNumberFormat="1" applyFont="1" applyFill="1" applyAlignment="1">
      <alignment horizontal="center" vertical="center" wrapText="1"/>
    </xf>
    <xf numFmtId="164" fontId="29" fillId="0" borderId="19" xfId="5" applyNumberFormat="1" applyFont="1" applyFill="1" applyBorder="1" applyAlignment="1">
      <alignment horizontal="center" vertical="center" wrapText="1"/>
    </xf>
    <xf numFmtId="164" fontId="29" fillId="0" borderId="9" xfId="5" applyNumberFormat="1" applyFont="1" applyFill="1" applyBorder="1" applyAlignment="1">
      <alignment horizontal="center" vertical="center" wrapText="1"/>
    </xf>
    <xf numFmtId="164" fontId="29" fillId="0" borderId="10" xfId="5" applyNumberFormat="1" applyFont="1" applyFill="1" applyBorder="1" applyAlignment="1">
      <alignment horizontal="center" vertical="center" wrapText="1"/>
    </xf>
    <xf numFmtId="164" fontId="29" fillId="0" borderId="20" xfId="5" applyNumberFormat="1" applyFont="1" applyFill="1" applyBorder="1" applyAlignment="1">
      <alignment horizontal="center" vertical="center" wrapText="1"/>
    </xf>
    <xf numFmtId="164" fontId="29" fillId="0" borderId="0" xfId="5" applyNumberFormat="1" applyFont="1" applyFill="1" applyBorder="1" applyAlignment="1">
      <alignment horizontal="center" vertical="center" wrapText="1"/>
    </xf>
    <xf numFmtId="164" fontId="19" fillId="0" borderId="21" xfId="5" applyNumberFormat="1" applyFill="1" applyBorder="1" applyAlignment="1">
      <alignment horizontal="left" vertical="center" wrapText="1" indent="1"/>
    </xf>
    <xf numFmtId="164" fontId="30" fillId="0" borderId="22" xfId="5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23" xfId="5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24" xfId="5" applyNumberFormat="1" applyFont="1" applyFill="1" applyBorder="1" applyAlignment="1" applyProtection="1">
      <alignment vertical="center" wrapText="1"/>
      <protection locked="0"/>
    </xf>
    <xf numFmtId="164" fontId="30" fillId="0" borderId="0" xfId="5" applyNumberFormat="1" applyFont="1" applyFill="1" applyBorder="1" applyAlignment="1" applyProtection="1">
      <alignment vertical="center" wrapText="1"/>
      <protection locked="0"/>
    </xf>
    <xf numFmtId="164" fontId="19" fillId="0" borderId="25" xfId="5" applyNumberFormat="1" applyFill="1" applyBorder="1" applyAlignment="1">
      <alignment horizontal="left" vertical="center" wrapText="1" indent="1"/>
    </xf>
    <xf numFmtId="164" fontId="30" fillId="0" borderId="26" xfId="5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7" xfId="5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27" xfId="5" applyNumberFormat="1" applyFont="1" applyFill="1" applyBorder="1" applyAlignment="1" applyProtection="1">
      <alignment vertical="center" wrapText="1"/>
      <protection locked="0"/>
    </xf>
    <xf numFmtId="164" fontId="30" fillId="0" borderId="1" xfId="5" applyNumberFormat="1" applyFont="1" applyFill="1" applyBorder="1" applyAlignment="1" applyProtection="1">
      <alignment vertical="center" wrapText="1"/>
      <protection locked="0"/>
    </xf>
    <xf numFmtId="164" fontId="30" fillId="0" borderId="7" xfId="5" applyNumberFormat="1" applyFont="1" applyFill="1" applyBorder="1" applyAlignment="1" applyProtection="1">
      <alignment vertical="center" wrapText="1"/>
      <protection locked="0"/>
    </xf>
    <xf numFmtId="164" fontId="30" fillId="0" borderId="2" xfId="5" applyNumberFormat="1" applyFont="1" applyFill="1" applyBorder="1" applyAlignment="1" applyProtection="1">
      <alignment vertical="center" wrapText="1"/>
      <protection locked="0"/>
    </xf>
    <xf numFmtId="164" fontId="30" fillId="0" borderId="28" xfId="5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6" xfId="5" applyNumberFormat="1" applyFont="1" applyFill="1" applyBorder="1" applyAlignment="1" applyProtection="1">
      <alignment vertical="center" wrapText="1"/>
      <protection locked="0"/>
    </xf>
    <xf numFmtId="164" fontId="30" fillId="0" borderId="3" xfId="5" applyNumberFormat="1" applyFont="1" applyFill="1" applyBorder="1" applyAlignment="1" applyProtection="1">
      <alignment vertical="center" wrapText="1"/>
      <protection locked="0"/>
    </xf>
    <xf numFmtId="164" fontId="31" fillId="0" borderId="26" xfId="5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19" xfId="5" applyNumberFormat="1" applyFont="1" applyFill="1" applyBorder="1" applyAlignment="1">
      <alignment horizontal="left" vertical="center" wrapText="1" indent="1"/>
    </xf>
    <xf numFmtId="164" fontId="29" fillId="0" borderId="9" xfId="5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16" xfId="5" applyNumberFormat="1" applyFont="1" applyFill="1" applyBorder="1" applyAlignment="1" applyProtection="1">
      <alignment vertical="center" wrapText="1"/>
    </xf>
    <xf numFmtId="164" fontId="29" fillId="0" borderId="10" xfId="5" applyNumberFormat="1" applyFont="1" applyFill="1" applyBorder="1" applyAlignment="1" applyProtection="1">
      <alignment vertical="center" wrapText="1"/>
    </xf>
    <xf numFmtId="164" fontId="29" fillId="0" borderId="29" xfId="5" applyNumberFormat="1" applyFont="1" applyFill="1" applyBorder="1" applyAlignment="1" applyProtection="1">
      <alignment vertical="center" wrapText="1"/>
    </xf>
    <xf numFmtId="164" fontId="29" fillId="0" borderId="0" xfId="5" applyNumberFormat="1" applyFont="1" applyFill="1" applyBorder="1" applyAlignment="1" applyProtection="1">
      <alignment vertical="center" wrapText="1"/>
    </xf>
    <xf numFmtId="164" fontId="19" fillId="0" borderId="21" xfId="5" applyNumberFormat="1" applyFont="1" applyFill="1" applyBorder="1" applyAlignment="1">
      <alignment horizontal="left" vertical="center" wrapText="1" indent="1"/>
    </xf>
    <xf numFmtId="164" fontId="29" fillId="0" borderId="30" xfId="5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3" xfId="5" applyNumberFormat="1" applyFont="1" applyFill="1" applyBorder="1" applyAlignment="1" applyProtection="1">
      <alignment horizontal="right" vertical="center" wrapText="1"/>
      <protection locked="0"/>
    </xf>
    <xf numFmtId="164" fontId="29" fillId="0" borderId="23" xfId="5" applyNumberFormat="1" applyFont="1" applyFill="1" applyBorder="1" applyAlignment="1" applyProtection="1">
      <alignment horizontal="right" vertical="center" wrapText="1"/>
      <protection locked="0"/>
    </xf>
    <xf numFmtId="164" fontId="31" fillId="0" borderId="24" xfId="5" applyNumberFormat="1" applyFont="1" applyFill="1" applyBorder="1" applyAlignment="1" applyProtection="1">
      <alignment horizontal="right" vertical="center" wrapText="1"/>
      <protection locked="0"/>
    </xf>
    <xf numFmtId="164" fontId="31" fillId="0" borderId="0" xfId="5" applyNumberFormat="1" applyFont="1" applyFill="1" applyBorder="1" applyAlignment="1" applyProtection="1">
      <alignment horizontal="right" vertical="center" wrapText="1"/>
      <protection locked="0"/>
    </xf>
    <xf numFmtId="164" fontId="31" fillId="0" borderId="1" xfId="5" applyNumberFormat="1" applyFont="1" applyFill="1" applyBorder="1" applyAlignment="1" applyProtection="1">
      <alignment horizontal="right" vertical="center" wrapText="1"/>
      <protection locked="0"/>
    </xf>
    <xf numFmtId="164" fontId="31" fillId="0" borderId="7" xfId="5" applyNumberFormat="1" applyFont="1" applyFill="1" applyBorder="1" applyAlignment="1" applyProtection="1">
      <alignment horizontal="right" vertical="center" wrapText="1"/>
      <protection locked="0"/>
    </xf>
    <xf numFmtId="164" fontId="31" fillId="0" borderId="27" xfId="5" applyNumberFormat="1" applyFont="1" applyFill="1" applyBorder="1" applyAlignment="1" applyProtection="1">
      <alignment horizontal="right" vertical="center" wrapText="1"/>
      <protection locked="0"/>
    </xf>
    <xf numFmtId="164" fontId="31" fillId="0" borderId="31" xfId="5" applyNumberFormat="1" applyFont="1" applyFill="1" applyBorder="1" applyAlignment="1" applyProtection="1">
      <alignment horizontal="right" vertical="center" wrapText="1"/>
      <protection locked="0"/>
    </xf>
    <xf numFmtId="164" fontId="31" fillId="0" borderId="30" xfId="5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23" xfId="5" applyNumberFormat="1" applyFont="1" applyFill="1" applyBorder="1" applyAlignment="1" applyProtection="1">
      <alignment horizontal="right" vertical="center" wrapText="1"/>
      <protection locked="0"/>
    </xf>
    <xf numFmtId="164" fontId="30" fillId="0" borderId="32" xfId="5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9" xfId="5" applyNumberFormat="1" applyFill="1" applyBorder="1" applyAlignment="1">
      <alignment horizontal="left" vertical="center" wrapText="1" indent="1"/>
    </xf>
    <xf numFmtId="164" fontId="30" fillId="0" borderId="0" xfId="5" applyNumberFormat="1" applyFont="1" applyFill="1" applyBorder="1" applyAlignment="1" applyProtection="1">
      <alignment vertical="center" wrapText="1"/>
    </xf>
    <xf numFmtId="164" fontId="26" fillId="0" borderId="9" xfId="5" applyNumberFormat="1" applyFont="1" applyFill="1" applyBorder="1" applyAlignment="1">
      <alignment horizontal="left" vertical="center" wrapText="1" indent="1"/>
    </xf>
    <xf numFmtId="164" fontId="29" fillId="0" borderId="16" xfId="5" applyNumberFormat="1" applyFont="1" applyFill="1" applyBorder="1" applyAlignment="1">
      <alignment vertical="center" wrapText="1"/>
    </xf>
    <xf numFmtId="164" fontId="29" fillId="0" borderId="29" xfId="5" applyNumberFormat="1" applyFont="1" applyFill="1" applyBorder="1" applyAlignment="1">
      <alignment vertical="center" wrapText="1"/>
    </xf>
    <xf numFmtId="164" fontId="29" fillId="0" borderId="0" xfId="5" applyNumberFormat="1" applyFont="1" applyFill="1" applyBorder="1" applyAlignment="1">
      <alignment vertical="center" wrapText="1"/>
    </xf>
    <xf numFmtId="164" fontId="29" fillId="0" borderId="17" xfId="5" applyNumberFormat="1" applyFont="1" applyFill="1" applyBorder="1" applyAlignment="1">
      <alignment horizontal="left" vertical="center" wrapText="1" indent="1"/>
    </xf>
    <xf numFmtId="164" fontId="29" fillId="0" borderId="33" xfId="5" applyNumberFormat="1" applyFont="1" applyFill="1" applyBorder="1" applyAlignment="1">
      <alignment horizontal="left" vertical="center" wrapText="1" indent="1"/>
    </xf>
    <xf numFmtId="164" fontId="29" fillId="0" borderId="34" xfId="5" applyNumberFormat="1" applyFont="1" applyFill="1" applyBorder="1" applyAlignment="1">
      <alignment horizontal="left" vertical="center" wrapText="1" indent="1"/>
    </xf>
    <xf numFmtId="164" fontId="29" fillId="0" borderId="0" xfId="5" applyNumberFormat="1" applyFont="1" applyFill="1" applyBorder="1" applyAlignment="1" applyProtection="1">
      <alignment horizontal="right" vertical="center" wrapText="1"/>
    </xf>
    <xf numFmtId="164" fontId="24" fillId="0" borderId="0" xfId="5" applyNumberFormat="1" applyFont="1" applyFill="1" applyAlignment="1">
      <alignment textRotation="180" wrapText="1"/>
    </xf>
    <xf numFmtId="164" fontId="33" fillId="0" borderId="0" xfId="5" applyNumberFormat="1" applyFont="1" applyFill="1" applyAlignment="1">
      <alignment vertical="center" wrapText="1"/>
    </xf>
    <xf numFmtId="164" fontId="24" fillId="0" borderId="0" xfId="5" applyNumberFormat="1" applyFont="1" applyFill="1" applyBorder="1" applyAlignment="1">
      <alignment textRotation="180"/>
    </xf>
    <xf numFmtId="164" fontId="25" fillId="0" borderId="0" xfId="5" applyNumberFormat="1" applyFont="1" applyFill="1" applyBorder="1" applyAlignment="1">
      <alignment vertical="center"/>
    </xf>
    <xf numFmtId="164" fontId="24" fillId="0" borderId="9" xfId="5" applyNumberFormat="1" applyFont="1" applyFill="1" applyBorder="1" applyAlignment="1">
      <alignment textRotation="180"/>
    </xf>
    <xf numFmtId="164" fontId="27" fillId="0" borderId="20" xfId="5" applyNumberFormat="1" applyFont="1" applyFill="1" applyBorder="1" applyAlignment="1">
      <alignment horizontal="centerContinuous" vertical="center" wrapText="1"/>
    </xf>
    <xf numFmtId="164" fontId="27" fillId="0" borderId="35" xfId="5" applyNumberFormat="1" applyFont="1" applyFill="1" applyBorder="1" applyAlignment="1">
      <alignment horizontal="centerContinuous" vertical="center" wrapText="1"/>
    </xf>
    <xf numFmtId="164" fontId="19" fillId="0" borderId="9" xfId="5" applyNumberFormat="1" applyFont="1" applyFill="1" applyBorder="1" applyAlignment="1">
      <alignment vertical="top" textRotation="180" wrapText="1"/>
    </xf>
    <xf numFmtId="164" fontId="27" fillId="0" borderId="10" xfId="5" applyNumberFormat="1" applyFont="1" applyFill="1" applyBorder="1" applyAlignment="1">
      <alignment horizontal="center" vertical="center" wrapText="1"/>
    </xf>
    <xf numFmtId="164" fontId="27" fillId="0" borderId="29" xfId="5" applyNumberFormat="1" applyFont="1" applyFill="1" applyBorder="1" applyAlignment="1">
      <alignment horizontal="center" vertical="center" wrapText="1"/>
    </xf>
    <xf numFmtId="164" fontId="29" fillId="0" borderId="35" xfId="5" applyNumberFormat="1" applyFont="1" applyFill="1" applyBorder="1" applyAlignment="1">
      <alignment horizontal="center" vertical="center" wrapText="1"/>
    </xf>
    <xf numFmtId="164" fontId="29" fillId="0" borderId="29" xfId="5" applyNumberFormat="1" applyFont="1" applyFill="1" applyBorder="1" applyAlignment="1">
      <alignment horizontal="center" vertical="center" wrapText="1"/>
    </xf>
    <xf numFmtId="164" fontId="29" fillId="0" borderId="0" xfId="5" applyNumberFormat="1" applyFont="1" applyFill="1" applyAlignment="1">
      <alignment horizontal="center" vertical="center" wrapText="1"/>
    </xf>
    <xf numFmtId="164" fontId="19" fillId="0" borderId="22" xfId="5" applyNumberFormat="1" applyFill="1" applyBorder="1" applyAlignment="1">
      <alignment horizontal="right" vertical="top" readingOrder="1"/>
    </xf>
    <xf numFmtId="164" fontId="30" fillId="0" borderId="37" xfId="5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38" xfId="9" applyNumberFormat="1" applyFont="1" applyFill="1" applyBorder="1" applyAlignment="1" applyProtection="1">
      <alignment horizontal="right" vertical="center" wrapText="1"/>
      <protection locked="0"/>
    </xf>
    <xf numFmtId="164" fontId="31" fillId="0" borderId="21" xfId="9" applyNumberFormat="1" applyFont="1" applyFill="1" applyBorder="1" applyAlignment="1" applyProtection="1">
      <alignment horizontal="right" vertical="center" wrapText="1"/>
      <protection locked="0"/>
    </xf>
    <xf numFmtId="164" fontId="30" fillId="0" borderId="38" xfId="9" applyNumberFormat="1" applyFont="1" applyFill="1" applyBorder="1" applyAlignment="1" applyProtection="1">
      <alignment vertical="center" wrapText="1"/>
      <protection locked="0"/>
    </xf>
    <xf numFmtId="164" fontId="19" fillId="0" borderId="26" xfId="5" applyNumberFormat="1" applyFill="1" applyBorder="1" applyAlignment="1">
      <alignment horizontal="right" vertical="top" readingOrder="1"/>
    </xf>
    <xf numFmtId="164" fontId="30" fillId="0" borderId="21" xfId="5" applyNumberFormat="1" applyFont="1" applyFill="1" applyBorder="1" applyAlignment="1" applyProtection="1">
      <alignment vertical="center" wrapText="1"/>
      <protection locked="0"/>
    </xf>
    <xf numFmtId="164" fontId="30" fillId="0" borderId="27" xfId="9" applyNumberFormat="1" applyFont="1" applyFill="1" applyBorder="1" applyAlignment="1" applyProtection="1">
      <alignment vertical="center" wrapText="1"/>
      <protection locked="0"/>
    </xf>
    <xf numFmtId="164" fontId="30" fillId="0" borderId="25" xfId="5" applyNumberFormat="1" applyFont="1" applyFill="1" applyBorder="1" applyAlignment="1" applyProtection="1">
      <alignment vertical="center" wrapText="1"/>
      <protection locked="0"/>
    </xf>
    <xf numFmtId="164" fontId="30" fillId="0" borderId="39" xfId="9" applyNumberFormat="1" applyFont="1" applyFill="1" applyBorder="1" applyAlignment="1" applyProtection="1">
      <alignment vertical="center" wrapText="1"/>
      <protection locked="0"/>
    </xf>
    <xf numFmtId="164" fontId="30" fillId="0" borderId="0" xfId="5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9" xfId="5" applyNumberFormat="1" applyFill="1" applyBorder="1" applyAlignment="1">
      <alignment horizontal="right" vertical="top" readingOrder="1"/>
    </xf>
    <xf numFmtId="164" fontId="29" fillId="0" borderId="10" xfId="5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19" xfId="5" applyNumberFormat="1" applyFont="1" applyFill="1" applyBorder="1" applyAlignment="1" applyProtection="1">
      <alignment vertical="center" wrapText="1"/>
    </xf>
    <xf numFmtId="164" fontId="29" fillId="0" borderId="10" xfId="5" applyNumberFormat="1" applyFont="1" applyFill="1" applyBorder="1" applyAlignment="1" applyProtection="1">
      <alignment horizontal="left" vertical="center" wrapText="1" indent="1"/>
    </xf>
    <xf numFmtId="164" fontId="29" fillId="0" borderId="31" xfId="5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40" xfId="5" applyNumberFormat="1" applyFont="1" applyFill="1" applyBorder="1" applyAlignment="1" applyProtection="1">
      <alignment horizontal="right" vertical="center" wrapText="1"/>
      <protection locked="0"/>
    </xf>
    <xf numFmtId="164" fontId="29" fillId="0" borderId="0" xfId="5" applyNumberFormat="1" applyFont="1" applyFill="1" applyBorder="1" applyAlignment="1" applyProtection="1">
      <alignment horizontal="right" vertical="center" wrapText="1"/>
      <protection locked="0"/>
    </xf>
    <xf numFmtId="164" fontId="31" fillId="0" borderId="40" xfId="5" applyNumberFormat="1" applyFont="1" applyFill="1" applyBorder="1" applyAlignment="1" applyProtection="1">
      <alignment horizontal="right" vertical="center" wrapText="1"/>
      <protection locked="0"/>
    </xf>
    <xf numFmtId="164" fontId="29" fillId="0" borderId="7" xfId="5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27" xfId="5" applyNumberFormat="1" applyFont="1" applyFill="1" applyBorder="1" applyAlignment="1" applyProtection="1">
      <alignment horizontal="right" vertical="center" wrapText="1"/>
      <protection locked="0"/>
    </xf>
    <xf numFmtId="164" fontId="29" fillId="0" borderId="6" xfId="5" applyNumberFormat="1" applyFont="1" applyFill="1" applyBorder="1" applyAlignment="1" applyProtection="1">
      <alignment horizontal="right" vertical="center" wrapText="1"/>
      <protection locked="0"/>
    </xf>
    <xf numFmtId="164" fontId="31" fillId="0" borderId="7" xfId="5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6" xfId="5" applyNumberFormat="1" applyFont="1" applyFill="1" applyBorder="1" applyAlignment="1" applyProtection="1">
      <alignment horizontal="right" vertical="center" wrapText="1"/>
      <protection locked="0"/>
    </xf>
    <xf numFmtId="164" fontId="31" fillId="0" borderId="31" xfId="5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4" xfId="5" applyNumberFormat="1" applyFont="1" applyFill="1" applyBorder="1" applyAlignment="1" applyProtection="1">
      <alignment horizontal="right" vertical="center" wrapText="1"/>
      <protection locked="0"/>
    </xf>
    <xf numFmtId="164" fontId="19" fillId="0" borderId="41" xfId="5" applyNumberFormat="1" applyFill="1" applyBorder="1" applyAlignment="1">
      <alignment horizontal="right" vertical="top" readingOrder="1"/>
    </xf>
    <xf numFmtId="164" fontId="30" fillId="0" borderId="42" xfId="5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39" xfId="5" applyNumberFormat="1" applyFont="1" applyFill="1" applyBorder="1" applyAlignment="1" applyProtection="1">
      <alignment horizontal="right" vertical="center" wrapText="1"/>
      <protection locked="0"/>
    </xf>
    <xf numFmtId="164" fontId="31" fillId="0" borderId="43" xfId="5" applyNumberFormat="1" applyFont="1" applyFill="1" applyBorder="1" applyAlignment="1" applyProtection="1">
      <alignment horizontal="right" vertical="center" wrapText="1"/>
      <protection locked="0"/>
    </xf>
    <xf numFmtId="164" fontId="19" fillId="0" borderId="17" xfId="5" applyNumberFormat="1" applyFill="1" applyBorder="1" applyAlignment="1">
      <alignment horizontal="right" vertical="top" readingOrder="1"/>
    </xf>
    <xf numFmtId="164" fontId="29" fillId="0" borderId="35" xfId="5" applyNumberFormat="1" applyFont="1" applyFill="1" applyBorder="1" applyAlignment="1" applyProtection="1">
      <alignment vertical="center" wrapText="1"/>
    </xf>
    <xf numFmtId="164" fontId="26" fillId="0" borderId="10" xfId="5" applyNumberFormat="1" applyFont="1" applyFill="1" applyBorder="1" applyAlignment="1">
      <alignment horizontal="left" vertical="center" wrapText="1" indent="1"/>
    </xf>
    <xf numFmtId="164" fontId="19" fillId="0" borderId="17" xfId="5" applyNumberFormat="1" applyFont="1" applyFill="1" applyBorder="1" applyAlignment="1">
      <alignment vertical="top"/>
    </xf>
    <xf numFmtId="164" fontId="29" fillId="0" borderId="10" xfId="5" applyNumberFormat="1" applyFont="1" applyFill="1" applyBorder="1" applyAlignment="1">
      <alignment horizontal="left" vertical="center" wrapText="1" indent="1"/>
    </xf>
    <xf numFmtId="164" fontId="29" fillId="0" borderId="29" xfId="5" applyNumberFormat="1" applyFont="1" applyFill="1" applyBorder="1" applyAlignment="1" applyProtection="1">
      <alignment horizontal="right" vertical="center" wrapText="1"/>
    </xf>
    <xf numFmtId="164" fontId="29" fillId="0" borderId="35" xfId="5" applyNumberFormat="1" applyFont="1" applyFill="1" applyBorder="1" applyAlignment="1" applyProtection="1">
      <alignment horizontal="right" vertical="center" wrapText="1"/>
    </xf>
    <xf numFmtId="164" fontId="29" fillId="0" borderId="9" xfId="5" applyNumberFormat="1" applyFont="1" applyFill="1" applyBorder="1" applyAlignment="1">
      <alignment horizontal="left" vertical="center" wrapText="1" indent="1"/>
    </xf>
    <xf numFmtId="0" fontId="28" fillId="0" borderId="0" xfId="5" applyFont="1" applyFill="1" applyBorder="1" applyAlignment="1" applyProtection="1">
      <alignment horizontal="left" vertical="center"/>
    </xf>
    <xf numFmtId="0" fontId="28" fillId="0" borderId="0" xfId="5" applyFont="1" applyFill="1" applyBorder="1" applyAlignment="1" applyProtection="1">
      <alignment vertical="center" wrapText="1"/>
    </xf>
    <xf numFmtId="3" fontId="28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0" xfId="5" applyNumberFormat="1" applyFill="1" applyBorder="1" applyAlignment="1">
      <alignment vertical="center" wrapText="1"/>
    </xf>
    <xf numFmtId="0" fontId="3" fillId="2" borderId="0" xfId="0" applyFont="1" applyFill="1" applyAlignment="1">
      <alignment horizontal="center" vertical="top" wrapText="1"/>
    </xf>
    <xf numFmtId="0" fontId="0" fillId="0" borderId="0" xfId="0"/>
    <xf numFmtId="0" fontId="4" fillId="2" borderId="0" xfId="0" applyFont="1" applyFill="1" applyAlignment="1">
      <alignment horizontal="center" vertical="top" wrapText="1"/>
    </xf>
    <xf numFmtId="0" fontId="4" fillId="0" borderId="0" xfId="0" applyFont="1"/>
    <xf numFmtId="0" fontId="5" fillId="3" borderId="0" xfId="0" applyFont="1" applyFill="1" applyAlignment="1">
      <alignment horizontal="center" vertical="top" wrapText="1"/>
    </xf>
    <xf numFmtId="0" fontId="0" fillId="3" borderId="0" xfId="0" applyFill="1"/>
    <xf numFmtId="0" fontId="5" fillId="3" borderId="1" xfId="0" applyFont="1" applyFill="1" applyBorder="1" applyAlignment="1">
      <alignment horizontal="center" vertical="top" wrapText="1"/>
    </xf>
    <xf numFmtId="0" fontId="0" fillId="3" borderId="1" xfId="0" applyFill="1" applyBorder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5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164" fontId="24" fillId="0" borderId="0" xfId="5" applyNumberFormat="1" applyFont="1" applyFill="1" applyAlignment="1">
      <alignment horizontal="center" textRotation="180" wrapText="1"/>
    </xf>
    <xf numFmtId="164" fontId="26" fillId="0" borderId="8" xfId="5" applyNumberFormat="1" applyFont="1" applyFill="1" applyBorder="1" applyAlignment="1">
      <alignment horizontal="center" vertical="center" wrapText="1"/>
    </xf>
    <xf numFmtId="164" fontId="26" fillId="0" borderId="15" xfId="5" applyNumberFormat="1" applyFont="1" applyFill="1" applyBorder="1" applyAlignment="1">
      <alignment horizontal="center" vertical="center" wrapText="1"/>
    </xf>
    <xf numFmtId="164" fontId="27" fillId="0" borderId="12" xfId="5" applyNumberFormat="1" applyFont="1" applyFill="1" applyBorder="1" applyAlignment="1">
      <alignment horizontal="center" vertical="center" wrapText="1"/>
    </xf>
    <xf numFmtId="164" fontId="27" fillId="0" borderId="13" xfId="5" applyNumberFormat="1" applyFont="1" applyFill="1" applyBorder="1" applyAlignment="1">
      <alignment horizontal="center" vertical="center" wrapText="1"/>
    </xf>
    <xf numFmtId="164" fontId="27" fillId="0" borderId="14" xfId="5" applyNumberFormat="1" applyFont="1" applyFill="1" applyBorder="1" applyAlignment="1">
      <alignment horizontal="center" vertical="center" wrapText="1"/>
    </xf>
    <xf numFmtId="164" fontId="19" fillId="0" borderId="0" xfId="5" applyNumberFormat="1" applyFill="1" applyAlignment="1">
      <alignment horizontal="center" vertical="center" wrapText="1"/>
    </xf>
    <xf numFmtId="164" fontId="34" fillId="0" borderId="0" xfId="5" applyNumberFormat="1" applyFont="1" applyFill="1" applyAlignment="1">
      <alignment horizontal="center" wrapText="1"/>
    </xf>
    <xf numFmtId="164" fontId="25" fillId="0" borderId="0" xfId="5" applyNumberFormat="1" applyFont="1" applyFill="1" applyBorder="1" applyAlignment="1">
      <alignment horizontal="right" vertical="center"/>
    </xf>
    <xf numFmtId="164" fontId="27" fillId="0" borderId="36" xfId="5" applyNumberFormat="1" applyFont="1" applyFill="1" applyBorder="1" applyAlignment="1">
      <alignment horizontal="center" vertical="center" wrapText="1"/>
    </xf>
    <xf numFmtId="164" fontId="27" fillId="0" borderId="35" xfId="5" applyNumberFormat="1" applyFont="1" applyFill="1" applyBorder="1" applyAlignment="1">
      <alignment horizontal="center" vertical="center" wrapText="1"/>
    </xf>
    <xf numFmtId="164" fontId="27" fillId="0" borderId="20" xfId="5" applyNumberFormat="1" applyFont="1" applyFill="1" applyBorder="1" applyAlignment="1">
      <alignment horizontal="center" vertical="center" wrapText="1"/>
    </xf>
  </cellXfs>
  <cellStyles count="10">
    <cellStyle name="Excel Built-in Normál 2" xfId="6"/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ál 3 2" xfId="5"/>
    <cellStyle name="Normál 4" xfId="7"/>
    <cellStyle name="Normál 5" xfId="8"/>
    <cellStyle name="Normál_KVRENMUNKA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tabSelected="1" view="pageLayout" workbookViewId="0">
      <selection activeCell="D10" sqref="D10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>
      <c r="A1" s="195" t="s">
        <v>134</v>
      </c>
      <c r="B1" s="196"/>
      <c r="C1" s="196"/>
      <c r="D1" s="196"/>
    </row>
    <row r="2" spans="1:4" ht="30">
      <c r="A2" s="1" t="s">
        <v>4</v>
      </c>
      <c r="B2" s="1" t="s">
        <v>5</v>
      </c>
      <c r="C2" s="1" t="s">
        <v>6</v>
      </c>
      <c r="D2" s="1" t="s">
        <v>7</v>
      </c>
    </row>
    <row r="3" spans="1:4" ht="15">
      <c r="A3" s="1">
        <v>2</v>
      </c>
      <c r="B3" s="1">
        <v>3</v>
      </c>
      <c r="C3" s="1">
        <v>4</v>
      </c>
      <c r="D3" s="1">
        <v>5</v>
      </c>
    </row>
    <row r="4" spans="1:4" ht="30" customHeight="1">
      <c r="A4" s="10" t="s">
        <v>0</v>
      </c>
      <c r="B4" s="11" t="s">
        <v>8</v>
      </c>
      <c r="C4" s="12">
        <v>10470</v>
      </c>
      <c r="D4" s="12">
        <v>10463</v>
      </c>
    </row>
    <row r="5" spans="1:4" ht="30" customHeight="1">
      <c r="A5" s="10" t="s">
        <v>1</v>
      </c>
      <c r="B5" s="11" t="s">
        <v>10</v>
      </c>
      <c r="C5" s="12">
        <v>416</v>
      </c>
      <c r="D5" s="12">
        <v>416</v>
      </c>
    </row>
    <row r="6" spans="1:4" ht="30" customHeight="1">
      <c r="A6" s="10" t="s">
        <v>2</v>
      </c>
      <c r="B6" s="11" t="s">
        <v>12</v>
      </c>
      <c r="C6" s="12">
        <v>146</v>
      </c>
      <c r="D6" s="12">
        <v>146</v>
      </c>
    </row>
    <row r="7" spans="1:4" ht="30" customHeight="1">
      <c r="A7" s="10" t="s">
        <v>3</v>
      </c>
      <c r="B7" s="11" t="s">
        <v>14</v>
      </c>
      <c r="C7" s="12">
        <v>46</v>
      </c>
      <c r="D7" s="12">
        <v>46</v>
      </c>
    </row>
    <row r="8" spans="1:4" ht="30" customHeight="1">
      <c r="A8" s="10" t="s">
        <v>91</v>
      </c>
      <c r="B8" s="11" t="s">
        <v>16</v>
      </c>
      <c r="C8" s="12">
        <v>0</v>
      </c>
      <c r="D8" s="12">
        <v>254</v>
      </c>
    </row>
    <row r="9" spans="1:4" ht="30" customHeight="1">
      <c r="A9" s="10" t="s">
        <v>93</v>
      </c>
      <c r="B9" s="19" t="s">
        <v>18</v>
      </c>
      <c r="C9" s="20">
        <v>11078</v>
      </c>
      <c r="D9" s="20">
        <f>SUM(D4:D8)</f>
        <v>11325</v>
      </c>
    </row>
    <row r="10" spans="1:4" ht="30" customHeight="1">
      <c r="A10" s="10" t="s">
        <v>9</v>
      </c>
      <c r="B10" s="11" t="s">
        <v>20</v>
      </c>
      <c r="C10" s="12">
        <v>3096</v>
      </c>
      <c r="D10" s="12">
        <v>3096</v>
      </c>
    </row>
    <row r="11" spans="1:4" s="64" customFormat="1" ht="30" customHeight="1">
      <c r="A11" s="10" t="s">
        <v>125</v>
      </c>
      <c r="B11" s="11" t="s">
        <v>174</v>
      </c>
      <c r="C11" s="12">
        <v>0</v>
      </c>
      <c r="D11" s="12">
        <v>13</v>
      </c>
    </row>
    <row r="12" spans="1:4" ht="30" customHeight="1">
      <c r="A12" s="10" t="s">
        <v>11</v>
      </c>
      <c r="B12" s="11" t="s">
        <v>22</v>
      </c>
      <c r="C12" s="12">
        <v>408</v>
      </c>
      <c r="D12" s="12">
        <v>2170</v>
      </c>
    </row>
    <row r="13" spans="1:4" s="73" customFormat="1" ht="30" customHeight="1">
      <c r="A13" s="10" t="s">
        <v>13</v>
      </c>
      <c r="B13" s="11" t="s">
        <v>24</v>
      </c>
      <c r="C13" s="12">
        <v>3504</v>
      </c>
      <c r="D13" s="12">
        <v>5280</v>
      </c>
    </row>
    <row r="14" spans="1:4" ht="30" customHeight="1">
      <c r="A14" s="10" t="s">
        <v>126</v>
      </c>
      <c r="B14" s="19" t="s">
        <v>26</v>
      </c>
      <c r="C14" s="20">
        <v>14582</v>
      </c>
      <c r="D14" s="20">
        <v>16605</v>
      </c>
    </row>
    <row r="15" spans="1:4" ht="30" customHeight="1">
      <c r="A15" s="10" t="s">
        <v>115</v>
      </c>
      <c r="B15" s="19" t="s">
        <v>28</v>
      </c>
      <c r="C15" s="20">
        <v>3899</v>
      </c>
      <c r="D15" s="20">
        <v>3943</v>
      </c>
    </row>
    <row r="16" spans="1:4" ht="30" customHeight="1">
      <c r="A16" s="10" t="s">
        <v>19</v>
      </c>
      <c r="B16" s="11" t="s">
        <v>34</v>
      </c>
      <c r="C16" s="12">
        <v>75</v>
      </c>
      <c r="D16" s="12">
        <v>75</v>
      </c>
    </row>
    <row r="17" spans="1:4" ht="30" customHeight="1">
      <c r="A17" s="10" t="s">
        <v>127</v>
      </c>
      <c r="B17" s="11" t="s">
        <v>36</v>
      </c>
      <c r="C17" s="12">
        <v>3851</v>
      </c>
      <c r="D17" s="12">
        <v>3851</v>
      </c>
    </row>
    <row r="18" spans="1:4" ht="30" customHeight="1">
      <c r="A18" s="10" t="s">
        <v>21</v>
      </c>
      <c r="B18" s="19" t="s">
        <v>38</v>
      </c>
      <c r="C18" s="20">
        <v>3926</v>
      </c>
      <c r="D18" s="20">
        <v>3926</v>
      </c>
    </row>
    <row r="19" spans="1:4" ht="30" customHeight="1">
      <c r="A19" s="10" t="s">
        <v>23</v>
      </c>
      <c r="B19" s="11" t="s">
        <v>40</v>
      </c>
      <c r="C19" s="12">
        <v>101</v>
      </c>
      <c r="D19" s="12">
        <v>178</v>
      </c>
    </row>
    <row r="20" spans="1:4" ht="30" customHeight="1">
      <c r="A20" s="10" t="s">
        <v>25</v>
      </c>
      <c r="B20" s="11" t="s">
        <v>42</v>
      </c>
      <c r="C20" s="12">
        <v>346</v>
      </c>
      <c r="D20" s="12">
        <v>346</v>
      </c>
    </row>
    <row r="21" spans="1:4" ht="30" customHeight="1">
      <c r="A21" s="10" t="s">
        <v>27</v>
      </c>
      <c r="B21" s="19" t="s">
        <v>44</v>
      </c>
      <c r="C21" s="20">
        <v>447</v>
      </c>
      <c r="D21" s="20">
        <v>524</v>
      </c>
    </row>
    <row r="22" spans="1:4" ht="30" customHeight="1">
      <c r="A22" s="10" t="s">
        <v>29</v>
      </c>
      <c r="B22" s="11" t="s">
        <v>46</v>
      </c>
      <c r="C22" s="12">
        <v>4034</v>
      </c>
      <c r="D22" s="12">
        <v>4034</v>
      </c>
    </row>
    <row r="23" spans="1:4" ht="30" customHeight="1">
      <c r="A23" s="10" t="s">
        <v>119</v>
      </c>
      <c r="B23" s="11" t="s">
        <v>48</v>
      </c>
      <c r="C23" s="12">
        <v>8589</v>
      </c>
      <c r="D23" s="12">
        <v>8589</v>
      </c>
    </row>
    <row r="24" spans="1:4" ht="30" customHeight="1">
      <c r="A24" s="10" t="s">
        <v>128</v>
      </c>
      <c r="B24" s="11" t="s">
        <v>50</v>
      </c>
      <c r="C24" s="12">
        <v>0</v>
      </c>
      <c r="D24" s="12">
        <v>8</v>
      </c>
    </row>
    <row r="25" spans="1:4" ht="30" customHeight="1">
      <c r="A25" s="10" t="s">
        <v>30</v>
      </c>
      <c r="B25" s="11" t="s">
        <v>52</v>
      </c>
      <c r="C25" s="12">
        <v>2218</v>
      </c>
      <c r="D25" s="12">
        <v>2218</v>
      </c>
    </row>
    <row r="26" spans="1:4" ht="30" customHeight="1">
      <c r="A26" s="10" t="s">
        <v>31</v>
      </c>
      <c r="B26" s="11" t="s">
        <v>54</v>
      </c>
      <c r="C26" s="12">
        <v>146</v>
      </c>
      <c r="D26" s="12">
        <v>343</v>
      </c>
    </row>
    <row r="27" spans="1:4" ht="30" customHeight="1">
      <c r="A27" s="10" t="s">
        <v>129</v>
      </c>
      <c r="B27" s="11" t="s">
        <v>56</v>
      </c>
      <c r="C27" s="12">
        <v>6453</v>
      </c>
      <c r="D27" s="12">
        <v>6256</v>
      </c>
    </row>
    <row r="28" spans="1:4" ht="30" customHeight="1">
      <c r="A28" s="10" t="s">
        <v>32</v>
      </c>
      <c r="B28" s="19" t="s">
        <v>58</v>
      </c>
      <c r="C28" s="20">
        <v>21440</v>
      </c>
      <c r="D28" s="20">
        <v>21448</v>
      </c>
    </row>
    <row r="29" spans="1:4" ht="30" customHeight="1">
      <c r="A29" s="10" t="s">
        <v>33</v>
      </c>
      <c r="B29" s="11" t="s">
        <v>60</v>
      </c>
      <c r="C29" s="12">
        <v>6226</v>
      </c>
      <c r="D29" s="12">
        <v>6226</v>
      </c>
    </row>
    <row r="30" spans="1:4" ht="30" customHeight="1">
      <c r="A30" s="10" t="s">
        <v>35</v>
      </c>
      <c r="B30" s="11" t="s">
        <v>62</v>
      </c>
      <c r="C30" s="12">
        <v>1744</v>
      </c>
      <c r="D30" s="12">
        <v>1744</v>
      </c>
    </row>
    <row r="31" spans="1:4" ht="30" customHeight="1">
      <c r="A31" s="10" t="s">
        <v>130</v>
      </c>
      <c r="B31" s="11" t="s">
        <v>64</v>
      </c>
      <c r="C31" s="12">
        <v>167</v>
      </c>
      <c r="D31" s="12">
        <v>4714</v>
      </c>
    </row>
    <row r="32" spans="1:4" ht="30" customHeight="1">
      <c r="A32" s="10" t="s">
        <v>37</v>
      </c>
      <c r="B32" s="19" t="s">
        <v>66</v>
      </c>
      <c r="C32" s="20">
        <v>8138</v>
      </c>
      <c r="D32" s="20">
        <v>12684</v>
      </c>
    </row>
    <row r="33" spans="1:4" ht="30" customHeight="1">
      <c r="A33" s="10" t="s">
        <v>39</v>
      </c>
      <c r="B33" s="19" t="s">
        <v>68</v>
      </c>
      <c r="C33" s="20">
        <v>33950</v>
      </c>
      <c r="D33" s="20">
        <v>38582</v>
      </c>
    </row>
    <row r="34" spans="1:4" ht="30" customHeight="1">
      <c r="A34" s="10" t="s">
        <v>47</v>
      </c>
      <c r="B34" s="11" t="s">
        <v>70</v>
      </c>
      <c r="C34" s="12">
        <v>205</v>
      </c>
      <c r="D34" s="12">
        <v>211</v>
      </c>
    </row>
    <row r="35" spans="1:4" ht="30" customHeight="1">
      <c r="A35" s="10" t="s">
        <v>97</v>
      </c>
      <c r="B35" s="11" t="s">
        <v>71</v>
      </c>
      <c r="C35" s="12">
        <v>360</v>
      </c>
      <c r="D35" s="12">
        <v>360</v>
      </c>
    </row>
    <row r="36" spans="1:4" ht="30" customHeight="1">
      <c r="A36" s="10" t="s">
        <v>51</v>
      </c>
      <c r="B36" s="11" t="s">
        <v>72</v>
      </c>
      <c r="C36" s="12">
        <v>1479</v>
      </c>
      <c r="D36" s="12">
        <v>1479</v>
      </c>
    </row>
    <row r="37" spans="1:4" ht="30" customHeight="1">
      <c r="A37" s="10" t="s">
        <v>57</v>
      </c>
      <c r="B37" s="19" t="s">
        <v>73</v>
      </c>
      <c r="C37" s="20">
        <v>2044</v>
      </c>
      <c r="D37" s="20">
        <v>2049</v>
      </c>
    </row>
    <row r="38" spans="1:4" ht="30" customHeight="1">
      <c r="A38" s="10" t="s">
        <v>61</v>
      </c>
      <c r="B38" s="11" t="s">
        <v>74</v>
      </c>
      <c r="C38" s="12">
        <v>78683</v>
      </c>
      <c r="D38" s="12">
        <v>78717</v>
      </c>
    </row>
    <row r="39" spans="1:4" s="64" customFormat="1" ht="30" customHeight="1">
      <c r="A39" s="10" t="s">
        <v>137</v>
      </c>
      <c r="B39" s="11" t="s">
        <v>313</v>
      </c>
      <c r="C39" s="12">
        <v>0</v>
      </c>
      <c r="D39" s="12">
        <v>200</v>
      </c>
    </row>
    <row r="40" spans="1:4" ht="30" customHeight="1">
      <c r="A40" s="10" t="s">
        <v>138</v>
      </c>
      <c r="B40" s="11" t="s">
        <v>75</v>
      </c>
      <c r="C40" s="12">
        <v>1400</v>
      </c>
      <c r="D40" s="12">
        <v>1522</v>
      </c>
    </row>
    <row r="41" spans="1:4" ht="30" customHeight="1">
      <c r="A41" s="10" t="s">
        <v>139</v>
      </c>
      <c r="B41" s="11" t="s">
        <v>76</v>
      </c>
      <c r="C41" s="12">
        <v>16472</v>
      </c>
      <c r="D41" s="12">
        <v>25393</v>
      </c>
    </row>
    <row r="42" spans="1:4" ht="30" customHeight="1">
      <c r="A42" s="10" t="s">
        <v>140</v>
      </c>
      <c r="B42" s="19" t="s">
        <v>77</v>
      </c>
      <c r="C42" s="20">
        <v>96555</v>
      </c>
      <c r="D42" s="20">
        <v>105832</v>
      </c>
    </row>
    <row r="43" spans="1:4" s="73" customFormat="1" ht="30" customHeight="1">
      <c r="A43" s="10" t="s">
        <v>141</v>
      </c>
      <c r="B43" s="11" t="s">
        <v>228</v>
      </c>
      <c r="C43" s="12">
        <v>0</v>
      </c>
      <c r="D43" s="12">
        <v>310</v>
      </c>
    </row>
    <row r="44" spans="1:4" ht="30" customHeight="1">
      <c r="A44" s="10" t="s">
        <v>142</v>
      </c>
      <c r="B44" s="11" t="s">
        <v>78</v>
      </c>
      <c r="C44" s="12">
        <v>0</v>
      </c>
      <c r="D44" s="12">
        <v>1328</v>
      </c>
    </row>
    <row r="45" spans="1:4" ht="30" customHeight="1">
      <c r="A45" s="10" t="s">
        <v>143</v>
      </c>
      <c r="B45" s="11" t="s">
        <v>80</v>
      </c>
      <c r="C45" s="12">
        <v>0</v>
      </c>
      <c r="D45" s="12">
        <v>1006</v>
      </c>
    </row>
    <row r="46" spans="1:4" ht="30" customHeight="1">
      <c r="A46" s="10" t="s">
        <v>63</v>
      </c>
      <c r="B46" s="11" t="s">
        <v>81</v>
      </c>
      <c r="C46" s="12">
        <v>0</v>
      </c>
      <c r="D46" s="12">
        <v>272</v>
      </c>
    </row>
    <row r="47" spans="1:4" ht="30" customHeight="1">
      <c r="A47" s="10" t="s">
        <v>65</v>
      </c>
      <c r="B47" s="19" t="s">
        <v>82</v>
      </c>
      <c r="C47" s="20">
        <v>0</v>
      </c>
      <c r="D47" s="20">
        <v>2916</v>
      </c>
    </row>
    <row r="48" spans="1:4" ht="30" customHeight="1">
      <c r="A48" s="10" t="s">
        <v>67</v>
      </c>
      <c r="B48" s="11" t="s">
        <v>83</v>
      </c>
      <c r="C48" s="12">
        <v>0</v>
      </c>
      <c r="D48" s="12">
        <v>4425</v>
      </c>
    </row>
    <row r="49" spans="1:4" s="64" customFormat="1" ht="30" customHeight="1">
      <c r="A49" s="10" t="s">
        <v>144</v>
      </c>
      <c r="B49" s="11" t="s">
        <v>311</v>
      </c>
      <c r="C49" s="12">
        <v>0</v>
      </c>
      <c r="D49" s="12">
        <v>687</v>
      </c>
    </row>
    <row r="50" spans="1:4" ht="30" customHeight="1">
      <c r="A50" s="10" t="s">
        <v>69</v>
      </c>
      <c r="B50" s="11" t="s">
        <v>84</v>
      </c>
      <c r="C50" s="12">
        <v>0</v>
      </c>
      <c r="D50" s="12">
        <v>1380</v>
      </c>
    </row>
    <row r="51" spans="1:4" ht="30" customHeight="1">
      <c r="A51" s="10" t="s">
        <v>145</v>
      </c>
      <c r="B51" s="19" t="s">
        <v>85</v>
      </c>
      <c r="C51" s="20">
        <v>0</v>
      </c>
      <c r="D51" s="20">
        <v>6492</v>
      </c>
    </row>
    <row r="52" spans="1:4" s="73" customFormat="1" ht="30" customHeight="1">
      <c r="A52" s="10" t="s">
        <v>146</v>
      </c>
      <c r="B52" s="11" t="s">
        <v>266</v>
      </c>
      <c r="C52" s="12">
        <v>0</v>
      </c>
      <c r="D52" s="12">
        <v>200</v>
      </c>
    </row>
    <row r="53" spans="1:4" s="72" customFormat="1" ht="30" customHeight="1">
      <c r="A53" s="10" t="s">
        <v>147</v>
      </c>
      <c r="B53" s="19" t="s">
        <v>312</v>
      </c>
      <c r="C53" s="20">
        <v>0</v>
      </c>
      <c r="D53" s="20">
        <v>200</v>
      </c>
    </row>
    <row r="54" spans="1:4" ht="30" customHeight="1">
      <c r="A54" s="10" t="s">
        <v>223</v>
      </c>
      <c r="B54" s="19" t="s">
        <v>86</v>
      </c>
      <c r="C54" s="20">
        <v>151030</v>
      </c>
      <c r="D54" s="20">
        <f>SUM(D14,D15,D33,D37,D42,D47,D51,D53)</f>
        <v>176619</v>
      </c>
    </row>
  </sheetData>
  <mergeCells count="1">
    <mergeCell ref="A1:D1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300" verticalDpi="300" r:id="rId1"/>
  <headerFooter alignWithMargins="0">
    <oddHeader>&amp;R1a melléklet a.11/2016.(XII.1.)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2:L108"/>
  <sheetViews>
    <sheetView view="pageLayout" topLeftCell="A19" workbookViewId="0">
      <selection activeCell="F28" sqref="F28"/>
    </sheetView>
  </sheetViews>
  <sheetFormatPr defaultRowHeight="12.75"/>
  <cols>
    <col min="1" max="1" width="6.85546875" customWidth="1"/>
    <col min="2" max="2" width="58" customWidth="1"/>
    <col min="3" max="3" width="12.7109375" customWidth="1"/>
    <col min="4" max="4" width="11.85546875" customWidth="1"/>
  </cols>
  <sheetData>
    <row r="2" spans="1:12" ht="21.75" customHeight="1">
      <c r="A2" s="210" t="s">
        <v>158</v>
      </c>
      <c r="B2" s="211"/>
      <c r="C2" s="211"/>
      <c r="D2" s="212"/>
    </row>
    <row r="3" spans="1:12" ht="30" customHeight="1">
      <c r="A3" s="42" t="s">
        <v>4</v>
      </c>
      <c r="B3" s="42" t="s">
        <v>5</v>
      </c>
      <c r="C3" s="45" t="s">
        <v>6</v>
      </c>
      <c r="D3" s="45" t="s">
        <v>307</v>
      </c>
    </row>
    <row r="4" spans="1:12" ht="15">
      <c r="A4" s="42">
        <v>2</v>
      </c>
      <c r="B4" s="42">
        <v>3</v>
      </c>
      <c r="C4" s="42">
        <v>4</v>
      </c>
      <c r="D4" s="44">
        <v>4</v>
      </c>
      <c r="E4" s="13"/>
      <c r="F4" s="13"/>
      <c r="G4" s="13"/>
      <c r="H4" s="13"/>
      <c r="I4" s="13"/>
      <c r="J4" s="13"/>
      <c r="K4" s="13"/>
      <c r="L4" s="13"/>
    </row>
    <row r="5" spans="1:12" s="49" customFormat="1" ht="28.35" customHeight="1">
      <c r="A5" s="46" t="s">
        <v>0</v>
      </c>
      <c r="B5" s="47" t="s">
        <v>159</v>
      </c>
      <c r="C5" s="48">
        <v>90497</v>
      </c>
      <c r="D5" s="48">
        <v>88904</v>
      </c>
    </row>
    <row r="6" spans="1:12" s="49" customFormat="1" ht="28.35" customHeight="1">
      <c r="A6" s="46" t="s">
        <v>1</v>
      </c>
      <c r="B6" s="47" t="s">
        <v>160</v>
      </c>
      <c r="C6" s="48"/>
      <c r="D6" s="48"/>
    </row>
    <row r="7" spans="1:12" s="49" customFormat="1" ht="28.35" customHeight="1">
      <c r="A7" s="46" t="s">
        <v>2</v>
      </c>
      <c r="B7" s="47" t="s">
        <v>161</v>
      </c>
      <c r="C7" s="48">
        <v>2404</v>
      </c>
      <c r="D7" s="48">
        <v>2404</v>
      </c>
    </row>
    <row r="8" spans="1:12" s="49" customFormat="1" ht="28.35" customHeight="1">
      <c r="A8" s="46" t="s">
        <v>3</v>
      </c>
      <c r="B8" s="47" t="s">
        <v>162</v>
      </c>
      <c r="C8" s="48"/>
      <c r="D8" s="48"/>
    </row>
    <row r="9" spans="1:12" s="49" customFormat="1" ht="28.35" customHeight="1">
      <c r="A9" s="46" t="s">
        <v>91</v>
      </c>
      <c r="B9" s="47" t="s">
        <v>163</v>
      </c>
      <c r="C9" s="48"/>
      <c r="D9" s="48"/>
    </row>
    <row r="10" spans="1:12" s="49" customFormat="1" ht="28.35" customHeight="1">
      <c r="A10" s="46" t="s">
        <v>93</v>
      </c>
      <c r="B10" s="47" t="s">
        <v>164</v>
      </c>
      <c r="C10" s="48">
        <v>1586</v>
      </c>
      <c r="D10" s="48">
        <v>3172</v>
      </c>
    </row>
    <row r="11" spans="1:12" s="49" customFormat="1" ht="28.35" customHeight="1">
      <c r="A11" s="46" t="s">
        <v>9</v>
      </c>
      <c r="B11" s="47" t="s">
        <v>165</v>
      </c>
      <c r="C11" s="48">
        <v>4243</v>
      </c>
      <c r="D11" s="48">
        <v>4243</v>
      </c>
    </row>
    <row r="12" spans="1:12" s="49" customFormat="1" ht="28.35" customHeight="1">
      <c r="A12" s="46" t="s">
        <v>125</v>
      </c>
      <c r="B12" s="47" t="s">
        <v>166</v>
      </c>
      <c r="C12" s="48"/>
      <c r="D12" s="48"/>
    </row>
    <row r="13" spans="1:12" s="49" customFormat="1" ht="28.35" customHeight="1">
      <c r="A13" s="46" t="s">
        <v>11</v>
      </c>
      <c r="B13" s="47" t="s">
        <v>167</v>
      </c>
      <c r="C13" s="48">
        <v>655</v>
      </c>
      <c r="D13" s="48">
        <v>682</v>
      </c>
    </row>
    <row r="14" spans="1:12" s="49" customFormat="1" ht="28.35" customHeight="1">
      <c r="A14" s="46" t="s">
        <v>13</v>
      </c>
      <c r="B14" s="47" t="s">
        <v>168</v>
      </c>
      <c r="C14" s="48">
        <v>873</v>
      </c>
      <c r="D14" s="48">
        <v>565</v>
      </c>
    </row>
    <row r="15" spans="1:12" s="49" customFormat="1" ht="28.35" customHeight="1">
      <c r="A15" s="46" t="s">
        <v>126</v>
      </c>
      <c r="B15" s="47" t="s">
        <v>169</v>
      </c>
      <c r="C15" s="48"/>
      <c r="D15" s="48"/>
    </row>
    <row r="16" spans="1:12" s="49" customFormat="1" ht="28.35" customHeight="1">
      <c r="A16" s="46" t="s">
        <v>115</v>
      </c>
      <c r="B16" s="47" t="s">
        <v>170</v>
      </c>
      <c r="C16" s="48"/>
      <c r="D16" s="48">
        <v>36</v>
      </c>
    </row>
    <row r="17" spans="1:4" s="49" customFormat="1" ht="28.35" customHeight="1">
      <c r="A17" s="46" t="s">
        <v>15</v>
      </c>
      <c r="B17" s="47" t="s">
        <v>171</v>
      </c>
      <c r="C17" s="48">
        <v>1020</v>
      </c>
      <c r="D17" s="48">
        <v>1449</v>
      </c>
    </row>
    <row r="18" spans="1:4" s="49" customFormat="1" ht="28.35" customHeight="1">
      <c r="A18" s="50" t="s">
        <v>117</v>
      </c>
      <c r="B18" s="51" t="s">
        <v>172</v>
      </c>
      <c r="C18" s="52">
        <f>SUM(C5:C17)</f>
        <v>101278</v>
      </c>
      <c r="D18" s="52">
        <f>SUM(D5:D17)</f>
        <v>101455</v>
      </c>
    </row>
    <row r="19" spans="1:4" s="49" customFormat="1" ht="28.35" customHeight="1">
      <c r="A19" s="46" t="s">
        <v>17</v>
      </c>
      <c r="B19" s="47" t="s">
        <v>173</v>
      </c>
      <c r="C19" s="48">
        <v>3096</v>
      </c>
      <c r="D19" s="48">
        <v>3096</v>
      </c>
    </row>
    <row r="20" spans="1:4" s="49" customFormat="1" ht="28.35" customHeight="1">
      <c r="A20" s="46" t="s">
        <v>19</v>
      </c>
      <c r="B20" s="47" t="s">
        <v>174</v>
      </c>
      <c r="C20" s="48"/>
      <c r="D20" s="48">
        <v>141</v>
      </c>
    </row>
    <row r="21" spans="1:4" s="49" customFormat="1" ht="28.35" customHeight="1">
      <c r="A21" s="46" t="s">
        <v>127</v>
      </c>
      <c r="B21" s="47" t="s">
        <v>175</v>
      </c>
      <c r="C21" s="48">
        <v>408</v>
      </c>
      <c r="D21" s="48">
        <v>2172</v>
      </c>
    </row>
    <row r="22" spans="1:4" s="49" customFormat="1" ht="28.35" customHeight="1">
      <c r="A22" s="50" t="s">
        <v>21</v>
      </c>
      <c r="B22" s="51" t="s">
        <v>176</v>
      </c>
      <c r="C22" s="52">
        <f>SUM(C19:C21)</f>
        <v>3504</v>
      </c>
      <c r="D22" s="52">
        <f>SUM(D19:D21)</f>
        <v>5409</v>
      </c>
    </row>
    <row r="23" spans="1:4" s="49" customFormat="1" ht="28.35" customHeight="1">
      <c r="A23" s="50" t="s">
        <v>23</v>
      </c>
      <c r="B23" s="51" t="s">
        <v>177</v>
      </c>
      <c r="C23" s="52">
        <f>SUM(C22,C18)</f>
        <v>104782</v>
      </c>
      <c r="D23" s="52">
        <f>SUM(D22,D18)</f>
        <v>106864</v>
      </c>
    </row>
    <row r="24" spans="1:4" s="49" customFormat="1" ht="28.35" customHeight="1">
      <c r="A24" s="50" t="s">
        <v>25</v>
      </c>
      <c r="B24" s="51" t="s">
        <v>178</v>
      </c>
      <c r="C24" s="52">
        <v>28380</v>
      </c>
      <c r="D24" s="52">
        <v>28424</v>
      </c>
    </row>
    <row r="25" spans="1:4" s="49" customFormat="1" ht="28.35" customHeight="1">
      <c r="A25" s="210" t="s">
        <v>158</v>
      </c>
      <c r="B25" s="211"/>
      <c r="C25" s="212"/>
    </row>
    <row r="26" spans="1:4" s="49" customFormat="1" ht="28.35" customHeight="1">
      <c r="A26" s="42" t="s">
        <v>4</v>
      </c>
      <c r="B26" s="42" t="s">
        <v>5</v>
      </c>
      <c r="C26" s="45" t="s">
        <v>6</v>
      </c>
      <c r="D26" s="45" t="s">
        <v>6</v>
      </c>
    </row>
    <row r="27" spans="1:4" s="49" customFormat="1" ht="14.25" customHeight="1">
      <c r="A27" s="42">
        <v>2</v>
      </c>
      <c r="B27" s="42">
        <v>3</v>
      </c>
      <c r="C27" s="42">
        <v>4</v>
      </c>
      <c r="D27" s="44">
        <v>4</v>
      </c>
    </row>
    <row r="28" spans="1:4" s="49" customFormat="1" ht="28.35" customHeight="1">
      <c r="A28" s="46" t="s">
        <v>27</v>
      </c>
      <c r="B28" s="47" t="s">
        <v>179</v>
      </c>
      <c r="C28" s="48">
        <v>654</v>
      </c>
      <c r="D28" s="48">
        <v>809</v>
      </c>
    </row>
    <row r="29" spans="1:4" s="49" customFormat="1" ht="28.35" customHeight="1">
      <c r="A29" s="46" t="s">
        <v>29</v>
      </c>
      <c r="B29" s="47" t="s">
        <v>180</v>
      </c>
      <c r="C29" s="48">
        <v>9424</v>
      </c>
      <c r="D29" s="48">
        <v>12447</v>
      </c>
    </row>
    <row r="30" spans="1:4" s="49" customFormat="1" ht="28.35" customHeight="1">
      <c r="A30" s="46" t="s">
        <v>119</v>
      </c>
      <c r="B30" s="47" t="s">
        <v>181</v>
      </c>
      <c r="C30" s="48"/>
      <c r="D30" s="48"/>
    </row>
    <row r="31" spans="1:4" s="49" customFormat="1" ht="28.35" customHeight="1">
      <c r="A31" s="50" t="s">
        <v>128</v>
      </c>
      <c r="B31" s="51" t="s">
        <v>182</v>
      </c>
      <c r="C31" s="52">
        <f>SUM(C28:C30)</f>
        <v>10078</v>
      </c>
      <c r="D31" s="52">
        <f>SUM(D28:D30)</f>
        <v>13256</v>
      </c>
    </row>
    <row r="32" spans="1:4" s="49" customFormat="1" ht="28.35" customHeight="1">
      <c r="A32" s="46" t="s">
        <v>30</v>
      </c>
      <c r="B32" s="47" t="s">
        <v>183</v>
      </c>
      <c r="C32" s="48">
        <v>721</v>
      </c>
      <c r="D32" s="48">
        <v>1751</v>
      </c>
    </row>
    <row r="33" spans="1:4" s="49" customFormat="1" ht="28.35" customHeight="1">
      <c r="A33" s="46" t="s">
        <v>31</v>
      </c>
      <c r="B33" s="47" t="s">
        <v>184</v>
      </c>
      <c r="C33" s="48">
        <v>882</v>
      </c>
      <c r="D33" s="48">
        <v>782</v>
      </c>
    </row>
    <row r="34" spans="1:4" s="49" customFormat="1" ht="28.35" customHeight="1">
      <c r="A34" s="50" t="s">
        <v>129</v>
      </c>
      <c r="B34" s="51" t="s">
        <v>185</v>
      </c>
      <c r="C34" s="52">
        <f>SUM(C32:C33)</f>
        <v>1603</v>
      </c>
      <c r="D34" s="52">
        <f>SUM(D32:D33)</f>
        <v>2533</v>
      </c>
    </row>
    <row r="35" spans="1:4" s="49" customFormat="1" ht="28.35" customHeight="1">
      <c r="A35" s="46" t="s">
        <v>32</v>
      </c>
      <c r="B35" s="47" t="s">
        <v>186</v>
      </c>
      <c r="C35" s="48">
        <v>7221</v>
      </c>
      <c r="D35" s="48">
        <v>7221</v>
      </c>
    </row>
    <row r="36" spans="1:4" s="49" customFormat="1" ht="28.35" customHeight="1">
      <c r="A36" s="46" t="s">
        <v>33</v>
      </c>
      <c r="B36" s="47" t="s">
        <v>187</v>
      </c>
      <c r="C36" s="48">
        <v>9642</v>
      </c>
      <c r="D36" s="48">
        <v>9642</v>
      </c>
    </row>
    <row r="37" spans="1:4" s="49" customFormat="1" ht="28.35" customHeight="1">
      <c r="A37" s="46" t="s">
        <v>35</v>
      </c>
      <c r="B37" s="47" t="s">
        <v>188</v>
      </c>
      <c r="C37" s="48"/>
      <c r="D37" s="48">
        <v>8</v>
      </c>
    </row>
    <row r="38" spans="1:4" s="49" customFormat="1" ht="28.35" customHeight="1">
      <c r="A38" s="46" t="s">
        <v>130</v>
      </c>
      <c r="B38" s="47" t="s">
        <v>189</v>
      </c>
      <c r="C38" s="48">
        <v>3997</v>
      </c>
      <c r="D38" s="48">
        <v>3997</v>
      </c>
    </row>
    <row r="39" spans="1:4" s="49" customFormat="1" ht="28.35" customHeight="1">
      <c r="A39" s="46" t="s">
        <v>37</v>
      </c>
      <c r="B39" s="47" t="s">
        <v>190</v>
      </c>
      <c r="C39" s="48"/>
      <c r="D39" s="48"/>
    </row>
    <row r="40" spans="1:4" s="49" customFormat="1" ht="28.35" customHeight="1">
      <c r="A40" s="46" t="s">
        <v>39</v>
      </c>
      <c r="B40" s="47" t="s">
        <v>191</v>
      </c>
      <c r="C40" s="48">
        <v>4688</v>
      </c>
      <c r="D40" s="48">
        <v>3320</v>
      </c>
    </row>
    <row r="41" spans="1:4" s="49" customFormat="1" ht="28.35" customHeight="1">
      <c r="A41" s="46" t="s">
        <v>41</v>
      </c>
      <c r="B41" s="47" t="s">
        <v>192</v>
      </c>
      <c r="C41" s="48">
        <v>6766</v>
      </c>
      <c r="D41" s="48">
        <v>7719</v>
      </c>
    </row>
    <row r="42" spans="1:4" s="49" customFormat="1" ht="28.35" customHeight="1">
      <c r="A42" s="50" t="s">
        <v>43</v>
      </c>
      <c r="B42" s="51" t="s">
        <v>193</v>
      </c>
      <c r="C42" s="52">
        <f>SUM(C35:C41)</f>
        <v>32314</v>
      </c>
      <c r="D42" s="52">
        <f>SUM(D35:D41)</f>
        <v>31907</v>
      </c>
    </row>
    <row r="43" spans="1:4" s="49" customFormat="1" ht="28.35" customHeight="1">
      <c r="A43" s="46" t="s">
        <v>45</v>
      </c>
      <c r="B43" s="47" t="s">
        <v>194</v>
      </c>
      <c r="C43" s="48">
        <v>200</v>
      </c>
      <c r="D43" s="48">
        <v>473</v>
      </c>
    </row>
    <row r="44" spans="1:4" s="49" customFormat="1" ht="28.35" customHeight="1">
      <c r="A44" s="46" t="s">
        <v>47</v>
      </c>
      <c r="B44" s="47" t="s">
        <v>195</v>
      </c>
      <c r="C44" s="48"/>
      <c r="D44" s="48"/>
    </row>
    <row r="45" spans="1:4" s="49" customFormat="1" ht="28.35" customHeight="1">
      <c r="A45" s="50" t="s">
        <v>49</v>
      </c>
      <c r="B45" s="51" t="s">
        <v>196</v>
      </c>
      <c r="C45" s="52">
        <f>SUM(C43:C44)</f>
        <v>200</v>
      </c>
      <c r="D45" s="52">
        <f>SUM(D43:D44)</f>
        <v>473</v>
      </c>
    </row>
    <row r="46" spans="1:4" s="49" customFormat="1" ht="28.35" customHeight="1">
      <c r="A46" s="46" t="s">
        <v>97</v>
      </c>
      <c r="B46" s="47" t="s">
        <v>197</v>
      </c>
      <c r="C46" s="48">
        <v>10610</v>
      </c>
      <c r="D46" s="48">
        <v>10347</v>
      </c>
    </row>
    <row r="47" spans="1:4" s="49" customFormat="1" ht="28.35" customHeight="1">
      <c r="A47" s="46" t="s">
        <v>51</v>
      </c>
      <c r="B47" s="47" t="s">
        <v>198</v>
      </c>
      <c r="C47" s="48">
        <v>1744</v>
      </c>
      <c r="D47" s="48">
        <v>1744</v>
      </c>
    </row>
    <row r="48" spans="1:4" s="49" customFormat="1" ht="28.35" customHeight="1">
      <c r="A48" s="46" t="s">
        <v>131</v>
      </c>
      <c r="B48" s="47" t="s">
        <v>199</v>
      </c>
      <c r="C48" s="48"/>
      <c r="D48" s="48"/>
    </row>
    <row r="49" spans="1:4" s="49" customFormat="1" ht="28.35" customHeight="1">
      <c r="A49" s="210" t="s">
        <v>158</v>
      </c>
      <c r="B49" s="211"/>
      <c r="C49" s="212"/>
    </row>
    <row r="50" spans="1:4" s="49" customFormat="1" ht="28.35" customHeight="1">
      <c r="A50" s="42" t="s">
        <v>4</v>
      </c>
      <c r="B50" s="42" t="s">
        <v>5</v>
      </c>
      <c r="C50" s="45" t="s">
        <v>6</v>
      </c>
      <c r="D50" s="45" t="s">
        <v>6</v>
      </c>
    </row>
    <row r="51" spans="1:4" s="49" customFormat="1" ht="15.75" customHeight="1">
      <c r="A51" s="42">
        <v>2</v>
      </c>
      <c r="B51" s="42">
        <v>3</v>
      </c>
      <c r="C51" s="42">
        <v>4</v>
      </c>
      <c r="D51" s="44">
        <v>4</v>
      </c>
    </row>
    <row r="52" spans="1:4" s="49" customFormat="1" ht="28.35" customHeight="1">
      <c r="A52" s="46" t="s">
        <v>132</v>
      </c>
      <c r="B52" s="47" t="s">
        <v>200</v>
      </c>
      <c r="C52" s="48"/>
      <c r="D52" s="48"/>
    </row>
    <row r="53" spans="1:4" s="49" customFormat="1" ht="28.35" customHeight="1">
      <c r="A53" s="46" t="s">
        <v>53</v>
      </c>
      <c r="B53" s="47" t="s">
        <v>201</v>
      </c>
      <c r="C53" s="48">
        <v>467</v>
      </c>
      <c r="D53" s="48">
        <v>5029</v>
      </c>
    </row>
    <row r="54" spans="1:4" s="49" customFormat="1" ht="28.35" customHeight="1">
      <c r="A54" s="50" t="s">
        <v>55</v>
      </c>
      <c r="B54" s="51" t="s">
        <v>202</v>
      </c>
      <c r="C54" s="52">
        <f>SUM(C53,C47,C46)</f>
        <v>12821</v>
      </c>
      <c r="D54" s="52">
        <f>SUM(D53,D47,D46)</f>
        <v>17120</v>
      </c>
    </row>
    <row r="55" spans="1:4" s="49" customFormat="1" ht="28.35" customHeight="1">
      <c r="A55" s="50" t="s">
        <v>57</v>
      </c>
      <c r="B55" s="51" t="s">
        <v>203</v>
      </c>
      <c r="C55" s="52">
        <f>SUM(C54,C45,C42,C34,C31)</f>
        <v>57016</v>
      </c>
      <c r="D55" s="52">
        <f>SUM(D54,D45,D42,D34,D31)</f>
        <v>65289</v>
      </c>
    </row>
    <row r="56" spans="1:4" s="49" customFormat="1" ht="28.35" customHeight="1">
      <c r="A56" s="46" t="s">
        <v>133</v>
      </c>
      <c r="B56" s="47" t="s">
        <v>204</v>
      </c>
      <c r="C56" s="48"/>
      <c r="D56" s="48"/>
    </row>
    <row r="57" spans="1:4" s="49" customFormat="1" ht="28.35" customHeight="1">
      <c r="A57" s="46" t="s">
        <v>135</v>
      </c>
      <c r="B57" s="47" t="s">
        <v>205</v>
      </c>
      <c r="C57" s="48"/>
      <c r="D57" s="48"/>
    </row>
    <row r="58" spans="1:4" s="49" customFormat="1" ht="28.35" customHeight="1">
      <c r="A58" s="46" t="s">
        <v>136</v>
      </c>
      <c r="B58" s="47" t="s">
        <v>206</v>
      </c>
      <c r="C58" s="48"/>
      <c r="D58" s="48"/>
    </row>
    <row r="59" spans="1:4" s="49" customFormat="1" ht="28.35" customHeight="1">
      <c r="A59" s="46" t="s">
        <v>59</v>
      </c>
      <c r="B59" s="47" t="s">
        <v>207</v>
      </c>
      <c r="C59" s="48"/>
      <c r="D59" s="48"/>
    </row>
    <row r="60" spans="1:4" s="49" customFormat="1" ht="28.35" customHeight="1">
      <c r="A60" s="46" t="s">
        <v>61</v>
      </c>
      <c r="B60" s="47" t="s">
        <v>208</v>
      </c>
      <c r="C60" s="48"/>
      <c r="D60" s="48"/>
    </row>
    <row r="61" spans="1:4" s="49" customFormat="1" ht="28.35" customHeight="1">
      <c r="A61" s="46" t="s">
        <v>137</v>
      </c>
      <c r="B61" s="47" t="s">
        <v>209</v>
      </c>
      <c r="C61" s="48">
        <v>205</v>
      </c>
      <c r="D61" s="48">
        <v>210</v>
      </c>
    </row>
    <row r="62" spans="1:4" s="49" customFormat="1" ht="28.35" customHeight="1">
      <c r="A62" s="46" t="s">
        <v>138</v>
      </c>
      <c r="B62" s="47" t="s">
        <v>210</v>
      </c>
      <c r="C62" s="48">
        <v>360</v>
      </c>
      <c r="D62" s="48">
        <v>360</v>
      </c>
    </row>
    <row r="63" spans="1:4" s="49" customFormat="1" ht="28.35" customHeight="1">
      <c r="A63" s="46" t="s">
        <v>139</v>
      </c>
      <c r="B63" s="47" t="s">
        <v>211</v>
      </c>
      <c r="C63" s="48">
        <v>1479</v>
      </c>
      <c r="D63" s="48">
        <v>1479</v>
      </c>
    </row>
    <row r="64" spans="1:4" s="49" customFormat="1" ht="28.35" customHeight="1">
      <c r="A64" s="50" t="s">
        <v>140</v>
      </c>
      <c r="B64" s="51" t="s">
        <v>212</v>
      </c>
      <c r="C64" s="52">
        <f>SUM(C61:C63)</f>
        <v>2044</v>
      </c>
      <c r="D64" s="52">
        <f>SUM(D61:D63)</f>
        <v>2049</v>
      </c>
    </row>
    <row r="65" spans="1:4" s="49" customFormat="1" ht="28.35" customHeight="1">
      <c r="A65" s="46" t="s">
        <v>141</v>
      </c>
      <c r="B65" s="47" t="s">
        <v>213</v>
      </c>
      <c r="C65" s="48"/>
      <c r="D65" s="48"/>
    </row>
    <row r="66" spans="1:4" s="49" customFormat="1" ht="28.35" customHeight="1">
      <c r="A66" s="46" t="s">
        <v>142</v>
      </c>
      <c r="B66" s="47" t="s">
        <v>214</v>
      </c>
      <c r="C66" s="48"/>
      <c r="D66" s="48"/>
    </row>
    <row r="67" spans="1:4" s="49" customFormat="1" ht="28.35" customHeight="1">
      <c r="A67" s="46" t="s">
        <v>143</v>
      </c>
      <c r="B67" s="47" t="s">
        <v>215</v>
      </c>
      <c r="C67" s="48"/>
      <c r="D67" s="48"/>
    </row>
    <row r="68" spans="1:4" s="49" customFormat="1" ht="28.35" customHeight="1">
      <c r="A68" s="46" t="s">
        <v>63</v>
      </c>
      <c r="B68" s="47" t="s">
        <v>216</v>
      </c>
      <c r="C68" s="48"/>
      <c r="D68" s="48"/>
    </row>
    <row r="69" spans="1:4" s="49" customFormat="1" ht="28.35" customHeight="1">
      <c r="A69" s="46" t="s">
        <v>65</v>
      </c>
      <c r="B69" s="47" t="s">
        <v>217</v>
      </c>
      <c r="C69" s="48"/>
      <c r="D69" s="48"/>
    </row>
    <row r="70" spans="1:4" s="49" customFormat="1" ht="28.35" customHeight="1">
      <c r="A70" s="46" t="s">
        <v>67</v>
      </c>
      <c r="B70" s="47" t="s">
        <v>218</v>
      </c>
      <c r="C70" s="48">
        <v>78683</v>
      </c>
      <c r="D70" s="48">
        <v>78717</v>
      </c>
    </row>
    <row r="71" spans="1:4" s="49" customFormat="1" ht="28.35" customHeight="1">
      <c r="A71" s="46" t="s">
        <v>144</v>
      </c>
      <c r="B71" s="47" t="s">
        <v>219</v>
      </c>
      <c r="C71" s="48"/>
      <c r="D71" s="48"/>
    </row>
    <row r="72" spans="1:4" s="49" customFormat="1" ht="28.35" customHeight="1">
      <c r="A72" s="46" t="s">
        <v>69</v>
      </c>
      <c r="B72" s="47" t="s">
        <v>220</v>
      </c>
      <c r="C72" s="48"/>
      <c r="D72" s="48">
        <v>200</v>
      </c>
    </row>
    <row r="73" spans="1:4" s="49" customFormat="1" ht="28.35" customHeight="1">
      <c r="A73" s="210" t="s">
        <v>158</v>
      </c>
      <c r="B73" s="211"/>
      <c r="C73" s="212"/>
    </row>
    <row r="74" spans="1:4" s="49" customFormat="1" ht="28.35" customHeight="1">
      <c r="A74" s="42" t="s">
        <v>4</v>
      </c>
      <c r="B74" s="42" t="s">
        <v>5</v>
      </c>
      <c r="C74" s="45" t="s">
        <v>6</v>
      </c>
      <c r="D74" s="45" t="s">
        <v>6</v>
      </c>
    </row>
    <row r="75" spans="1:4" s="49" customFormat="1" ht="17.25" customHeight="1">
      <c r="A75" s="42">
        <v>2</v>
      </c>
      <c r="B75" s="42">
        <v>3</v>
      </c>
      <c r="C75" s="42">
        <v>4</v>
      </c>
      <c r="D75" s="44">
        <v>4</v>
      </c>
    </row>
    <row r="76" spans="1:4" s="49" customFormat="1" ht="28.35" customHeight="1">
      <c r="A76" s="46" t="s">
        <v>145</v>
      </c>
      <c r="B76" s="47" t="s">
        <v>221</v>
      </c>
      <c r="C76" s="48"/>
      <c r="D76" s="48"/>
    </row>
    <row r="77" spans="1:4" s="49" customFormat="1" ht="28.35" customHeight="1">
      <c r="A77" s="46" t="s">
        <v>146</v>
      </c>
      <c r="B77" s="47" t="s">
        <v>222</v>
      </c>
      <c r="C77" s="48"/>
      <c r="D77" s="48"/>
    </row>
    <row r="78" spans="1:4" s="49" customFormat="1" ht="28.35" customHeight="1">
      <c r="A78" s="46" t="s">
        <v>147</v>
      </c>
      <c r="B78" s="47" t="s">
        <v>318</v>
      </c>
      <c r="C78" s="48">
        <v>1400</v>
      </c>
      <c r="D78" s="48">
        <v>1522</v>
      </c>
    </row>
    <row r="79" spans="1:4" s="49" customFormat="1" ht="28.35" customHeight="1">
      <c r="A79" s="46" t="s">
        <v>223</v>
      </c>
      <c r="B79" s="47" t="s">
        <v>224</v>
      </c>
      <c r="C79" s="48">
        <v>16472</v>
      </c>
      <c r="D79" s="48">
        <v>25393</v>
      </c>
    </row>
    <row r="80" spans="1:4" s="49" customFormat="1" ht="28.35" customHeight="1">
      <c r="A80" s="50" t="s">
        <v>225</v>
      </c>
      <c r="B80" s="51" t="s">
        <v>226</v>
      </c>
      <c r="C80" s="52">
        <f>SUM(C78:C79,C70)</f>
        <v>96555</v>
      </c>
      <c r="D80" s="52">
        <f>SUM(D78:D79,D70)</f>
        <v>105632</v>
      </c>
    </row>
    <row r="81" spans="1:4" s="49" customFormat="1" ht="28.35" customHeight="1">
      <c r="A81" s="46" t="s">
        <v>227</v>
      </c>
      <c r="B81" s="47" t="s">
        <v>228</v>
      </c>
      <c r="C81" s="48"/>
      <c r="D81" s="48">
        <v>310</v>
      </c>
    </row>
    <row r="82" spans="1:4" s="49" customFormat="1" ht="28.35" customHeight="1">
      <c r="A82" s="46" t="s">
        <v>229</v>
      </c>
      <c r="B82" s="47" t="s">
        <v>230</v>
      </c>
      <c r="C82" s="48"/>
      <c r="D82" s="48">
        <v>1328</v>
      </c>
    </row>
    <row r="83" spans="1:4" s="49" customFormat="1" ht="28.35" customHeight="1">
      <c r="A83" s="46" t="s">
        <v>231</v>
      </c>
      <c r="B83" s="47" t="s">
        <v>232</v>
      </c>
      <c r="C83" s="48">
        <v>110</v>
      </c>
      <c r="D83" s="48">
        <v>121</v>
      </c>
    </row>
    <row r="84" spans="1:4" s="49" customFormat="1" ht="28.35" customHeight="1">
      <c r="A84" s="46" t="s">
        <v>233</v>
      </c>
      <c r="B84" s="47" t="s">
        <v>234</v>
      </c>
      <c r="C84" s="48">
        <v>800</v>
      </c>
      <c r="D84" s="48">
        <v>1806</v>
      </c>
    </row>
    <row r="85" spans="1:4" s="49" customFormat="1" ht="28.35" customHeight="1">
      <c r="A85" s="46" t="s">
        <v>235</v>
      </c>
      <c r="B85" s="47" t="s">
        <v>236</v>
      </c>
      <c r="C85" s="48"/>
      <c r="D85" s="48"/>
    </row>
    <row r="86" spans="1:4" s="49" customFormat="1" ht="28.35" customHeight="1">
      <c r="A86" s="46" t="s">
        <v>237</v>
      </c>
      <c r="B86" s="47" t="s">
        <v>238</v>
      </c>
      <c r="C86" s="48"/>
      <c r="D86" s="48"/>
    </row>
    <row r="87" spans="1:4" s="49" customFormat="1" ht="28.35" customHeight="1">
      <c r="A87" s="46" t="s">
        <v>239</v>
      </c>
      <c r="B87" s="47" t="s">
        <v>240</v>
      </c>
      <c r="C87" s="48">
        <v>246</v>
      </c>
      <c r="D87" s="48">
        <v>551</v>
      </c>
    </row>
    <row r="88" spans="1:4" s="49" customFormat="1" ht="28.35" customHeight="1">
      <c r="A88" s="50" t="s">
        <v>241</v>
      </c>
      <c r="B88" s="51" t="s">
        <v>242</v>
      </c>
      <c r="C88" s="52">
        <f>SUM(C81:C87)</f>
        <v>1156</v>
      </c>
      <c r="D88" s="52">
        <f>SUM(D81:D87)</f>
        <v>4116</v>
      </c>
    </row>
    <row r="89" spans="1:4" s="49" customFormat="1" ht="28.35" customHeight="1">
      <c r="A89" s="46" t="s">
        <v>243</v>
      </c>
      <c r="B89" s="47" t="s">
        <v>244</v>
      </c>
      <c r="C89" s="48"/>
      <c r="D89" s="48">
        <v>4425</v>
      </c>
    </row>
    <row r="90" spans="1:4" s="49" customFormat="1" ht="28.35" customHeight="1">
      <c r="A90" s="46" t="s">
        <v>245</v>
      </c>
      <c r="B90" s="47" t="s">
        <v>246</v>
      </c>
      <c r="C90" s="48"/>
      <c r="D90" s="48">
        <v>0</v>
      </c>
    </row>
    <row r="91" spans="1:4" s="49" customFormat="1" ht="28.35" customHeight="1">
      <c r="A91" s="46" t="s">
        <v>247</v>
      </c>
      <c r="B91" s="47" t="s">
        <v>248</v>
      </c>
      <c r="C91" s="48"/>
      <c r="D91" s="48">
        <v>687</v>
      </c>
    </row>
    <row r="92" spans="1:4" s="49" customFormat="1" ht="28.35" customHeight="1">
      <c r="A92" s="46" t="s">
        <v>249</v>
      </c>
      <c r="B92" s="47" t="s">
        <v>250</v>
      </c>
      <c r="C92" s="48"/>
      <c r="D92" s="48">
        <v>1380</v>
      </c>
    </row>
    <row r="93" spans="1:4" s="49" customFormat="1" ht="28.35" customHeight="1">
      <c r="A93" s="50" t="s">
        <v>251</v>
      </c>
      <c r="B93" s="51" t="s">
        <v>252</v>
      </c>
      <c r="C93" s="52"/>
      <c r="D93" s="52">
        <f>SUM(D89:D92)</f>
        <v>6492</v>
      </c>
    </row>
    <row r="94" spans="1:4" s="49" customFormat="1" ht="28.35" customHeight="1">
      <c r="A94" s="46" t="s">
        <v>253</v>
      </c>
      <c r="B94" s="47" t="s">
        <v>254</v>
      </c>
      <c r="C94" s="48"/>
      <c r="D94" s="48"/>
    </row>
    <row r="95" spans="1:4" ht="25.5">
      <c r="A95" s="46" t="s">
        <v>255</v>
      </c>
      <c r="B95" s="47" t="s">
        <v>256</v>
      </c>
      <c r="C95" s="48"/>
      <c r="D95" s="48"/>
    </row>
    <row r="96" spans="1:4">
      <c r="A96" s="46"/>
      <c r="B96" s="47"/>
      <c r="C96" s="48"/>
      <c r="D96" s="48"/>
    </row>
    <row r="97" spans="1:4">
      <c r="A97" s="46"/>
      <c r="B97" s="47"/>
      <c r="C97" s="48"/>
      <c r="D97" s="48"/>
    </row>
    <row r="98" spans="1:4" ht="15">
      <c r="A98" s="210" t="s">
        <v>158</v>
      </c>
      <c r="B98" s="211"/>
      <c r="C98" s="212"/>
    </row>
    <row r="99" spans="1:4" ht="28.35" customHeight="1">
      <c r="A99" s="42" t="s">
        <v>4</v>
      </c>
      <c r="B99" s="42" t="s">
        <v>5</v>
      </c>
      <c r="C99" s="45" t="s">
        <v>6</v>
      </c>
      <c r="D99" s="45" t="s">
        <v>6</v>
      </c>
    </row>
    <row r="100" spans="1:4" ht="17.25" customHeight="1">
      <c r="A100" s="42">
        <v>2</v>
      </c>
      <c r="B100" s="42">
        <v>3</v>
      </c>
      <c r="C100" s="42">
        <v>4</v>
      </c>
      <c r="D100" s="44">
        <v>4</v>
      </c>
    </row>
    <row r="101" spans="1:4" ht="28.35" customHeight="1">
      <c r="A101" s="46" t="s">
        <v>257</v>
      </c>
      <c r="B101" s="47" t="s">
        <v>258</v>
      </c>
      <c r="C101" s="48"/>
      <c r="D101" s="48"/>
    </row>
    <row r="102" spans="1:4" ht="28.35" customHeight="1">
      <c r="A102" s="46" t="s">
        <v>259</v>
      </c>
      <c r="B102" s="47" t="s">
        <v>260</v>
      </c>
      <c r="C102" s="48"/>
      <c r="D102" s="48"/>
    </row>
    <row r="103" spans="1:4" ht="25.5">
      <c r="A103" s="46" t="s">
        <v>261</v>
      </c>
      <c r="B103" s="47" t="s">
        <v>262</v>
      </c>
      <c r="C103" s="48"/>
      <c r="D103" s="48"/>
    </row>
    <row r="104" spans="1:4" ht="25.5">
      <c r="A104" s="46" t="s">
        <v>263</v>
      </c>
      <c r="B104" s="47" t="s">
        <v>264</v>
      </c>
      <c r="C104" s="48"/>
      <c r="D104" s="48"/>
    </row>
    <row r="105" spans="1:4" ht="28.35" customHeight="1">
      <c r="A105" s="46" t="s">
        <v>265</v>
      </c>
      <c r="B105" s="47" t="s">
        <v>266</v>
      </c>
      <c r="C105" s="48"/>
      <c r="D105" s="48">
        <v>200</v>
      </c>
    </row>
    <row r="106" spans="1:4" ht="28.35" customHeight="1">
      <c r="A106" s="46" t="s">
        <v>267</v>
      </c>
      <c r="B106" s="47" t="s">
        <v>268</v>
      </c>
      <c r="C106" s="48"/>
      <c r="D106" s="48"/>
    </row>
    <row r="107" spans="1:4" ht="28.35" customHeight="1">
      <c r="A107" s="50" t="s">
        <v>269</v>
      </c>
      <c r="B107" s="51" t="s">
        <v>270</v>
      </c>
      <c r="C107" s="52"/>
      <c r="D107" s="52"/>
    </row>
    <row r="108" spans="1:4" ht="28.35" customHeight="1">
      <c r="A108" s="50" t="s">
        <v>271</v>
      </c>
      <c r="B108" s="51" t="s">
        <v>272</v>
      </c>
      <c r="C108" s="52">
        <f>SUM(C80,C64,C55,C23,C24)</f>
        <v>288777</v>
      </c>
      <c r="D108" s="52">
        <f>SUM(D80,D64,D55,D23,D24,D88,D93)</f>
        <v>318866</v>
      </c>
    </row>
  </sheetData>
  <mergeCells count="5">
    <mergeCell ref="A25:C25"/>
    <mergeCell ref="A49:C49"/>
    <mergeCell ref="A73:C73"/>
    <mergeCell ref="A98:C98"/>
    <mergeCell ref="A2:D2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&amp;R1. melléklet az 11/2016.(XII.1.) önkormányzati rendelethez</oddHeader>
    <oddFooter>&amp;C&amp;P. 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2:D39"/>
  <sheetViews>
    <sheetView workbookViewId="0">
      <pane ySplit="6" topLeftCell="A7" activePane="bottomLeft" state="frozen"/>
      <selection pane="bottomLeft" activeCell="B50" sqref="B50"/>
    </sheetView>
  </sheetViews>
  <sheetFormatPr defaultRowHeight="12.75"/>
  <cols>
    <col min="1" max="1" width="8.140625" customWidth="1"/>
    <col min="2" max="2" width="65.140625" customWidth="1"/>
    <col min="3" max="3" width="14.28515625" customWidth="1"/>
    <col min="4" max="4" width="15.85546875" customWidth="1"/>
  </cols>
  <sheetData>
    <row r="2" spans="1:4">
      <c r="A2" s="13"/>
      <c r="B2" s="13"/>
      <c r="C2" s="13"/>
      <c r="D2" s="13"/>
    </row>
    <row r="3" spans="1:4" ht="18.75" customHeight="1">
      <c r="A3" s="201" t="s">
        <v>273</v>
      </c>
      <c r="B3" s="202"/>
      <c r="C3" s="202"/>
      <c r="D3" s="202"/>
    </row>
    <row r="4" spans="1:4" ht="15">
      <c r="A4" s="42"/>
      <c r="B4" s="41"/>
      <c r="C4" s="43"/>
      <c r="D4" s="41"/>
    </row>
    <row r="5" spans="1:4" ht="30">
      <c r="A5" s="53" t="s">
        <v>4</v>
      </c>
      <c r="B5" s="53" t="s">
        <v>5</v>
      </c>
      <c r="C5" s="53" t="s">
        <v>6</v>
      </c>
      <c r="D5" s="53" t="s">
        <v>7</v>
      </c>
    </row>
    <row r="6" spans="1:4" s="13" customFormat="1" ht="15">
      <c r="A6" s="42">
        <v>2</v>
      </c>
      <c r="B6" s="42">
        <v>3</v>
      </c>
      <c r="C6" s="44">
        <v>4</v>
      </c>
      <c r="D6" s="42">
        <v>4</v>
      </c>
    </row>
    <row r="7" spans="1:4" s="49" customFormat="1" ht="27" customHeight="1">
      <c r="A7" s="54" t="s">
        <v>0</v>
      </c>
      <c r="B7" s="55" t="s">
        <v>274</v>
      </c>
      <c r="C7" s="56">
        <v>71196</v>
      </c>
      <c r="D7" s="56">
        <v>71196</v>
      </c>
    </row>
    <row r="8" spans="1:4" s="49" customFormat="1" ht="27" customHeight="1">
      <c r="A8" s="54" t="s">
        <v>1</v>
      </c>
      <c r="B8" s="47" t="s">
        <v>275</v>
      </c>
      <c r="C8" s="48">
        <v>59868</v>
      </c>
      <c r="D8" s="48">
        <v>60603</v>
      </c>
    </row>
    <row r="9" spans="1:4" s="49" customFormat="1" ht="27" customHeight="1">
      <c r="A9" s="54" t="s">
        <v>2</v>
      </c>
      <c r="B9" s="47" t="s">
        <v>276</v>
      </c>
      <c r="C9" s="48">
        <v>18631</v>
      </c>
      <c r="D9" s="48">
        <v>18736</v>
      </c>
    </row>
    <row r="10" spans="1:4" s="49" customFormat="1" ht="18" customHeight="1">
      <c r="A10" s="54" t="s">
        <v>3</v>
      </c>
      <c r="B10" s="47" t="s">
        <v>277</v>
      </c>
      <c r="C10" s="48">
        <v>1760</v>
      </c>
      <c r="D10" s="48">
        <v>1760</v>
      </c>
    </row>
    <row r="11" spans="1:4" s="49" customFormat="1" ht="18" customHeight="1">
      <c r="A11" s="54" t="s">
        <v>91</v>
      </c>
      <c r="B11" s="47" t="s">
        <v>278</v>
      </c>
      <c r="C11" s="48"/>
      <c r="D11" s="48">
        <v>1226</v>
      </c>
    </row>
    <row r="12" spans="1:4" s="49" customFormat="1" ht="18" customHeight="1">
      <c r="A12" s="54" t="s">
        <v>93</v>
      </c>
      <c r="B12" s="47" t="s">
        <v>279</v>
      </c>
      <c r="C12" s="48"/>
      <c r="D12" s="48">
        <v>2069</v>
      </c>
    </row>
    <row r="13" spans="1:4" s="49" customFormat="1" ht="18" customHeight="1">
      <c r="A13" s="54" t="s">
        <v>9</v>
      </c>
      <c r="B13" s="51" t="s">
        <v>280</v>
      </c>
      <c r="C13" s="57">
        <f>SUM(C7:C12)</f>
        <v>151455</v>
      </c>
      <c r="D13" s="57">
        <f>SUM(D7:D12)</f>
        <v>155590</v>
      </c>
    </row>
    <row r="14" spans="1:4" s="49" customFormat="1" ht="18" customHeight="1">
      <c r="A14" s="54" t="s">
        <v>125</v>
      </c>
      <c r="B14" s="47" t="s">
        <v>281</v>
      </c>
      <c r="C14" s="48"/>
      <c r="D14" s="48"/>
    </row>
    <row r="15" spans="1:4" s="49" customFormat="1" ht="27" customHeight="1">
      <c r="A15" s="54" t="s">
        <v>11</v>
      </c>
      <c r="B15" s="58" t="s">
        <v>282</v>
      </c>
      <c r="C15" s="59"/>
      <c r="D15" s="59"/>
    </row>
    <row r="16" spans="1:4" s="49" customFormat="1" ht="27" customHeight="1">
      <c r="A16" s="54" t="s">
        <v>13</v>
      </c>
      <c r="B16" s="58" t="s">
        <v>283</v>
      </c>
      <c r="C16" s="59"/>
      <c r="D16" s="59"/>
    </row>
    <row r="17" spans="1:4" s="49" customFormat="1" ht="27" customHeight="1">
      <c r="A17" s="54" t="s">
        <v>126</v>
      </c>
      <c r="B17" s="58" t="s">
        <v>284</v>
      </c>
      <c r="C17" s="59"/>
      <c r="D17" s="59"/>
    </row>
    <row r="18" spans="1:4" s="49" customFormat="1" ht="18" customHeight="1">
      <c r="A18" s="54" t="s">
        <v>115</v>
      </c>
      <c r="B18" s="58" t="s">
        <v>285</v>
      </c>
      <c r="C18" s="60">
        <v>10131</v>
      </c>
      <c r="D18" s="60">
        <v>10215</v>
      </c>
    </row>
    <row r="19" spans="1:4" s="49" customFormat="1" ht="18" customHeight="1">
      <c r="A19" s="54" t="s">
        <v>15</v>
      </c>
      <c r="B19" s="51" t="s">
        <v>286</v>
      </c>
      <c r="C19" s="61">
        <f>SUM(C13:C18)</f>
        <v>161586</v>
      </c>
      <c r="D19" s="61">
        <f>SUM(D13:D18)</f>
        <v>165805</v>
      </c>
    </row>
    <row r="20" spans="1:4" s="49" customFormat="1" ht="18" customHeight="1">
      <c r="A20" s="54" t="s">
        <v>117</v>
      </c>
      <c r="B20" s="47" t="s">
        <v>287</v>
      </c>
      <c r="C20" s="62">
        <v>5920</v>
      </c>
      <c r="D20" s="62">
        <v>5920</v>
      </c>
    </row>
    <row r="21" spans="1:4" s="49" customFormat="1" ht="18" customHeight="1">
      <c r="A21" s="54" t="s">
        <v>17</v>
      </c>
      <c r="B21" s="47" t="s">
        <v>288</v>
      </c>
      <c r="C21" s="48">
        <v>22673</v>
      </c>
      <c r="D21" s="48">
        <v>22673</v>
      </c>
    </row>
    <row r="22" spans="1:4" s="49" customFormat="1" ht="18" customHeight="1">
      <c r="A22" s="54" t="s">
        <v>19</v>
      </c>
      <c r="B22" s="47" t="s">
        <v>289</v>
      </c>
      <c r="C22" s="48">
        <v>5927</v>
      </c>
      <c r="D22" s="48">
        <v>5927</v>
      </c>
    </row>
    <row r="23" spans="1:4" s="49" customFormat="1" ht="18" customHeight="1">
      <c r="A23" s="54" t="s">
        <v>127</v>
      </c>
      <c r="B23" s="63" t="s">
        <v>290</v>
      </c>
      <c r="C23" s="52">
        <f>SUM(C21:C22)</f>
        <v>28600</v>
      </c>
      <c r="D23" s="52">
        <f>SUM(D21:D22)</f>
        <v>28600</v>
      </c>
    </row>
    <row r="24" spans="1:4" s="49" customFormat="1" ht="18" customHeight="1">
      <c r="A24" s="54" t="s">
        <v>21</v>
      </c>
      <c r="B24" s="47" t="s">
        <v>291</v>
      </c>
      <c r="C24" s="48">
        <v>200</v>
      </c>
      <c r="D24" s="48">
        <v>200</v>
      </c>
    </row>
    <row r="25" spans="1:4" s="49" customFormat="1" ht="18" customHeight="1">
      <c r="A25" s="54" t="s">
        <v>23</v>
      </c>
      <c r="B25" s="63" t="s">
        <v>292</v>
      </c>
      <c r="C25" s="52">
        <v>200</v>
      </c>
      <c r="D25" s="52">
        <v>200</v>
      </c>
    </row>
    <row r="26" spans="1:4" s="49" customFormat="1" ht="27" customHeight="1">
      <c r="A26" s="54" t="s">
        <v>25</v>
      </c>
      <c r="B26" s="47" t="s">
        <v>293</v>
      </c>
      <c r="C26" s="48">
        <v>640</v>
      </c>
      <c r="D26" s="48">
        <v>640</v>
      </c>
    </row>
    <row r="27" spans="1:4" s="49" customFormat="1" ht="27" customHeight="1">
      <c r="A27" s="54" t="s">
        <v>27</v>
      </c>
      <c r="B27" s="47" t="s">
        <v>294</v>
      </c>
      <c r="C27" s="48">
        <v>2560</v>
      </c>
      <c r="D27" s="48">
        <v>2560</v>
      </c>
    </row>
    <row r="28" spans="1:4" s="49" customFormat="1" ht="27" customHeight="1">
      <c r="A28" s="54" t="s">
        <v>29</v>
      </c>
      <c r="B28" s="47" t="s">
        <v>295</v>
      </c>
      <c r="C28" s="48">
        <v>10172</v>
      </c>
      <c r="D28" s="48">
        <v>10172</v>
      </c>
    </row>
    <row r="29" spans="1:4" s="49" customFormat="1" ht="27" customHeight="1">
      <c r="A29" s="54" t="s">
        <v>119</v>
      </c>
      <c r="B29" s="47" t="s">
        <v>296</v>
      </c>
      <c r="C29" s="48">
        <v>2746</v>
      </c>
      <c r="D29" s="48">
        <v>2746</v>
      </c>
    </row>
    <row r="30" spans="1:4" s="49" customFormat="1" ht="27" customHeight="1">
      <c r="A30" s="54" t="s">
        <v>128</v>
      </c>
      <c r="B30" s="47" t="s">
        <v>297</v>
      </c>
      <c r="C30" s="48">
        <v>400</v>
      </c>
      <c r="D30" s="48">
        <v>400</v>
      </c>
    </row>
    <row r="31" spans="1:4" s="49" customFormat="1" ht="27" customHeight="1">
      <c r="A31" s="54" t="s">
        <v>30</v>
      </c>
      <c r="B31" s="51" t="s">
        <v>298</v>
      </c>
      <c r="C31" s="52">
        <f>SUM(C26:C30)</f>
        <v>16518</v>
      </c>
      <c r="D31" s="52">
        <f>SUM(D26:D30)</f>
        <v>16518</v>
      </c>
    </row>
    <row r="32" spans="1:4">
      <c r="A32" s="54" t="s">
        <v>31</v>
      </c>
      <c r="B32" s="51" t="s">
        <v>299</v>
      </c>
      <c r="C32" s="52">
        <v>0</v>
      </c>
      <c r="D32" s="52">
        <v>0</v>
      </c>
    </row>
    <row r="33" spans="1:4" ht="25.5">
      <c r="A33" s="54" t="s">
        <v>129</v>
      </c>
      <c r="B33" s="47" t="s">
        <v>300</v>
      </c>
      <c r="C33" s="48">
        <v>0</v>
      </c>
      <c r="D33" s="48">
        <v>0</v>
      </c>
    </row>
    <row r="34" spans="1:4" ht="18" customHeight="1">
      <c r="A34" s="54" t="s">
        <v>32</v>
      </c>
      <c r="B34" s="47" t="s">
        <v>301</v>
      </c>
      <c r="C34" s="48">
        <v>0</v>
      </c>
      <c r="D34" s="48">
        <v>0</v>
      </c>
    </row>
    <row r="35" spans="1:4" ht="18" customHeight="1">
      <c r="A35" s="54" t="s">
        <v>33</v>
      </c>
      <c r="B35" s="51" t="s">
        <v>302</v>
      </c>
      <c r="C35" s="52">
        <v>0</v>
      </c>
      <c r="D35" s="52">
        <v>0</v>
      </c>
    </row>
    <row r="36" spans="1:4" ht="22.5" customHeight="1">
      <c r="A36" s="54" t="s">
        <v>35</v>
      </c>
      <c r="B36" s="47" t="s">
        <v>303</v>
      </c>
      <c r="C36" s="48"/>
      <c r="D36" s="48"/>
    </row>
    <row r="37" spans="1:4">
      <c r="A37" s="54" t="s">
        <v>130</v>
      </c>
      <c r="B37" s="47" t="s">
        <v>304</v>
      </c>
      <c r="C37" s="48">
        <v>0</v>
      </c>
      <c r="D37" s="48">
        <v>0</v>
      </c>
    </row>
    <row r="38" spans="1:4">
      <c r="A38" s="54" t="s">
        <v>37</v>
      </c>
      <c r="B38" s="51" t="s">
        <v>305</v>
      </c>
      <c r="C38" s="52">
        <v>4380</v>
      </c>
      <c r="D38" s="52">
        <v>4380</v>
      </c>
    </row>
    <row r="39" spans="1:4">
      <c r="A39" s="54" t="s">
        <v>39</v>
      </c>
      <c r="B39" s="51" t="s">
        <v>306</v>
      </c>
      <c r="C39" s="52">
        <f>SUM(C38,C31,C25,C23,C20,C19)</f>
        <v>217204</v>
      </c>
      <c r="D39" s="52">
        <f>SUM(D38,D31,D25,D23,D20,D19)</f>
        <v>221423</v>
      </c>
    </row>
  </sheetData>
  <mergeCells count="1">
    <mergeCell ref="A3:D3"/>
  </mergeCells>
  <pageMargins left="0.23622047244094491" right="0.74803149606299213" top="1.1811023622047245" bottom="0.51181102362204722" header="1.1811023622047245" footer="0.51181102362204722"/>
  <pageSetup scale="90" orientation="portrait" r:id="rId1"/>
  <headerFooter alignWithMargins="0">
    <oddHeader>&amp;R2. melléklet az 11/2016.(XII.1.) önkormányzati rendlethez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I29"/>
  <sheetViews>
    <sheetView view="pageLayout" zoomScaleNormal="150" zoomScaleSheetLayoutView="115" workbookViewId="0">
      <selection activeCell="G18" sqref="G18"/>
    </sheetView>
  </sheetViews>
  <sheetFormatPr defaultRowHeight="12.75"/>
  <cols>
    <col min="1" max="1" width="5.85546875" style="75" customWidth="1"/>
    <col min="2" max="2" width="39.28515625" style="78" customWidth="1"/>
    <col min="3" max="3" width="14" style="78" customWidth="1"/>
    <col min="4" max="4" width="11.42578125" style="78" customWidth="1"/>
    <col min="5" max="5" width="41.5703125" style="75" customWidth="1"/>
    <col min="6" max="6" width="13.42578125" style="75" customWidth="1"/>
    <col min="7" max="7" width="15.42578125" style="75" customWidth="1"/>
    <col min="8" max="8" width="12.5703125" style="75" customWidth="1"/>
    <col min="9" max="16384" width="9.140625" style="75"/>
  </cols>
  <sheetData>
    <row r="1" spans="1:9" ht="39.75" customHeight="1">
      <c r="B1" s="76" t="s">
        <v>319</v>
      </c>
      <c r="C1" s="76"/>
      <c r="D1" s="76"/>
      <c r="E1" s="77"/>
      <c r="F1" s="77"/>
      <c r="G1" s="77"/>
      <c r="H1" s="77"/>
      <c r="I1" s="213" t="s">
        <v>320</v>
      </c>
    </row>
    <row r="2" spans="1:9" ht="14.25" thickBot="1">
      <c r="G2" s="79" t="s">
        <v>419</v>
      </c>
      <c r="I2" s="213"/>
    </row>
    <row r="3" spans="1:9" ht="24" customHeight="1" thickBot="1">
      <c r="A3" s="214" t="s">
        <v>321</v>
      </c>
      <c r="B3" s="80" t="s">
        <v>322</v>
      </c>
      <c r="C3" s="81"/>
      <c r="D3" s="82"/>
      <c r="E3" s="216" t="s">
        <v>323</v>
      </c>
      <c r="F3" s="217"/>
      <c r="G3" s="218"/>
      <c r="H3" s="83"/>
      <c r="I3" s="213"/>
    </row>
    <row r="4" spans="1:9" s="89" customFormat="1" ht="35.25" customHeight="1" thickBot="1">
      <c r="A4" s="215"/>
      <c r="B4" s="84" t="s">
        <v>5</v>
      </c>
      <c r="C4" s="85" t="s">
        <v>324</v>
      </c>
      <c r="D4" s="85" t="s">
        <v>325</v>
      </c>
      <c r="E4" s="86" t="s">
        <v>5</v>
      </c>
      <c r="F4" s="87" t="s">
        <v>324</v>
      </c>
      <c r="G4" s="87" t="s">
        <v>324</v>
      </c>
      <c r="H4" s="88"/>
      <c r="I4" s="213"/>
    </row>
    <row r="5" spans="1:9" s="89" customFormat="1" ht="14.25" customHeight="1" thickBot="1">
      <c r="A5" s="90">
        <v>1</v>
      </c>
      <c r="B5" s="91">
        <v>2</v>
      </c>
      <c r="C5" s="92">
        <v>3</v>
      </c>
      <c r="D5" s="92"/>
      <c r="E5" s="91">
        <v>4</v>
      </c>
      <c r="F5" s="93">
        <v>5</v>
      </c>
      <c r="G5" s="93">
        <v>5</v>
      </c>
      <c r="H5" s="94"/>
      <c r="I5" s="213"/>
    </row>
    <row r="6" spans="1:9" ht="15.95" customHeight="1">
      <c r="A6" s="95" t="s">
        <v>326</v>
      </c>
      <c r="B6" s="96" t="s">
        <v>327</v>
      </c>
      <c r="C6" s="97"/>
      <c r="D6" s="97"/>
      <c r="E6" s="96" t="s">
        <v>328</v>
      </c>
      <c r="F6" s="98">
        <v>1156</v>
      </c>
      <c r="G6" s="98">
        <v>4226</v>
      </c>
      <c r="H6" s="99"/>
      <c r="I6" s="213"/>
    </row>
    <row r="7" spans="1:9" ht="15.95" customHeight="1">
      <c r="A7" s="100" t="s">
        <v>329</v>
      </c>
      <c r="B7" s="101" t="s">
        <v>330</v>
      </c>
      <c r="C7" s="102"/>
      <c r="D7" s="102"/>
      <c r="E7" s="101" t="s">
        <v>331</v>
      </c>
      <c r="F7" s="103">
        <v>0</v>
      </c>
      <c r="G7" s="103">
        <v>6492</v>
      </c>
      <c r="H7" s="99"/>
      <c r="I7" s="213"/>
    </row>
    <row r="8" spans="1:9" ht="15.95" customHeight="1">
      <c r="A8" s="100" t="s">
        <v>332</v>
      </c>
      <c r="B8" s="101" t="s">
        <v>333</v>
      </c>
      <c r="C8" s="104">
        <v>0</v>
      </c>
      <c r="D8" s="105"/>
      <c r="E8" s="101" t="s">
        <v>334</v>
      </c>
      <c r="F8" s="103"/>
      <c r="G8" s="103"/>
      <c r="H8" s="99"/>
      <c r="I8" s="213"/>
    </row>
    <row r="9" spans="1:9" ht="16.5" customHeight="1">
      <c r="A9" s="100" t="s">
        <v>335</v>
      </c>
      <c r="B9" s="101" t="s">
        <v>336</v>
      </c>
      <c r="C9" s="104"/>
      <c r="D9" s="105"/>
      <c r="E9" s="101" t="s">
        <v>337</v>
      </c>
      <c r="F9" s="103"/>
      <c r="G9" s="103"/>
      <c r="H9" s="99"/>
      <c r="I9" s="213"/>
    </row>
    <row r="10" spans="1:9" ht="21" customHeight="1">
      <c r="A10" s="100" t="s">
        <v>338</v>
      </c>
      <c r="B10" s="101" t="s">
        <v>339</v>
      </c>
      <c r="C10" s="106"/>
      <c r="D10" s="105"/>
      <c r="E10" s="101" t="s">
        <v>340</v>
      </c>
      <c r="F10" s="103"/>
      <c r="G10" s="103"/>
      <c r="H10" s="99"/>
      <c r="I10" s="213"/>
    </row>
    <row r="11" spans="1:9" ht="20.25" customHeight="1">
      <c r="A11" s="100" t="s">
        <v>341</v>
      </c>
      <c r="B11" s="107" t="s">
        <v>342</v>
      </c>
      <c r="C11" s="104"/>
      <c r="D11" s="108"/>
      <c r="E11" s="101" t="s">
        <v>343</v>
      </c>
      <c r="F11" s="103"/>
      <c r="G11" s="103"/>
      <c r="H11" s="99"/>
      <c r="I11" s="213"/>
    </row>
    <row r="12" spans="1:9" ht="15.95" customHeight="1">
      <c r="A12" s="100" t="s">
        <v>344</v>
      </c>
      <c r="B12" s="101" t="s">
        <v>345</v>
      </c>
      <c r="C12" s="109"/>
      <c r="D12" s="105"/>
      <c r="E12" s="101" t="s">
        <v>346</v>
      </c>
      <c r="F12" s="103"/>
      <c r="G12" s="103">
        <v>200</v>
      </c>
      <c r="H12" s="99"/>
      <c r="I12" s="213"/>
    </row>
    <row r="13" spans="1:9" ht="15.95" customHeight="1">
      <c r="A13" s="100" t="s">
        <v>347</v>
      </c>
      <c r="B13" s="101" t="s">
        <v>348</v>
      </c>
      <c r="C13" s="104"/>
      <c r="D13" s="105"/>
      <c r="E13" s="110" t="s">
        <v>349</v>
      </c>
      <c r="F13" s="103"/>
      <c r="G13" s="103"/>
      <c r="H13" s="99"/>
      <c r="I13" s="213"/>
    </row>
    <row r="14" spans="1:9" ht="15.95" customHeight="1" thickBot="1">
      <c r="A14" s="100" t="s">
        <v>350</v>
      </c>
      <c r="B14" s="101" t="s">
        <v>351</v>
      </c>
      <c r="C14" s="104"/>
      <c r="D14" s="108"/>
      <c r="E14" s="101"/>
      <c r="F14" s="103"/>
      <c r="G14" s="103"/>
      <c r="H14" s="99"/>
      <c r="I14" s="213"/>
    </row>
    <row r="15" spans="1:9" ht="15.95" customHeight="1" thickBot="1">
      <c r="A15" s="111">
        <v>10</v>
      </c>
      <c r="B15" s="112" t="s">
        <v>354</v>
      </c>
      <c r="C15" s="113">
        <f>SUM(C6:C14)</f>
        <v>0</v>
      </c>
      <c r="D15" s="114"/>
      <c r="E15" s="112" t="s">
        <v>355</v>
      </c>
      <c r="F15" s="115">
        <f>SUM(F6:F14)</f>
        <v>1156</v>
      </c>
      <c r="G15" s="115">
        <f>SUM(G6:G14)</f>
        <v>10918</v>
      </c>
      <c r="H15" s="116"/>
      <c r="I15" s="213"/>
    </row>
    <row r="16" spans="1:9" ht="15.95" customHeight="1">
      <c r="A16" s="117">
        <v>11</v>
      </c>
      <c r="B16" s="118" t="s">
        <v>357</v>
      </c>
      <c r="C16" s="119"/>
      <c r="D16" s="120">
        <v>6538</v>
      </c>
      <c r="E16" s="110" t="s">
        <v>358</v>
      </c>
      <c r="F16" s="121"/>
      <c r="G16" s="121"/>
      <c r="H16" s="122"/>
      <c r="I16" s="213"/>
    </row>
    <row r="17" spans="1:9" ht="15.95" customHeight="1">
      <c r="A17" s="100">
        <v>12</v>
      </c>
      <c r="B17" s="110" t="s">
        <v>360</v>
      </c>
      <c r="C17" s="123"/>
      <c r="D17" s="124"/>
      <c r="E17" s="110" t="s">
        <v>361</v>
      </c>
      <c r="F17" s="125"/>
      <c r="G17" s="125"/>
      <c r="H17" s="122"/>
      <c r="I17" s="213"/>
    </row>
    <row r="18" spans="1:9" ht="15.95" customHeight="1">
      <c r="A18" s="100">
        <v>13</v>
      </c>
      <c r="B18" s="110" t="s">
        <v>363</v>
      </c>
      <c r="C18" s="123"/>
      <c r="D18" s="124"/>
      <c r="E18" s="110" t="s">
        <v>364</v>
      </c>
      <c r="F18" s="125"/>
      <c r="G18" s="125"/>
      <c r="H18" s="122"/>
      <c r="I18" s="213"/>
    </row>
    <row r="19" spans="1:9" ht="15.95" customHeight="1">
      <c r="A19" s="100">
        <v>14</v>
      </c>
      <c r="B19" s="110" t="s">
        <v>366</v>
      </c>
      <c r="C19" s="123"/>
      <c r="D19" s="124"/>
      <c r="E19" s="110" t="s">
        <v>367</v>
      </c>
      <c r="F19" s="125"/>
      <c r="G19" s="125"/>
      <c r="H19" s="122"/>
      <c r="I19" s="213"/>
    </row>
    <row r="20" spans="1:9" ht="15.95" customHeight="1">
      <c r="A20" s="100">
        <v>15</v>
      </c>
      <c r="B20" s="110" t="s">
        <v>369</v>
      </c>
      <c r="C20" s="123">
        <v>0</v>
      </c>
      <c r="D20" s="126"/>
      <c r="E20" s="127" t="s">
        <v>370</v>
      </c>
      <c r="F20" s="125"/>
      <c r="G20" s="125"/>
      <c r="H20" s="122"/>
      <c r="I20" s="213"/>
    </row>
    <row r="21" spans="1:9" ht="19.5" customHeight="1">
      <c r="A21" s="100">
        <v>16</v>
      </c>
      <c r="B21" s="127" t="s">
        <v>372</v>
      </c>
      <c r="C21" s="123"/>
      <c r="D21" s="124"/>
      <c r="E21" s="110" t="s">
        <v>373</v>
      </c>
      <c r="F21" s="125"/>
      <c r="G21" s="125"/>
      <c r="H21" s="122"/>
      <c r="I21" s="213"/>
    </row>
    <row r="22" spans="1:9" ht="15.95" customHeight="1">
      <c r="A22" s="100">
        <v>17</v>
      </c>
      <c r="B22" s="110" t="s">
        <v>375</v>
      </c>
      <c r="C22" s="123"/>
      <c r="D22" s="128"/>
      <c r="E22" s="96" t="s">
        <v>334</v>
      </c>
      <c r="F22" s="125"/>
      <c r="G22" s="125"/>
      <c r="H22" s="122"/>
      <c r="I22" s="213"/>
    </row>
    <row r="23" spans="1:9" ht="15.95" customHeight="1" thickBot="1">
      <c r="A23" s="100">
        <v>18</v>
      </c>
      <c r="B23" s="96" t="s">
        <v>377</v>
      </c>
      <c r="C23" s="123">
        <v>4380</v>
      </c>
      <c r="D23" s="124">
        <v>4380</v>
      </c>
      <c r="E23" s="101" t="s">
        <v>378</v>
      </c>
      <c r="F23" s="125"/>
      <c r="G23" s="125"/>
      <c r="H23" s="122"/>
      <c r="I23" s="213"/>
    </row>
    <row r="24" spans="1:9" ht="15.95" customHeight="1" thickBot="1">
      <c r="A24" s="130">
        <v>19</v>
      </c>
      <c r="B24" s="112" t="s">
        <v>381</v>
      </c>
      <c r="C24" s="113">
        <f>SUM(C17:C23)</f>
        <v>4380</v>
      </c>
      <c r="D24" s="113">
        <f>SUM(D17:D23)</f>
        <v>4380</v>
      </c>
      <c r="E24" s="112" t="s">
        <v>382</v>
      </c>
      <c r="F24" s="115">
        <f>SUM(F16:F23)</f>
        <v>0</v>
      </c>
      <c r="G24" s="115">
        <f>SUM(G16:G23)</f>
        <v>0</v>
      </c>
      <c r="H24" s="131"/>
      <c r="I24" s="213"/>
    </row>
    <row r="25" spans="1:9" ht="39" customHeight="1" thickBot="1">
      <c r="A25" s="130">
        <v>20</v>
      </c>
      <c r="B25" s="132" t="s">
        <v>383</v>
      </c>
      <c r="C25" s="133">
        <f>+C15+C16+C24</f>
        <v>4380</v>
      </c>
      <c r="D25" s="133">
        <f>+D15+D16+D24</f>
        <v>10918</v>
      </c>
      <c r="E25" s="132" t="s">
        <v>384</v>
      </c>
      <c r="F25" s="134">
        <f>F15+F24</f>
        <v>1156</v>
      </c>
      <c r="G25" s="134">
        <f>G15+G24</f>
        <v>10918</v>
      </c>
      <c r="H25" s="135"/>
      <c r="I25" s="213"/>
    </row>
    <row r="26" spans="1:9" ht="15.95" customHeight="1" thickBot="1">
      <c r="A26" s="130">
        <v>21</v>
      </c>
      <c r="B26" s="136" t="s">
        <v>385</v>
      </c>
      <c r="C26" s="137">
        <f>C25-F25</f>
        <v>3224</v>
      </c>
      <c r="D26" s="137"/>
      <c r="E26" s="136" t="s">
        <v>386</v>
      </c>
      <c r="F26" s="138"/>
      <c r="G26" s="138">
        <f>D25-G25</f>
        <v>0</v>
      </c>
      <c r="H26" s="139"/>
      <c r="I26" s="213"/>
    </row>
    <row r="27" spans="1:9">
      <c r="I27" s="140"/>
    </row>
    <row r="28" spans="1:9">
      <c r="I28" s="140"/>
    </row>
    <row r="29" spans="1:9" ht="15.75">
      <c r="B29" s="141"/>
      <c r="C29" s="141"/>
      <c r="D29" s="141"/>
      <c r="I29" s="140"/>
    </row>
  </sheetData>
  <mergeCells count="3">
    <mergeCell ref="I1:I26"/>
    <mergeCell ref="A3:A4"/>
    <mergeCell ref="E3:G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>
    <oddHeader>&amp;R&amp;"Times New Roman CE,Normál"6. melléklet  a 11/2016. (XII.1.) 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I32"/>
  <sheetViews>
    <sheetView view="pageLayout" zoomScaleNormal="150" zoomScaleSheetLayoutView="100" workbookViewId="0">
      <selection activeCell="G18" sqref="G18"/>
    </sheetView>
  </sheetViews>
  <sheetFormatPr defaultRowHeight="12.75"/>
  <cols>
    <col min="1" max="1" width="5.85546875" style="75" customWidth="1"/>
    <col min="2" max="2" width="42" style="78" customWidth="1"/>
    <col min="3" max="3" width="9.42578125" style="78" customWidth="1"/>
    <col min="4" max="4" width="12.42578125" style="78" customWidth="1"/>
    <col min="5" max="5" width="36.28515625" style="75" customWidth="1"/>
    <col min="6" max="6" width="13.140625" style="75" customWidth="1"/>
    <col min="7" max="7" width="14.42578125" style="75" customWidth="1"/>
    <col min="8" max="8" width="13.28515625" style="75" customWidth="1"/>
    <col min="9" max="16384" width="9.140625" style="75"/>
  </cols>
  <sheetData>
    <row r="1" spans="1:8" ht="12.75" customHeight="1">
      <c r="A1" s="142"/>
      <c r="B1" s="219"/>
      <c r="C1" s="219"/>
      <c r="D1" s="219"/>
      <c r="E1" s="219"/>
      <c r="F1" s="219"/>
      <c r="G1" s="219"/>
    </row>
    <row r="2" spans="1:8" ht="30" customHeight="1">
      <c r="A2" s="142"/>
      <c r="B2" s="220" t="s">
        <v>387</v>
      </c>
      <c r="C2" s="220"/>
      <c r="D2" s="220"/>
      <c r="E2" s="220"/>
      <c r="F2" s="220"/>
      <c r="G2" s="220"/>
    </row>
    <row r="3" spans="1:8" ht="13.5" customHeight="1" thickBot="1">
      <c r="A3" s="142"/>
      <c r="E3" s="221" t="s">
        <v>388</v>
      </c>
      <c r="F3" s="221"/>
      <c r="G3" s="221"/>
      <c r="H3" s="143"/>
    </row>
    <row r="4" spans="1:8" ht="18" customHeight="1" thickBot="1">
      <c r="A4" s="144"/>
      <c r="B4" s="81" t="s">
        <v>322</v>
      </c>
      <c r="C4" s="145"/>
      <c r="D4" s="146"/>
      <c r="E4" s="222" t="s">
        <v>323</v>
      </c>
      <c r="F4" s="223"/>
      <c r="G4" s="224"/>
      <c r="H4" s="83"/>
    </row>
    <row r="5" spans="1:8" s="89" customFormat="1" ht="35.25" customHeight="1" thickBot="1">
      <c r="A5" s="147"/>
      <c r="B5" s="148" t="s">
        <v>5</v>
      </c>
      <c r="C5" s="149" t="s">
        <v>324</v>
      </c>
      <c r="D5" s="149" t="s">
        <v>324</v>
      </c>
      <c r="E5" s="148" t="s">
        <v>5</v>
      </c>
      <c r="F5" s="149" t="s">
        <v>389</v>
      </c>
      <c r="G5" s="149" t="s">
        <v>389</v>
      </c>
    </row>
    <row r="6" spans="1:8" s="152" customFormat="1" ht="12" customHeight="1" thickBot="1">
      <c r="A6" s="92">
        <v>1</v>
      </c>
      <c r="B6" s="150">
        <v>2</v>
      </c>
      <c r="C6" s="151">
        <v>3</v>
      </c>
      <c r="D6" s="90"/>
      <c r="E6" s="92">
        <v>4</v>
      </c>
      <c r="F6" s="151">
        <v>5</v>
      </c>
      <c r="G6" s="151">
        <v>5</v>
      </c>
    </row>
    <row r="7" spans="1:8" ht="17.100000000000001" customHeight="1">
      <c r="A7" s="153" t="s">
        <v>326</v>
      </c>
      <c r="B7" s="154" t="s">
        <v>390</v>
      </c>
      <c r="C7" s="155">
        <v>16518</v>
      </c>
      <c r="D7" s="156">
        <v>16518</v>
      </c>
      <c r="E7" s="97" t="s">
        <v>391</v>
      </c>
      <c r="F7" s="157">
        <v>104782</v>
      </c>
      <c r="G7" s="157">
        <v>106864</v>
      </c>
    </row>
    <row r="8" spans="1:8" ht="22.5" customHeight="1">
      <c r="A8" s="158" t="s">
        <v>329</v>
      </c>
      <c r="B8" s="102" t="s">
        <v>392</v>
      </c>
      <c r="C8" s="98"/>
      <c r="D8" s="159"/>
      <c r="E8" s="102" t="s">
        <v>393</v>
      </c>
      <c r="F8" s="160">
        <v>28380</v>
      </c>
      <c r="G8" s="160">
        <v>28424</v>
      </c>
    </row>
    <row r="9" spans="1:8" ht="17.100000000000001" customHeight="1">
      <c r="A9" s="158" t="s">
        <v>332</v>
      </c>
      <c r="B9" s="102" t="s">
        <v>394</v>
      </c>
      <c r="C9" s="103">
        <v>34720</v>
      </c>
      <c r="D9" s="161">
        <v>34720</v>
      </c>
      <c r="E9" s="102" t="s">
        <v>395</v>
      </c>
      <c r="F9" s="162">
        <v>57016</v>
      </c>
      <c r="G9" s="162">
        <v>65289</v>
      </c>
    </row>
    <row r="10" spans="1:8" ht="17.100000000000001" customHeight="1">
      <c r="A10" s="158" t="s">
        <v>335</v>
      </c>
      <c r="B10" s="163" t="s">
        <v>396</v>
      </c>
      <c r="C10" s="103">
        <v>151455</v>
      </c>
      <c r="D10" s="161">
        <v>155590</v>
      </c>
      <c r="E10" s="102" t="s">
        <v>397</v>
      </c>
      <c r="F10" s="162">
        <v>2104</v>
      </c>
      <c r="G10" s="162">
        <v>303</v>
      </c>
    </row>
    <row r="11" spans="1:8" ht="17.100000000000001" customHeight="1">
      <c r="A11" s="158" t="s">
        <v>338</v>
      </c>
      <c r="B11" s="102" t="s">
        <v>345</v>
      </c>
      <c r="C11" s="103"/>
      <c r="D11" s="161"/>
      <c r="E11" s="102" t="s">
        <v>349</v>
      </c>
      <c r="F11" s="162">
        <v>16472</v>
      </c>
      <c r="G11" s="162">
        <v>25393</v>
      </c>
    </row>
    <row r="12" spans="1:8" ht="17.100000000000001" customHeight="1">
      <c r="A12" s="158" t="s">
        <v>341</v>
      </c>
      <c r="B12" s="102" t="s">
        <v>398</v>
      </c>
      <c r="C12" s="103"/>
      <c r="D12" s="161"/>
      <c r="E12" s="102" t="s">
        <v>399</v>
      </c>
      <c r="F12" s="103">
        <v>2044</v>
      </c>
      <c r="G12" s="103">
        <v>2049</v>
      </c>
    </row>
    <row r="13" spans="1:8" ht="17.100000000000001" customHeight="1">
      <c r="A13" s="158" t="s">
        <v>344</v>
      </c>
      <c r="B13" s="102" t="s">
        <v>400</v>
      </c>
      <c r="C13" s="103">
        <v>10131</v>
      </c>
      <c r="D13" s="161">
        <v>10215</v>
      </c>
      <c r="E13" s="102"/>
      <c r="F13" s="103"/>
      <c r="G13" s="103"/>
    </row>
    <row r="14" spans="1:8" ht="17.100000000000001" customHeight="1" thickBot="1">
      <c r="A14" s="158" t="s">
        <v>347</v>
      </c>
      <c r="B14" s="102" t="s">
        <v>401</v>
      </c>
      <c r="C14" s="103"/>
      <c r="D14" s="161"/>
      <c r="E14" s="102"/>
      <c r="F14" s="103"/>
      <c r="G14" s="103"/>
    </row>
    <row r="15" spans="1:8" ht="17.100000000000001" customHeight="1" thickBot="1">
      <c r="A15" s="164" t="s">
        <v>350</v>
      </c>
      <c r="B15" s="165" t="s">
        <v>354</v>
      </c>
      <c r="C15" s="115">
        <f>SUM(C7:C14)</f>
        <v>212824</v>
      </c>
      <c r="D15" s="166">
        <f>SUM(D7:D14)</f>
        <v>217043</v>
      </c>
      <c r="E15" s="167" t="s">
        <v>355</v>
      </c>
      <c r="F15" s="115">
        <f>SUM(F7:F14)</f>
        <v>210798</v>
      </c>
      <c r="G15" s="115">
        <f>SUM(G7:G14)</f>
        <v>228322</v>
      </c>
    </row>
    <row r="16" spans="1:8" ht="17.100000000000001" customHeight="1">
      <c r="A16" s="153" t="s">
        <v>352</v>
      </c>
      <c r="B16" s="168" t="s">
        <v>402</v>
      </c>
      <c r="C16" s="169">
        <v>0</v>
      </c>
      <c r="D16" s="170">
        <v>16529</v>
      </c>
      <c r="E16" s="110" t="s">
        <v>358</v>
      </c>
      <c r="F16" s="171"/>
      <c r="G16" s="171"/>
    </row>
    <row r="17" spans="1:9" ht="17.100000000000001" customHeight="1">
      <c r="A17" s="158" t="s">
        <v>353</v>
      </c>
      <c r="B17" s="172" t="s">
        <v>403</v>
      </c>
      <c r="C17" s="173"/>
      <c r="D17" s="174"/>
      <c r="E17" s="110" t="s">
        <v>404</v>
      </c>
      <c r="F17" s="125"/>
      <c r="G17" s="125"/>
    </row>
    <row r="18" spans="1:9" ht="17.100000000000001" customHeight="1">
      <c r="A18" s="158" t="s">
        <v>356</v>
      </c>
      <c r="B18" s="175" t="s">
        <v>360</v>
      </c>
      <c r="C18" s="125"/>
      <c r="D18" s="176"/>
      <c r="E18" s="110" t="s">
        <v>405</v>
      </c>
      <c r="F18" s="125"/>
      <c r="G18" s="125"/>
    </row>
    <row r="19" spans="1:9" ht="17.100000000000001" customHeight="1">
      <c r="A19" s="158" t="s">
        <v>359</v>
      </c>
      <c r="B19" s="175" t="s">
        <v>406</v>
      </c>
      <c r="C19" s="125"/>
      <c r="D19" s="176"/>
      <c r="E19" s="110" t="s">
        <v>367</v>
      </c>
      <c r="F19" s="125"/>
      <c r="G19" s="125"/>
    </row>
    <row r="20" spans="1:9" ht="17.100000000000001" customHeight="1">
      <c r="A20" s="158" t="s">
        <v>362</v>
      </c>
      <c r="B20" s="175" t="s">
        <v>407</v>
      </c>
      <c r="C20" s="125"/>
      <c r="D20" s="122"/>
      <c r="E20" s="127" t="s">
        <v>370</v>
      </c>
      <c r="F20" s="125"/>
      <c r="G20" s="125"/>
    </row>
    <row r="21" spans="1:9" ht="17.100000000000001" customHeight="1">
      <c r="A21" s="158" t="s">
        <v>365</v>
      </c>
      <c r="B21" s="175" t="s">
        <v>408</v>
      </c>
      <c r="C21" s="125"/>
      <c r="D21" s="176"/>
      <c r="E21" s="110" t="s">
        <v>409</v>
      </c>
      <c r="F21" s="125"/>
      <c r="G21" s="125"/>
    </row>
    <row r="22" spans="1:9" ht="17.100000000000001" customHeight="1">
      <c r="A22" s="158" t="s">
        <v>368</v>
      </c>
      <c r="B22" s="177" t="s">
        <v>375</v>
      </c>
      <c r="C22" s="171"/>
      <c r="D22" s="122"/>
      <c r="E22" s="96" t="s">
        <v>410</v>
      </c>
      <c r="F22" s="171"/>
      <c r="G22" s="171"/>
    </row>
    <row r="23" spans="1:9" ht="17.100000000000001" customHeight="1">
      <c r="A23" s="158" t="s">
        <v>371</v>
      </c>
      <c r="B23" s="175" t="s">
        <v>411</v>
      </c>
      <c r="C23" s="125"/>
      <c r="D23" s="176"/>
      <c r="E23" s="101" t="s">
        <v>412</v>
      </c>
      <c r="F23" s="125"/>
      <c r="G23" s="125"/>
    </row>
    <row r="24" spans="1:9" ht="21.75" customHeight="1">
      <c r="A24" s="158" t="s">
        <v>374</v>
      </c>
      <c r="B24" s="97"/>
      <c r="C24" s="121"/>
      <c r="D24" s="178"/>
      <c r="E24" s="96" t="s">
        <v>413</v>
      </c>
      <c r="F24" s="121">
        <v>5250</v>
      </c>
      <c r="G24" s="121">
        <v>5250</v>
      </c>
    </row>
    <row r="25" spans="1:9" ht="17.100000000000001" customHeight="1" thickBot="1">
      <c r="A25" s="179" t="s">
        <v>376</v>
      </c>
      <c r="B25" s="180"/>
      <c r="C25" s="181"/>
      <c r="D25" s="182"/>
      <c r="E25" s="129" t="s">
        <v>414</v>
      </c>
      <c r="F25" s="181"/>
      <c r="G25" s="181"/>
    </row>
    <row r="26" spans="1:9" ht="17.100000000000001" customHeight="1" thickBot="1">
      <c r="A26" s="183" t="s">
        <v>379</v>
      </c>
      <c r="B26" s="165" t="s">
        <v>415</v>
      </c>
      <c r="C26" s="115">
        <f>SUM(C18:C25)</f>
        <v>0</v>
      </c>
      <c r="D26" s="184"/>
      <c r="E26" s="112" t="s">
        <v>416</v>
      </c>
      <c r="F26" s="115">
        <f>SUM(F16:F25)</f>
        <v>5250</v>
      </c>
      <c r="G26" s="115">
        <f>SUM(G16:G25)</f>
        <v>5250</v>
      </c>
    </row>
    <row r="27" spans="1:9" ht="17.100000000000001" customHeight="1" thickBot="1">
      <c r="A27" s="164" t="s">
        <v>380</v>
      </c>
      <c r="B27" s="185" t="s">
        <v>417</v>
      </c>
      <c r="C27" s="115">
        <f>+C15+C16+C17+C26</f>
        <v>212824</v>
      </c>
      <c r="D27" s="115">
        <f>+D15+D16+D17+D26</f>
        <v>233572</v>
      </c>
      <c r="E27" s="132" t="s">
        <v>418</v>
      </c>
      <c r="F27" s="115">
        <f>+F15+F26</f>
        <v>216048</v>
      </c>
      <c r="G27" s="115">
        <f>+G15+G26</f>
        <v>233572</v>
      </c>
    </row>
    <row r="28" spans="1:9" ht="17.100000000000001" customHeight="1" thickBot="1">
      <c r="A28" s="186"/>
      <c r="B28" s="187" t="s">
        <v>385</v>
      </c>
      <c r="C28" s="188">
        <f>C27-F27</f>
        <v>-3224</v>
      </c>
      <c r="D28" s="189">
        <f ca="1">D28-G28</f>
        <v>0</v>
      </c>
      <c r="E28" s="190" t="s">
        <v>386</v>
      </c>
      <c r="F28" s="188">
        <v>0</v>
      </c>
      <c r="G28" s="188">
        <v>0</v>
      </c>
    </row>
    <row r="29" spans="1:9" ht="18" customHeight="1"/>
    <row r="30" spans="1:9">
      <c r="B30" s="191"/>
      <c r="C30" s="191"/>
      <c r="D30" s="191"/>
      <c r="E30" s="192"/>
      <c r="F30" s="192"/>
      <c r="G30" s="193"/>
      <c r="H30" s="193"/>
    </row>
    <row r="31" spans="1:9">
      <c r="A31" s="194"/>
      <c r="B31" s="191"/>
      <c r="C31" s="191"/>
      <c r="D31" s="191"/>
      <c r="E31" s="192"/>
      <c r="F31" s="192"/>
      <c r="G31" s="193"/>
      <c r="H31" s="193"/>
      <c r="I31" s="194"/>
    </row>
    <row r="32" spans="1:9" ht="15.75">
      <c r="B32" s="141"/>
      <c r="C32" s="141"/>
      <c r="D32" s="141"/>
    </row>
  </sheetData>
  <mergeCells count="4">
    <mergeCell ref="B1:G1"/>
    <mergeCell ref="B2:G2"/>
    <mergeCell ref="E3:G3"/>
    <mergeCell ref="E4:G4"/>
  </mergeCells>
  <printOptions horizontalCentered="1"/>
  <pageMargins left="0.31496062992125984" right="0.47244094488188981" top="0.59055118110236227" bottom="0.51181102362204722" header="0.35433070866141736" footer="0.27559055118110237"/>
  <pageSetup paperSize="9" orientation="landscape" verticalDpi="300" r:id="rId1"/>
  <headerFooter alignWithMargins="0">
    <oddHeader>&amp;R&amp;"Times New Roman CE,Félkövér dőlt"&amp;11 &amp;"Times New Roman CE,Normál"6. melléklet a 11/2016. (XII.1.)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view="pageLayout" topLeftCell="A7" workbookViewId="0">
      <selection activeCell="C10" sqref="C10:C11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 ht="15.75">
      <c r="A1" s="197" t="s">
        <v>124</v>
      </c>
      <c r="B1" s="198"/>
      <c r="C1" s="198"/>
      <c r="D1" s="198"/>
    </row>
    <row r="2" spans="1:4" ht="31.5">
      <c r="A2" s="14" t="s">
        <v>4</v>
      </c>
      <c r="B2" s="14" t="s">
        <v>5</v>
      </c>
      <c r="C2" s="14" t="s">
        <v>6</v>
      </c>
      <c r="D2" s="14" t="s">
        <v>7</v>
      </c>
    </row>
    <row r="3" spans="1:4" ht="15.75">
      <c r="A3" s="14">
        <v>2</v>
      </c>
      <c r="B3" s="14">
        <v>3</v>
      </c>
      <c r="C3" s="14">
        <v>4</v>
      </c>
      <c r="D3" s="14">
        <v>5</v>
      </c>
    </row>
    <row r="4" spans="1:4" ht="15.75">
      <c r="A4" s="5" t="s">
        <v>0</v>
      </c>
      <c r="B4" s="6" t="s">
        <v>87</v>
      </c>
      <c r="C4" s="7">
        <v>71196</v>
      </c>
      <c r="D4" s="7">
        <v>71196</v>
      </c>
    </row>
    <row r="5" spans="1:4" ht="15.75">
      <c r="A5" s="5" t="s">
        <v>1</v>
      </c>
      <c r="B5" s="6" t="s">
        <v>88</v>
      </c>
      <c r="C5" s="7">
        <v>59868</v>
      </c>
      <c r="D5" s="7">
        <v>60603</v>
      </c>
    </row>
    <row r="6" spans="1:4" ht="31.5">
      <c r="A6" s="5" t="s">
        <v>2</v>
      </c>
      <c r="B6" s="6" t="s">
        <v>89</v>
      </c>
      <c r="C6" s="7">
        <v>18631</v>
      </c>
      <c r="D6" s="7">
        <v>18736</v>
      </c>
    </row>
    <row r="7" spans="1:4" ht="15.75">
      <c r="A7" s="5" t="s">
        <v>3</v>
      </c>
      <c r="B7" s="6" t="s">
        <v>90</v>
      </c>
      <c r="C7" s="7">
        <v>1760</v>
      </c>
      <c r="D7" s="7">
        <v>1760</v>
      </c>
    </row>
    <row r="8" spans="1:4" ht="15.75">
      <c r="A8" s="5" t="s">
        <v>91</v>
      </c>
      <c r="B8" s="6" t="s">
        <v>92</v>
      </c>
      <c r="C8" s="7">
        <v>0</v>
      </c>
      <c r="D8" s="7">
        <v>1226</v>
      </c>
    </row>
    <row r="9" spans="1:4" ht="15.75">
      <c r="A9" s="5" t="s">
        <v>93</v>
      </c>
      <c r="B9" s="6" t="s">
        <v>94</v>
      </c>
      <c r="C9" s="7">
        <v>0</v>
      </c>
      <c r="D9" s="7">
        <v>2069</v>
      </c>
    </row>
    <row r="10" spans="1:4" ht="15.75">
      <c r="A10" s="5" t="s">
        <v>9</v>
      </c>
      <c r="B10" s="15" t="s">
        <v>95</v>
      </c>
      <c r="C10" s="16">
        <v>151455</v>
      </c>
      <c r="D10" s="16">
        <f>SUM(D4:D9)</f>
        <v>155590</v>
      </c>
    </row>
    <row r="11" spans="1:4" ht="31.5">
      <c r="A11" s="5" t="s">
        <v>125</v>
      </c>
      <c r="B11" s="6" t="s">
        <v>96</v>
      </c>
      <c r="C11" s="7">
        <v>10131</v>
      </c>
      <c r="D11" s="7">
        <v>10215</v>
      </c>
    </row>
    <row r="12" spans="1:4" ht="31.5">
      <c r="A12" s="5" t="s">
        <v>15</v>
      </c>
      <c r="B12" s="15" t="s">
        <v>98</v>
      </c>
      <c r="C12" s="16">
        <v>161586</v>
      </c>
      <c r="D12" s="16">
        <f>SUM(D10:D11)</f>
        <v>165805</v>
      </c>
    </row>
    <row r="13" spans="1:4" ht="15.75">
      <c r="A13" s="5" t="s">
        <v>23</v>
      </c>
      <c r="B13" s="6" t="s">
        <v>99</v>
      </c>
      <c r="C13" s="7">
        <v>5920</v>
      </c>
      <c r="D13" s="7">
        <v>5920</v>
      </c>
    </row>
    <row r="14" spans="1:4" ht="15.75">
      <c r="A14" s="5" t="s">
        <v>29</v>
      </c>
      <c r="B14" s="6" t="s">
        <v>100</v>
      </c>
      <c r="C14" s="7">
        <v>22673</v>
      </c>
      <c r="D14" s="7">
        <v>22673</v>
      </c>
    </row>
    <row r="15" spans="1:4" ht="15.75">
      <c r="A15" s="5" t="s">
        <v>128</v>
      </c>
      <c r="B15" s="6" t="s">
        <v>101</v>
      </c>
      <c r="C15" s="7">
        <v>5927</v>
      </c>
      <c r="D15" s="7">
        <v>5927</v>
      </c>
    </row>
    <row r="16" spans="1:4" ht="15.75">
      <c r="A16" s="5" t="s">
        <v>31</v>
      </c>
      <c r="B16" s="15" t="s">
        <v>102</v>
      </c>
      <c r="C16" s="16">
        <v>28600</v>
      </c>
      <c r="D16" s="16">
        <v>28600</v>
      </c>
    </row>
    <row r="17" spans="1:4" ht="15.75">
      <c r="A17" s="5" t="s">
        <v>129</v>
      </c>
      <c r="B17" s="6" t="s">
        <v>103</v>
      </c>
      <c r="C17" s="7">
        <v>200</v>
      </c>
      <c r="D17" s="7">
        <v>200</v>
      </c>
    </row>
    <row r="18" spans="1:4" ht="15.75">
      <c r="A18" s="5" t="s">
        <v>33</v>
      </c>
      <c r="B18" s="15" t="s">
        <v>104</v>
      </c>
      <c r="C18" s="16">
        <v>34720</v>
      </c>
      <c r="D18" s="16">
        <v>34720</v>
      </c>
    </row>
    <row r="19" spans="1:4" ht="15.75">
      <c r="A19" s="5" t="s">
        <v>130</v>
      </c>
      <c r="B19" s="6" t="s">
        <v>105</v>
      </c>
      <c r="C19" s="7">
        <v>640</v>
      </c>
      <c r="D19" s="7">
        <v>640</v>
      </c>
    </row>
    <row r="20" spans="1:4" ht="15.75">
      <c r="A20" s="5" t="s">
        <v>37</v>
      </c>
      <c r="B20" s="6" t="s">
        <v>106</v>
      </c>
      <c r="C20" s="7">
        <v>2560</v>
      </c>
      <c r="D20" s="7">
        <v>2560</v>
      </c>
    </row>
    <row r="21" spans="1:4" ht="15.75">
      <c r="A21" s="5" t="s">
        <v>39</v>
      </c>
      <c r="B21" s="6" t="s">
        <v>107</v>
      </c>
      <c r="C21" s="7">
        <v>8109</v>
      </c>
      <c r="D21" s="7">
        <v>8109</v>
      </c>
    </row>
    <row r="22" spans="1:4" ht="15.75">
      <c r="A22" s="5" t="s">
        <v>41</v>
      </c>
      <c r="B22" s="6" t="s">
        <v>108</v>
      </c>
      <c r="C22" s="7">
        <v>2189</v>
      </c>
      <c r="D22" s="7">
        <v>2189</v>
      </c>
    </row>
    <row r="23" spans="1:4" ht="15.75">
      <c r="A23" s="5" t="s">
        <v>43</v>
      </c>
      <c r="B23" s="6" t="s">
        <v>314</v>
      </c>
      <c r="C23" s="7">
        <v>400</v>
      </c>
      <c r="D23" s="7">
        <v>400</v>
      </c>
    </row>
    <row r="24" spans="1:4" ht="15.75">
      <c r="A24" s="5" t="s">
        <v>45</v>
      </c>
      <c r="B24" s="6" t="s">
        <v>315</v>
      </c>
      <c r="C24" s="7">
        <v>400</v>
      </c>
      <c r="D24" s="7">
        <v>400</v>
      </c>
    </row>
    <row r="25" spans="1:4" ht="15.75">
      <c r="A25" s="5" t="s">
        <v>97</v>
      </c>
      <c r="B25" s="15" t="s">
        <v>109</v>
      </c>
      <c r="C25" s="16">
        <v>13897</v>
      </c>
      <c r="D25" s="16">
        <v>13897</v>
      </c>
    </row>
    <row r="26" spans="1:4" ht="15.75">
      <c r="A26" s="5" t="s">
        <v>51</v>
      </c>
      <c r="B26" s="6" t="s">
        <v>316</v>
      </c>
      <c r="C26" s="7">
        <v>4380</v>
      </c>
      <c r="D26" s="7">
        <v>4380</v>
      </c>
    </row>
    <row r="27" spans="1:4" s="72" customFormat="1" ht="15.75">
      <c r="A27" s="33" t="s">
        <v>131</v>
      </c>
      <c r="B27" s="15" t="s">
        <v>317</v>
      </c>
      <c r="C27" s="16">
        <v>4380</v>
      </c>
      <c r="D27" s="16">
        <v>4380</v>
      </c>
    </row>
    <row r="28" spans="1:4" s="72" customFormat="1" ht="15.75">
      <c r="A28" s="33" t="s">
        <v>133</v>
      </c>
      <c r="B28" s="15" t="s">
        <v>110</v>
      </c>
      <c r="C28" s="16">
        <v>214583</v>
      </c>
      <c r="D28" s="16">
        <f>SUM(D27,D25,D18,D12)</f>
        <v>218802</v>
      </c>
    </row>
  </sheetData>
  <mergeCells count="1">
    <mergeCell ref="A1:D1"/>
  </mergeCells>
  <pageMargins left="0.25" right="0.25" top="0.75" bottom="0.75" header="0.3" footer="0.3"/>
  <pageSetup paperSize="9" scale="70" orientation="portrait" horizontalDpi="300" verticalDpi="300" r:id="rId1"/>
  <headerFooter alignWithMargins="0">
    <oddHeader>&amp;R2a melléklet a 11/2016.(XII.1.)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7"/>
  <sheetViews>
    <sheetView view="pageLayout" workbookViewId="0">
      <selection activeCell="C15" sqref="C15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>
      <c r="A1" s="199" t="s">
        <v>123</v>
      </c>
      <c r="B1" s="200"/>
      <c r="C1" s="200"/>
      <c r="D1" s="200"/>
    </row>
    <row r="2" spans="1:4" ht="30">
      <c r="A2" s="2"/>
      <c r="B2" s="2" t="s">
        <v>5</v>
      </c>
      <c r="C2" s="2" t="s">
        <v>6</v>
      </c>
      <c r="D2" s="2" t="s">
        <v>7</v>
      </c>
    </row>
    <row r="3" spans="1:4" ht="15">
      <c r="A3" s="2">
        <v>2</v>
      </c>
      <c r="B3" s="2">
        <v>3</v>
      </c>
      <c r="C3" s="2">
        <v>4</v>
      </c>
      <c r="D3" s="2">
        <v>5</v>
      </c>
    </row>
    <row r="4" spans="1:4" s="13" customFormat="1" ht="30" customHeight="1">
      <c r="A4" s="10">
        <v>1</v>
      </c>
      <c r="B4" s="11" t="s">
        <v>111</v>
      </c>
      <c r="C4" s="12">
        <v>5250</v>
      </c>
      <c r="D4" s="12">
        <v>5250</v>
      </c>
    </row>
    <row r="5" spans="1:4" s="13" customFormat="1" ht="30" customHeight="1">
      <c r="A5" s="10">
        <v>2</v>
      </c>
      <c r="B5" s="11" t="s">
        <v>112</v>
      </c>
      <c r="C5" s="12">
        <v>58303</v>
      </c>
      <c r="D5" s="12">
        <v>58303</v>
      </c>
    </row>
    <row r="6" spans="1:4" s="13" customFormat="1" ht="30" customHeight="1">
      <c r="A6" s="10">
        <v>3</v>
      </c>
      <c r="B6" s="11" t="s">
        <v>113</v>
      </c>
      <c r="C6" s="12">
        <v>63554</v>
      </c>
      <c r="D6" s="12">
        <v>63554</v>
      </c>
    </row>
    <row r="7" spans="1:4" s="13" customFormat="1" ht="30" customHeight="1">
      <c r="A7" s="10">
        <v>4</v>
      </c>
      <c r="B7" s="11" t="s">
        <v>114</v>
      </c>
      <c r="C7" s="12">
        <v>63554</v>
      </c>
      <c r="D7" s="12">
        <v>63554</v>
      </c>
    </row>
  </sheetData>
  <mergeCells count="1">
    <mergeCell ref="A1:D1"/>
  </mergeCells>
  <pageMargins left="0.75" right="0.75" top="1" bottom="1" header="0.5" footer="0.5"/>
  <pageSetup paperSize="9" orientation="landscape" horizontalDpi="300" verticalDpi="300" r:id="rId1"/>
  <headerFooter alignWithMargins="0">
    <oddHeader>&amp;R3 melléklet a 11/2016.(XII.1.)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8"/>
  <sheetViews>
    <sheetView view="pageLayout" workbookViewId="0">
      <selection activeCell="B17" sqref="B17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 ht="24.75" customHeight="1">
      <c r="A1" s="201" t="s">
        <v>122</v>
      </c>
      <c r="B1" s="202"/>
      <c r="C1" s="202"/>
      <c r="D1" s="202"/>
    </row>
    <row r="2" spans="1:4" s="4" customFormat="1" ht="31.5">
      <c r="A2" s="3" t="s">
        <v>4</v>
      </c>
      <c r="B2" s="3" t="s">
        <v>5</v>
      </c>
      <c r="C2" s="3" t="s">
        <v>6</v>
      </c>
      <c r="D2" s="3" t="s">
        <v>7</v>
      </c>
    </row>
    <row r="3" spans="1:4" s="9" customFormat="1" ht="30" customHeight="1">
      <c r="A3" s="8">
        <v>2</v>
      </c>
      <c r="B3" s="8">
        <v>3</v>
      </c>
      <c r="C3" s="8">
        <v>4</v>
      </c>
      <c r="D3" s="8">
        <v>5</v>
      </c>
    </row>
    <row r="4" spans="1:4" s="9" customFormat="1" ht="30" customHeight="1">
      <c r="A4" s="10">
        <v>1</v>
      </c>
      <c r="B4" s="11" t="s">
        <v>116</v>
      </c>
      <c r="C4" s="12">
        <v>0</v>
      </c>
      <c r="D4" s="12">
        <v>21371</v>
      </c>
    </row>
    <row r="5" spans="1:4" s="9" customFormat="1" ht="30" customHeight="1">
      <c r="A5" s="10">
        <v>2</v>
      </c>
      <c r="B5" s="11" t="s">
        <v>118</v>
      </c>
      <c r="C5" s="12">
        <v>0</v>
      </c>
      <c r="D5" s="12">
        <v>21371</v>
      </c>
    </row>
    <row r="6" spans="1:4" s="9" customFormat="1" ht="30" customHeight="1">
      <c r="A6" s="10">
        <v>4</v>
      </c>
      <c r="B6" s="11" t="s">
        <v>120</v>
      </c>
      <c r="C6" s="12">
        <v>0</v>
      </c>
      <c r="D6" s="12">
        <v>21371</v>
      </c>
    </row>
    <row r="7" spans="1:4" s="74" customFormat="1" ht="30" customHeight="1">
      <c r="A7" s="71">
        <v>5</v>
      </c>
      <c r="B7" s="19" t="s">
        <v>121</v>
      </c>
      <c r="C7" s="20">
        <v>0</v>
      </c>
      <c r="D7" s="20">
        <v>21371</v>
      </c>
    </row>
    <row r="8" spans="1:4" s="4" customFormat="1" ht="30" customHeight="1"/>
  </sheetData>
  <mergeCells count="1">
    <mergeCell ref="A1:D1"/>
  </mergeCells>
  <pageMargins left="0.75" right="0.75" top="1" bottom="1" header="0.5" footer="0.5"/>
  <pageSetup paperSize="9" orientation="landscape" horizontalDpi="300" verticalDpi="300" r:id="rId1"/>
  <headerFooter alignWithMargins="0">
    <oddHeader>&amp;R4a melléklet a 11/2016.(XII.1.)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36"/>
  <sheetViews>
    <sheetView view="pageLayout" workbookViewId="0">
      <selection activeCell="A2" sqref="A2:D2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>
      <c r="A1" s="203"/>
      <c r="B1" s="203"/>
      <c r="C1" s="203"/>
      <c r="D1" s="203"/>
    </row>
    <row r="2" spans="1:4">
      <c r="A2" s="204" t="s">
        <v>148</v>
      </c>
      <c r="B2" s="200"/>
      <c r="C2" s="200"/>
      <c r="D2" s="200"/>
    </row>
    <row r="3" spans="1:4" ht="30">
      <c r="A3" s="2" t="s">
        <v>4</v>
      </c>
      <c r="B3" s="2" t="s">
        <v>5</v>
      </c>
      <c r="C3" s="2" t="s">
        <v>6</v>
      </c>
      <c r="D3" s="2" t="s">
        <v>7</v>
      </c>
    </row>
    <row r="4" spans="1:4" ht="15">
      <c r="A4" s="2">
        <v>2</v>
      </c>
      <c r="B4" s="2">
        <v>3</v>
      </c>
      <c r="C4" s="2">
        <v>4</v>
      </c>
      <c r="D4" s="2">
        <v>5</v>
      </c>
    </row>
    <row r="5" spans="1:4" s="24" customFormat="1" ht="30" customHeight="1">
      <c r="A5" s="21" t="s">
        <v>0</v>
      </c>
      <c r="B5" s="22" t="s">
        <v>8</v>
      </c>
      <c r="C5" s="23">
        <v>33143</v>
      </c>
      <c r="D5" s="23">
        <v>33143</v>
      </c>
    </row>
    <row r="6" spans="1:4" s="24" customFormat="1" ht="30" customHeight="1">
      <c r="A6" s="21" t="s">
        <v>1</v>
      </c>
      <c r="B6" s="22" t="s">
        <v>149</v>
      </c>
      <c r="C6" s="23">
        <v>2404</v>
      </c>
      <c r="D6" s="23">
        <v>2404</v>
      </c>
    </row>
    <row r="7" spans="1:4" s="24" customFormat="1" ht="30" customHeight="1">
      <c r="A7" s="21" t="s">
        <v>3</v>
      </c>
      <c r="B7" s="22" t="s">
        <v>10</v>
      </c>
      <c r="C7" s="23">
        <v>2209</v>
      </c>
      <c r="D7" s="23">
        <v>2209</v>
      </c>
    </row>
    <row r="8" spans="1:4" s="24" customFormat="1" ht="30" customHeight="1">
      <c r="A8" s="21" t="s">
        <v>91</v>
      </c>
      <c r="B8" s="22" t="s">
        <v>12</v>
      </c>
      <c r="C8" s="23">
        <v>339</v>
      </c>
      <c r="D8" s="23">
        <v>366</v>
      </c>
    </row>
    <row r="9" spans="1:4" s="24" customFormat="1" ht="30" customHeight="1">
      <c r="A9" s="21" t="s">
        <v>93</v>
      </c>
      <c r="B9" s="22" t="s">
        <v>14</v>
      </c>
      <c r="C9" s="23">
        <v>666</v>
      </c>
      <c r="D9" s="23">
        <v>358</v>
      </c>
    </row>
    <row r="10" spans="1:4" s="24" customFormat="1" ht="30" customHeight="1">
      <c r="A10" s="21" t="s">
        <v>9</v>
      </c>
      <c r="B10" s="22" t="s">
        <v>170</v>
      </c>
      <c r="C10" s="23">
        <v>0</v>
      </c>
      <c r="D10" s="23">
        <v>36</v>
      </c>
    </row>
    <row r="11" spans="1:4" s="24" customFormat="1" ht="30" customHeight="1">
      <c r="A11" s="21" t="s">
        <v>125</v>
      </c>
      <c r="B11" s="22" t="s">
        <v>16</v>
      </c>
      <c r="C11" s="23">
        <v>1020</v>
      </c>
      <c r="D11" s="23">
        <v>862</v>
      </c>
    </row>
    <row r="12" spans="1:4" s="24" customFormat="1" ht="30" customHeight="1">
      <c r="A12" s="21" t="s">
        <v>11</v>
      </c>
      <c r="B12" s="25" t="s">
        <v>18</v>
      </c>
      <c r="C12" s="26">
        <v>39781</v>
      </c>
      <c r="D12" s="26">
        <v>39378</v>
      </c>
    </row>
    <row r="13" spans="1:4" s="69" customFormat="1" ht="30" customHeight="1">
      <c r="A13" s="21" t="s">
        <v>13</v>
      </c>
      <c r="B13" s="67" t="s">
        <v>308</v>
      </c>
      <c r="C13" s="68">
        <v>0</v>
      </c>
      <c r="D13" s="68">
        <v>128</v>
      </c>
    </row>
    <row r="14" spans="1:4" s="24" customFormat="1" ht="30" customHeight="1">
      <c r="A14" s="21" t="s">
        <v>126</v>
      </c>
      <c r="B14" s="22" t="s">
        <v>22</v>
      </c>
      <c r="C14" s="23">
        <v>0</v>
      </c>
      <c r="D14" s="23">
        <v>2</v>
      </c>
    </row>
    <row r="15" spans="1:4" s="24" customFormat="1" ht="30" customHeight="1">
      <c r="A15" s="21" t="s">
        <v>115</v>
      </c>
      <c r="B15" s="25" t="s">
        <v>24</v>
      </c>
      <c r="C15" s="26">
        <v>0</v>
      </c>
      <c r="D15" s="26">
        <v>130</v>
      </c>
    </row>
    <row r="16" spans="1:4" s="24" customFormat="1" ht="30" customHeight="1">
      <c r="A16" s="21" t="s">
        <v>15</v>
      </c>
      <c r="B16" s="25" t="s">
        <v>26</v>
      </c>
      <c r="C16" s="26">
        <v>39781</v>
      </c>
      <c r="D16" s="26">
        <v>39507</v>
      </c>
    </row>
    <row r="17" spans="1:4" s="24" customFormat="1" ht="30" customHeight="1">
      <c r="A17" s="21" t="s">
        <v>117</v>
      </c>
      <c r="B17" s="25" t="s">
        <v>28</v>
      </c>
      <c r="C17" s="26">
        <v>10836</v>
      </c>
      <c r="D17" s="26">
        <v>10836</v>
      </c>
    </row>
    <row r="18" spans="1:4" s="24" customFormat="1" ht="30" customHeight="1">
      <c r="A18" s="21" t="s">
        <v>19</v>
      </c>
      <c r="B18" s="22" t="s">
        <v>34</v>
      </c>
      <c r="C18" s="23">
        <v>0</v>
      </c>
      <c r="D18" s="23">
        <v>155</v>
      </c>
    </row>
    <row r="19" spans="1:4" s="24" customFormat="1" ht="30" customHeight="1">
      <c r="A19" s="21" t="s">
        <v>127</v>
      </c>
      <c r="B19" s="22" t="s">
        <v>36</v>
      </c>
      <c r="C19" s="23">
        <v>827</v>
      </c>
      <c r="D19" s="23">
        <v>672</v>
      </c>
    </row>
    <row r="20" spans="1:4" s="24" customFormat="1" ht="30" customHeight="1">
      <c r="A20" s="21" t="s">
        <v>21</v>
      </c>
      <c r="B20" s="25" t="s">
        <v>38</v>
      </c>
      <c r="C20" s="66">
        <v>827</v>
      </c>
      <c r="D20" s="26">
        <v>827</v>
      </c>
    </row>
    <row r="21" spans="1:4" s="24" customFormat="1" ht="30" customHeight="1">
      <c r="A21" s="21" t="s">
        <v>23</v>
      </c>
      <c r="B21" s="22" t="s">
        <v>40</v>
      </c>
      <c r="C21" s="23">
        <v>468</v>
      </c>
      <c r="D21" s="23">
        <v>1421</v>
      </c>
    </row>
    <row r="22" spans="1:4" s="24" customFormat="1" ht="30" customHeight="1">
      <c r="A22" s="21" t="s">
        <v>25</v>
      </c>
      <c r="B22" s="22" t="s">
        <v>42</v>
      </c>
      <c r="C22" s="23">
        <v>307</v>
      </c>
      <c r="D22" s="23">
        <v>207</v>
      </c>
    </row>
    <row r="23" spans="1:4" s="24" customFormat="1" ht="30" customHeight="1">
      <c r="A23" s="21" t="s">
        <v>27</v>
      </c>
      <c r="B23" s="25" t="s">
        <v>44</v>
      </c>
      <c r="C23" s="26">
        <v>775</v>
      </c>
      <c r="D23" s="26">
        <v>1628</v>
      </c>
    </row>
    <row r="24" spans="1:4" s="24" customFormat="1" ht="30" customHeight="1">
      <c r="A24" s="21" t="s">
        <v>29</v>
      </c>
      <c r="B24" s="22" t="s">
        <v>54</v>
      </c>
      <c r="C24" s="23">
        <v>4448</v>
      </c>
      <c r="D24" s="23">
        <v>2735</v>
      </c>
    </row>
    <row r="25" spans="1:4" s="24" customFormat="1" ht="30" customHeight="1">
      <c r="A25" s="21" t="s">
        <v>119</v>
      </c>
      <c r="B25" s="22" t="s">
        <v>56</v>
      </c>
      <c r="C25" s="23">
        <v>0</v>
      </c>
      <c r="D25" s="23">
        <v>1104</v>
      </c>
    </row>
    <row r="26" spans="1:4" s="24" customFormat="1" ht="30" customHeight="1">
      <c r="A26" s="21" t="s">
        <v>128</v>
      </c>
      <c r="B26" s="25" t="s">
        <v>58</v>
      </c>
      <c r="C26" s="26">
        <v>4448</v>
      </c>
      <c r="D26" s="26">
        <v>3839</v>
      </c>
    </row>
    <row r="27" spans="1:4" s="24" customFormat="1" ht="30" customHeight="1">
      <c r="A27" s="21" t="s">
        <v>30</v>
      </c>
      <c r="B27" s="22" t="s">
        <v>151</v>
      </c>
      <c r="C27" s="23">
        <v>170</v>
      </c>
      <c r="D27" s="23">
        <v>443</v>
      </c>
    </row>
    <row r="28" spans="1:4" s="24" customFormat="1" ht="30" customHeight="1">
      <c r="A28" s="21" t="s">
        <v>31</v>
      </c>
      <c r="B28" s="25" t="s">
        <v>152</v>
      </c>
      <c r="C28" s="26">
        <v>170</v>
      </c>
      <c r="D28" s="26">
        <v>443</v>
      </c>
    </row>
    <row r="29" spans="1:4" s="24" customFormat="1" ht="30" customHeight="1">
      <c r="A29" s="21" t="s">
        <v>129</v>
      </c>
      <c r="B29" s="22" t="s">
        <v>60</v>
      </c>
      <c r="C29" s="23">
        <v>1167</v>
      </c>
      <c r="D29" s="23">
        <v>1134</v>
      </c>
    </row>
    <row r="30" spans="1:4" s="24" customFormat="1" ht="30" customHeight="1">
      <c r="A30" s="21" t="s">
        <v>32</v>
      </c>
      <c r="B30" s="67" t="s">
        <v>201</v>
      </c>
      <c r="C30" s="23">
        <v>300</v>
      </c>
      <c r="D30" s="23">
        <v>300</v>
      </c>
    </row>
    <row r="31" spans="1:4" s="24" customFormat="1" ht="30" customHeight="1">
      <c r="A31" s="21" t="s">
        <v>33</v>
      </c>
      <c r="B31" s="25" t="s">
        <v>66</v>
      </c>
      <c r="C31" s="26">
        <v>1467</v>
      </c>
      <c r="D31" s="26">
        <v>1434</v>
      </c>
    </row>
    <row r="32" spans="1:4" s="24" customFormat="1" ht="30" customHeight="1">
      <c r="A32" s="21" t="s">
        <v>35</v>
      </c>
      <c r="B32" s="25" t="s">
        <v>68</v>
      </c>
      <c r="C32" s="26">
        <v>7686</v>
      </c>
      <c r="D32" s="26">
        <v>8171</v>
      </c>
    </row>
    <row r="33" spans="1:4" s="24" customFormat="1" ht="30" customHeight="1">
      <c r="A33" s="21" t="s">
        <v>131</v>
      </c>
      <c r="B33" s="22" t="s">
        <v>79</v>
      </c>
      <c r="C33" s="23">
        <v>0</v>
      </c>
      <c r="D33" s="23">
        <v>121</v>
      </c>
    </row>
    <row r="34" spans="1:4" s="24" customFormat="1" ht="30" customHeight="1">
      <c r="A34" s="21" t="s">
        <v>132</v>
      </c>
      <c r="B34" s="22" t="s">
        <v>81</v>
      </c>
      <c r="C34" s="23">
        <v>0</v>
      </c>
      <c r="D34" s="23">
        <v>33</v>
      </c>
    </row>
    <row r="35" spans="1:4" s="24" customFormat="1" ht="30" customHeight="1">
      <c r="A35" s="21" t="s">
        <v>53</v>
      </c>
      <c r="B35" s="25" t="s">
        <v>82</v>
      </c>
      <c r="C35" s="26">
        <v>0</v>
      </c>
      <c r="D35" s="26">
        <v>153</v>
      </c>
    </row>
    <row r="36" spans="1:4" s="24" customFormat="1" ht="30" customHeight="1">
      <c r="A36" s="21" t="s">
        <v>55</v>
      </c>
      <c r="B36" s="25" t="s">
        <v>86</v>
      </c>
      <c r="C36" s="26">
        <v>58303</v>
      </c>
      <c r="D36" s="26">
        <f>SUM(D35,D32,D16,D17)</f>
        <v>58667</v>
      </c>
    </row>
  </sheetData>
  <mergeCells count="2">
    <mergeCell ref="A1:D1"/>
    <mergeCell ref="A2:D2"/>
  </mergeCells>
  <pageMargins left="0.25" right="0.25" top="0.75" bottom="0.75" header="0.3" footer="0.3"/>
  <pageSetup paperSize="9" scale="70" orientation="portrait" horizontalDpi="300" verticalDpi="300" r:id="rId1"/>
  <headerFooter alignWithMargins="0">
    <oddHeader>&amp;R1b melléklet a 11/2016.(XII.1.)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10"/>
  <sheetViews>
    <sheetView view="pageLayout" workbookViewId="0">
      <selection activeCell="D5" sqref="D5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 s="29" customFormat="1" ht="15.75">
      <c r="A1" s="205" t="s">
        <v>153</v>
      </c>
      <c r="B1" s="206"/>
      <c r="C1" s="206"/>
      <c r="D1" s="206"/>
    </row>
    <row r="2" spans="1:4" s="29" customFormat="1" ht="31.5">
      <c r="A2" s="3" t="s">
        <v>4</v>
      </c>
      <c r="B2" s="3" t="s">
        <v>5</v>
      </c>
      <c r="C2" s="3" t="s">
        <v>6</v>
      </c>
      <c r="D2" s="3" t="s">
        <v>7</v>
      </c>
    </row>
    <row r="3" spans="1:4" s="30" customFormat="1" ht="30" customHeight="1">
      <c r="A3" s="3">
        <v>2</v>
      </c>
      <c r="B3" s="3">
        <v>3</v>
      </c>
      <c r="C3" s="3">
        <v>4</v>
      </c>
      <c r="D3" s="3">
        <v>5</v>
      </c>
    </row>
    <row r="4" spans="1:4" s="29" customFormat="1" ht="30" customHeight="1">
      <c r="A4" s="5" t="s">
        <v>115</v>
      </c>
      <c r="B4" s="6" t="s">
        <v>116</v>
      </c>
      <c r="C4" s="7">
        <v>0</v>
      </c>
      <c r="D4" s="7">
        <v>364</v>
      </c>
    </row>
    <row r="5" spans="1:4" s="29" customFormat="1" ht="30" customHeight="1">
      <c r="A5" s="5" t="s">
        <v>117</v>
      </c>
      <c r="B5" s="6" t="s">
        <v>118</v>
      </c>
      <c r="C5" s="7">
        <v>0</v>
      </c>
      <c r="D5" s="7">
        <v>364</v>
      </c>
    </row>
    <row r="6" spans="1:4" s="29" customFormat="1" ht="30" customHeight="1">
      <c r="A6" s="5" t="s">
        <v>127</v>
      </c>
      <c r="B6" s="6" t="s">
        <v>154</v>
      </c>
      <c r="C6" s="7">
        <v>58303</v>
      </c>
      <c r="D6" s="7">
        <v>58303</v>
      </c>
    </row>
    <row r="7" spans="1:4" s="29" customFormat="1" ht="30" customHeight="1">
      <c r="A7" s="5" t="s">
        <v>119</v>
      </c>
      <c r="B7" s="6" t="s">
        <v>120</v>
      </c>
      <c r="C7" s="7">
        <v>58303</v>
      </c>
      <c r="D7" s="7">
        <v>58668</v>
      </c>
    </row>
    <row r="8" spans="1:4" s="29" customFormat="1" ht="30" customHeight="1">
      <c r="A8" s="5" t="s">
        <v>37</v>
      </c>
      <c r="B8" s="6" t="s">
        <v>121</v>
      </c>
      <c r="C8" s="7">
        <v>58303</v>
      </c>
      <c r="D8" s="7">
        <v>58668</v>
      </c>
    </row>
    <row r="9" spans="1:4" s="29" customFormat="1" ht="30" customHeight="1">
      <c r="A9" s="31"/>
      <c r="B9" s="31"/>
      <c r="C9" s="31"/>
      <c r="D9" s="31"/>
    </row>
    <row r="10" spans="1:4" s="29" customFormat="1"/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scale="90" orientation="landscape" horizontalDpi="300" verticalDpi="300" r:id="rId1"/>
  <headerFooter alignWithMargins="0">
    <oddHeader>&amp;R4b melléklet a .../2016.(XII.1.)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pane ySplit="3" topLeftCell="A4" activePane="bottomLeft" state="frozen"/>
      <selection pane="bottomLeft" activeCell="D36" sqref="D36"/>
    </sheetView>
  </sheetViews>
  <sheetFormatPr defaultRowHeight="12.75"/>
  <cols>
    <col min="1" max="1" width="8.140625" customWidth="1"/>
    <col min="2" max="2" width="71" customWidth="1"/>
    <col min="3" max="4" width="19.140625" customWidth="1"/>
  </cols>
  <sheetData>
    <row r="1" spans="1:4" s="32" customFormat="1" ht="30" customHeight="1">
      <c r="A1" s="207" t="s">
        <v>155</v>
      </c>
      <c r="B1" s="208"/>
      <c r="C1" s="208"/>
      <c r="D1" s="208"/>
    </row>
    <row r="2" spans="1:4" s="32" customFormat="1" ht="30" customHeight="1">
      <c r="A2" s="27" t="s">
        <v>4</v>
      </c>
      <c r="B2" s="27" t="s">
        <v>5</v>
      </c>
      <c r="C2" s="27" t="s">
        <v>6</v>
      </c>
      <c r="D2" s="27" t="s">
        <v>7</v>
      </c>
    </row>
    <row r="3" spans="1:4" s="32" customFormat="1" ht="30" customHeight="1">
      <c r="A3" s="27">
        <v>2</v>
      </c>
      <c r="B3" s="27">
        <v>3</v>
      </c>
      <c r="C3" s="27">
        <v>4</v>
      </c>
      <c r="D3" s="27">
        <v>5</v>
      </c>
    </row>
    <row r="4" spans="1:4" s="32" customFormat="1" ht="30" customHeight="1">
      <c r="A4" s="21" t="s">
        <v>0</v>
      </c>
      <c r="B4" s="22" t="s">
        <v>8</v>
      </c>
      <c r="C4" s="23">
        <v>46884</v>
      </c>
      <c r="D4" s="23">
        <v>45298</v>
      </c>
    </row>
    <row r="5" spans="1:4" s="32" customFormat="1" ht="30" customHeight="1">
      <c r="A5" s="21" t="s">
        <v>93</v>
      </c>
      <c r="B5" s="22" t="s">
        <v>150</v>
      </c>
      <c r="C5" s="23">
        <v>1586</v>
      </c>
      <c r="D5" s="23">
        <v>3172</v>
      </c>
    </row>
    <row r="6" spans="1:4" s="32" customFormat="1" ht="30" customHeight="1">
      <c r="A6" s="21" t="s">
        <v>9</v>
      </c>
      <c r="B6" s="22" t="s">
        <v>10</v>
      </c>
      <c r="C6" s="23">
        <v>1618</v>
      </c>
      <c r="D6" s="23">
        <v>1618</v>
      </c>
    </row>
    <row r="7" spans="1:4" s="32" customFormat="1" ht="30" customHeight="1">
      <c r="A7" s="21" t="s">
        <v>11</v>
      </c>
      <c r="B7" s="22" t="s">
        <v>12</v>
      </c>
      <c r="C7" s="23">
        <v>170</v>
      </c>
      <c r="D7" s="23">
        <v>170</v>
      </c>
    </row>
    <row r="8" spans="1:4" s="32" customFormat="1" ht="30" customHeight="1">
      <c r="A8" s="21" t="s">
        <v>13</v>
      </c>
      <c r="B8" s="22" t="s">
        <v>14</v>
      </c>
      <c r="C8" s="23">
        <v>161</v>
      </c>
      <c r="D8" s="23">
        <v>161</v>
      </c>
    </row>
    <row r="9" spans="1:4" s="32" customFormat="1" ht="30" customHeight="1">
      <c r="A9" s="21" t="s">
        <v>15</v>
      </c>
      <c r="B9" s="22" t="s">
        <v>16</v>
      </c>
      <c r="C9" s="23">
        <v>0</v>
      </c>
      <c r="D9" s="23">
        <v>333</v>
      </c>
    </row>
    <row r="10" spans="1:4" s="32" customFormat="1" ht="30" customHeight="1">
      <c r="A10" s="28" t="s">
        <v>17</v>
      </c>
      <c r="B10" s="25" t="s">
        <v>18</v>
      </c>
      <c r="C10" s="26">
        <v>50419</v>
      </c>
      <c r="D10" s="26">
        <f>SUM(D4:D9)</f>
        <v>50752</v>
      </c>
    </row>
    <row r="11" spans="1:4" s="32" customFormat="1" ht="30" customHeight="1">
      <c r="A11" s="28" t="s">
        <v>25</v>
      </c>
      <c r="B11" s="25" t="s">
        <v>26</v>
      </c>
      <c r="C11" s="26">
        <v>50419</v>
      </c>
      <c r="D11" s="26">
        <v>50752</v>
      </c>
    </row>
    <row r="12" spans="1:4" s="32" customFormat="1" ht="30" customHeight="1">
      <c r="A12" s="28" t="s">
        <v>27</v>
      </c>
      <c r="B12" s="25" t="s">
        <v>28</v>
      </c>
      <c r="C12" s="26">
        <v>13645</v>
      </c>
      <c r="D12" s="26">
        <v>13645</v>
      </c>
    </row>
    <row r="13" spans="1:4" s="32" customFormat="1" ht="30" customHeight="1">
      <c r="A13" s="21">
        <v>4</v>
      </c>
      <c r="B13" s="22" t="s">
        <v>34</v>
      </c>
      <c r="C13" s="23">
        <v>579</v>
      </c>
      <c r="D13" s="23">
        <v>579</v>
      </c>
    </row>
    <row r="14" spans="1:4" s="32" customFormat="1" ht="30" customHeight="1">
      <c r="A14" s="21">
        <v>5</v>
      </c>
      <c r="B14" s="22" t="s">
        <v>36</v>
      </c>
      <c r="C14" s="23">
        <v>4746</v>
      </c>
      <c r="D14" s="23">
        <v>7924</v>
      </c>
    </row>
    <row r="15" spans="1:4" s="32" customFormat="1" ht="30" customHeight="1">
      <c r="A15" s="21">
        <v>6</v>
      </c>
      <c r="B15" s="25" t="s">
        <v>38</v>
      </c>
      <c r="C15" s="26">
        <v>5325</v>
      </c>
      <c r="D15" s="26">
        <f>SUM(D13:D14)</f>
        <v>8503</v>
      </c>
    </row>
    <row r="16" spans="1:4" s="32" customFormat="1" ht="30" customHeight="1">
      <c r="A16" s="21">
        <v>7</v>
      </c>
      <c r="B16" s="22" t="s">
        <v>40</v>
      </c>
      <c r="C16" s="23">
        <v>152</v>
      </c>
      <c r="D16" s="23">
        <v>152</v>
      </c>
    </row>
    <row r="17" spans="1:4" s="32" customFormat="1" ht="30" customHeight="1">
      <c r="A17" s="21">
        <v>8</v>
      </c>
      <c r="B17" s="22" t="s">
        <v>42</v>
      </c>
      <c r="C17" s="23">
        <v>229</v>
      </c>
      <c r="D17" s="23">
        <v>229</v>
      </c>
    </row>
    <row r="18" spans="1:4" s="32" customFormat="1" ht="30" customHeight="1">
      <c r="A18" s="28">
        <v>9</v>
      </c>
      <c r="B18" s="25" t="s">
        <v>44</v>
      </c>
      <c r="C18" s="26">
        <v>381</v>
      </c>
      <c r="D18" s="26">
        <v>381</v>
      </c>
    </row>
    <row r="19" spans="1:4" s="32" customFormat="1" ht="30" customHeight="1">
      <c r="A19" s="21">
        <v>10</v>
      </c>
      <c r="B19" s="22" t="s">
        <v>46</v>
      </c>
      <c r="C19" s="23">
        <v>3187</v>
      </c>
      <c r="D19" s="23">
        <v>3187</v>
      </c>
    </row>
    <row r="20" spans="1:4" s="32" customFormat="1" ht="30" customHeight="1">
      <c r="A20" s="21">
        <v>11</v>
      </c>
      <c r="B20" s="22" t="s">
        <v>48</v>
      </c>
      <c r="C20" s="23">
        <v>1053</v>
      </c>
      <c r="D20" s="23">
        <v>1053</v>
      </c>
    </row>
    <row r="21" spans="1:4" s="32" customFormat="1" ht="30" customHeight="1">
      <c r="A21" s="21">
        <v>12</v>
      </c>
      <c r="B21" s="22" t="s">
        <v>52</v>
      </c>
      <c r="C21" s="23">
        <v>1779</v>
      </c>
      <c r="D21" s="23">
        <v>1779</v>
      </c>
    </row>
    <row r="22" spans="1:4" s="32" customFormat="1" ht="30" customHeight="1">
      <c r="A22" s="21">
        <v>13</v>
      </c>
      <c r="B22" s="22" t="s">
        <v>54</v>
      </c>
      <c r="C22" s="23">
        <v>94</v>
      </c>
      <c r="D22" s="23">
        <v>242</v>
      </c>
    </row>
    <row r="23" spans="1:4" s="32" customFormat="1" ht="30" customHeight="1">
      <c r="A23" s="21">
        <v>14</v>
      </c>
      <c r="B23" s="22" t="s">
        <v>56</v>
      </c>
      <c r="C23" s="23">
        <v>313</v>
      </c>
      <c r="D23" s="23">
        <v>359</v>
      </c>
    </row>
    <row r="24" spans="1:4" s="32" customFormat="1" ht="30" customHeight="1">
      <c r="A24" s="28">
        <v>15</v>
      </c>
      <c r="B24" s="25" t="s">
        <v>58</v>
      </c>
      <c r="C24" s="26">
        <v>6427</v>
      </c>
      <c r="D24" s="26">
        <f>SUM(D19:D23)</f>
        <v>6620</v>
      </c>
    </row>
    <row r="25" spans="1:4" s="32" customFormat="1" ht="30" customHeight="1">
      <c r="A25" s="21">
        <v>16</v>
      </c>
      <c r="B25" s="22" t="s">
        <v>151</v>
      </c>
      <c r="C25" s="23">
        <v>30</v>
      </c>
      <c r="D25" s="23">
        <v>30</v>
      </c>
    </row>
    <row r="26" spans="1:4" s="32" customFormat="1" ht="30" customHeight="1">
      <c r="A26" s="28">
        <v>17</v>
      </c>
      <c r="B26" s="25" t="s">
        <v>152</v>
      </c>
      <c r="C26" s="66">
        <v>30</v>
      </c>
      <c r="D26" s="66">
        <v>30</v>
      </c>
    </row>
    <row r="27" spans="1:4" s="32" customFormat="1" ht="30" customHeight="1">
      <c r="A27" s="21">
        <v>18</v>
      </c>
      <c r="B27" s="22" t="s">
        <v>60</v>
      </c>
      <c r="C27" s="23">
        <v>3217</v>
      </c>
      <c r="D27" s="23">
        <v>2987</v>
      </c>
    </row>
    <row r="28" spans="1:4" s="32" customFormat="1" ht="30" customHeight="1">
      <c r="A28" s="21">
        <v>19</v>
      </c>
      <c r="B28" s="67" t="s">
        <v>201</v>
      </c>
      <c r="C28" s="23">
        <v>0</v>
      </c>
      <c r="D28" s="23">
        <v>15</v>
      </c>
    </row>
    <row r="29" spans="1:4" s="32" customFormat="1" ht="30" customHeight="1">
      <c r="A29" s="28">
        <v>20</v>
      </c>
      <c r="B29" s="25" t="s">
        <v>66</v>
      </c>
      <c r="C29" s="26">
        <v>3217</v>
      </c>
      <c r="D29" s="26">
        <v>3002</v>
      </c>
    </row>
    <row r="30" spans="1:4" s="32" customFormat="1" ht="30" customHeight="1">
      <c r="A30" s="28">
        <v>21</v>
      </c>
      <c r="B30" s="25" t="s">
        <v>68</v>
      </c>
      <c r="C30" s="26">
        <v>15379</v>
      </c>
      <c r="D30" s="26">
        <f>SUM(D29,D26,D24,D18,D15)</f>
        <v>18536</v>
      </c>
    </row>
    <row r="31" spans="1:4" s="32" customFormat="1" ht="30" customHeight="1">
      <c r="A31" s="21">
        <v>22</v>
      </c>
      <c r="B31" s="67" t="s">
        <v>309</v>
      </c>
      <c r="C31" s="23">
        <v>110</v>
      </c>
      <c r="D31" s="23">
        <v>110</v>
      </c>
    </row>
    <row r="32" spans="1:4" s="32" customFormat="1" ht="30" customHeight="1">
      <c r="A32" s="21">
        <v>23</v>
      </c>
      <c r="B32" s="67" t="s">
        <v>234</v>
      </c>
      <c r="C32" s="23">
        <v>800</v>
      </c>
      <c r="D32" s="23">
        <v>800</v>
      </c>
    </row>
    <row r="33" spans="1:4" s="32" customFormat="1" ht="30" customHeight="1">
      <c r="A33" s="21">
        <v>23</v>
      </c>
      <c r="B33" s="67" t="s">
        <v>240</v>
      </c>
      <c r="C33" s="23">
        <v>246</v>
      </c>
      <c r="D33" s="23">
        <v>246</v>
      </c>
    </row>
    <row r="34" spans="1:4" s="32" customFormat="1" ht="30" customHeight="1">
      <c r="A34" s="28">
        <v>24</v>
      </c>
      <c r="B34" s="65" t="s">
        <v>310</v>
      </c>
      <c r="C34" s="26">
        <v>1156</v>
      </c>
      <c r="D34" s="26">
        <v>1156</v>
      </c>
    </row>
    <row r="35" spans="1:4" s="32" customFormat="1" ht="30" customHeight="1">
      <c r="A35" s="28">
        <v>25</v>
      </c>
      <c r="B35" s="25" t="s">
        <v>86</v>
      </c>
      <c r="C35" s="26">
        <v>80599</v>
      </c>
      <c r="D35" s="26">
        <f>SUM(D34,D30,D10,D12)</f>
        <v>84089</v>
      </c>
    </row>
  </sheetData>
  <mergeCells count="1">
    <mergeCell ref="A1:D1"/>
  </mergeCells>
  <pageMargins left="0" right="0" top="0.59055118110236227" bottom="0.19685039370078741" header="0.31496062992125984" footer="0.31496062992125984"/>
  <pageSetup paperSize="9" scale="60" orientation="portrait" horizontalDpi="300" verticalDpi="300" r:id="rId1"/>
  <headerFooter scaleWithDoc="0">
    <oddHeader>&amp;R1 c melléklet a 3/2016. (IV.5.)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D8"/>
  <sheetViews>
    <sheetView view="pageLayout" workbookViewId="0">
      <selection activeCell="B20" sqref="B20"/>
    </sheetView>
  </sheetViews>
  <sheetFormatPr defaultRowHeight="12.75"/>
  <cols>
    <col min="1" max="1" width="8.140625" customWidth="1"/>
    <col min="2" max="2" width="70" customWidth="1"/>
    <col min="3" max="4" width="19.140625" customWidth="1"/>
  </cols>
  <sheetData>
    <row r="1" spans="1:4" s="29" customFormat="1" ht="15.75">
      <c r="A1" s="205" t="s">
        <v>156</v>
      </c>
      <c r="B1" s="206"/>
      <c r="C1" s="206"/>
      <c r="D1" s="206"/>
    </row>
    <row r="2" spans="1:4" s="29" customFormat="1" ht="31.5">
      <c r="A2" s="3" t="s">
        <v>4</v>
      </c>
      <c r="B2" s="3" t="s">
        <v>5</v>
      </c>
      <c r="C2" s="3" t="s">
        <v>6</v>
      </c>
      <c r="D2" s="3" t="s">
        <v>7</v>
      </c>
    </row>
    <row r="3" spans="1:4" s="29" customFormat="1" ht="15.75">
      <c r="A3" s="3">
        <v>2</v>
      </c>
      <c r="B3" s="3">
        <v>3</v>
      </c>
      <c r="C3" s="3">
        <v>4</v>
      </c>
      <c r="D3" s="3">
        <v>5</v>
      </c>
    </row>
    <row r="4" spans="1:4" s="29" customFormat="1" ht="30" customHeight="1">
      <c r="A4" s="5">
        <v>2</v>
      </c>
      <c r="B4" s="6" t="s">
        <v>107</v>
      </c>
      <c r="C4" s="7">
        <v>2064</v>
      </c>
      <c r="D4" s="7">
        <v>2064</v>
      </c>
    </row>
    <row r="5" spans="1:4" s="29" customFormat="1" ht="30" customHeight="1">
      <c r="A5" s="5">
        <v>3</v>
      </c>
      <c r="B5" s="6" t="s">
        <v>108</v>
      </c>
      <c r="C5" s="7">
        <v>557</v>
      </c>
      <c r="D5" s="7">
        <v>557</v>
      </c>
    </row>
    <row r="6" spans="1:4" s="29" customFormat="1" ht="30" customHeight="1">
      <c r="A6" s="33">
        <v>6</v>
      </c>
      <c r="B6" s="15" t="s">
        <v>109</v>
      </c>
      <c r="C6" s="16">
        <v>2621</v>
      </c>
      <c r="D6" s="16">
        <v>2621</v>
      </c>
    </row>
    <row r="7" spans="1:4" s="70" customFormat="1" ht="30" customHeight="1">
      <c r="A7" s="33">
        <v>7</v>
      </c>
      <c r="B7" s="15" t="s">
        <v>110</v>
      </c>
      <c r="C7" s="16">
        <v>2621</v>
      </c>
      <c r="D7" s="16">
        <v>2621</v>
      </c>
    </row>
    <row r="8" spans="1:4">
      <c r="A8" s="34"/>
    </row>
  </sheetData>
  <mergeCells count="1">
    <mergeCell ref="A1:D1"/>
  </mergeCells>
  <pageMargins left="0.75" right="0.75" top="1" bottom="1" header="0.5" footer="0.5"/>
  <pageSetup orientation="landscape" horizontalDpi="300" verticalDpi="300" r:id="rId1"/>
  <headerFooter alignWithMargins="0">
    <oddHeader>&amp;R2 b melléklet a 11/2016.(XII.1.)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G8"/>
  <sheetViews>
    <sheetView view="pageLayout" workbookViewId="0">
      <selection activeCell="B16" sqref="B16"/>
    </sheetView>
  </sheetViews>
  <sheetFormatPr defaultRowHeight="12.75"/>
  <cols>
    <col min="1" max="1" width="8.140625" customWidth="1"/>
    <col min="2" max="2" width="66.7109375" customWidth="1"/>
    <col min="3" max="3" width="24.5703125" customWidth="1"/>
    <col min="4" max="4" width="25" customWidth="1"/>
  </cols>
  <sheetData>
    <row r="1" spans="1:7" ht="15.75" customHeight="1">
      <c r="A1" s="209" t="s">
        <v>157</v>
      </c>
      <c r="B1" s="209"/>
      <c r="C1" s="209"/>
      <c r="D1" s="209"/>
      <c r="E1" s="35"/>
      <c r="F1" s="35"/>
      <c r="G1" s="36"/>
    </row>
    <row r="2" spans="1:7" ht="15.75">
      <c r="A2" s="18" t="s">
        <v>4</v>
      </c>
      <c r="B2" s="18" t="s">
        <v>5</v>
      </c>
      <c r="C2" s="18" t="s">
        <v>6</v>
      </c>
      <c r="D2" s="18" t="s">
        <v>7</v>
      </c>
      <c r="E2" s="37"/>
      <c r="F2" s="37"/>
      <c r="G2" s="36"/>
    </row>
    <row r="3" spans="1:7" ht="15.75">
      <c r="A3" s="17">
        <v>2</v>
      </c>
      <c r="B3" s="17">
        <v>3</v>
      </c>
      <c r="C3" s="17">
        <v>4</v>
      </c>
      <c r="D3" s="17">
        <v>5</v>
      </c>
      <c r="E3" s="36"/>
      <c r="F3" s="36"/>
      <c r="G3" s="36"/>
    </row>
    <row r="4" spans="1:7" ht="30" customHeight="1">
      <c r="A4" s="38">
        <v>1</v>
      </c>
      <c r="B4" s="39" t="s">
        <v>116</v>
      </c>
      <c r="C4" s="40">
        <v>0</v>
      </c>
      <c r="D4" s="40">
        <v>1332</v>
      </c>
      <c r="E4" s="36"/>
      <c r="F4" s="36"/>
      <c r="G4" s="36"/>
    </row>
    <row r="5" spans="1:7" ht="30" customHeight="1">
      <c r="A5" s="38">
        <v>2</v>
      </c>
      <c r="B5" s="39" t="s">
        <v>118</v>
      </c>
      <c r="C5" s="40">
        <v>0</v>
      </c>
      <c r="D5" s="40">
        <v>1332</v>
      </c>
      <c r="E5" s="36"/>
      <c r="F5" s="36"/>
      <c r="G5" s="36"/>
    </row>
    <row r="6" spans="1:7" ht="30" customHeight="1">
      <c r="A6" s="38">
        <v>3</v>
      </c>
      <c r="B6" s="39" t="s">
        <v>154</v>
      </c>
      <c r="C6" s="40">
        <v>77978</v>
      </c>
      <c r="D6" s="40">
        <v>80136</v>
      </c>
      <c r="E6" s="36"/>
      <c r="F6" s="36"/>
      <c r="G6" s="36"/>
    </row>
    <row r="7" spans="1:7" ht="30" customHeight="1">
      <c r="A7" s="38">
        <v>4</v>
      </c>
      <c r="B7" s="39" t="s">
        <v>120</v>
      </c>
      <c r="C7" s="40">
        <v>77978</v>
      </c>
      <c r="D7" s="40">
        <v>81468</v>
      </c>
      <c r="E7" s="36"/>
      <c r="F7" s="36"/>
      <c r="G7" s="36"/>
    </row>
    <row r="8" spans="1:7" ht="30" customHeight="1">
      <c r="A8" s="38">
        <v>5</v>
      </c>
      <c r="B8" s="39" t="s">
        <v>121</v>
      </c>
      <c r="C8" s="40">
        <v>77978</v>
      </c>
      <c r="D8" s="40">
        <v>81468</v>
      </c>
      <c r="E8" s="36"/>
      <c r="F8" s="36"/>
      <c r="G8" s="36"/>
    </row>
  </sheetData>
  <mergeCells count="1">
    <mergeCell ref="A1:D1"/>
  </mergeCells>
  <pageMargins left="0.75" right="0.75" top="1" bottom="1" header="0.5" footer="0.5"/>
  <pageSetup paperSize="9" orientation="landscape" horizontalDpi="300" verticalDpi="300" r:id="rId1"/>
  <headerFooter alignWithMargins="0">
    <oddHeader>&amp;R4 c melléklet a  11/2016.(XII.1.) önkomrányzati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01a</vt:lpstr>
      <vt:lpstr>02a</vt:lpstr>
      <vt:lpstr>03</vt:lpstr>
      <vt:lpstr>04a</vt:lpstr>
      <vt:lpstr>01b</vt:lpstr>
      <vt:lpstr>04b</vt:lpstr>
      <vt:lpstr>01c</vt:lpstr>
      <vt:lpstr>2b</vt:lpstr>
      <vt:lpstr>04c</vt:lpstr>
      <vt:lpstr>01</vt:lpstr>
      <vt:lpstr>02</vt:lpstr>
      <vt:lpstr>6. mell felhalm.</vt:lpstr>
      <vt:lpstr>6.mell működés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Gabi</cp:lastModifiedBy>
  <cp:lastPrinted>2016-11-25T08:36:50Z</cp:lastPrinted>
  <dcterms:created xsi:type="dcterms:W3CDTF">2014-01-13T16:29:21Z</dcterms:created>
  <dcterms:modified xsi:type="dcterms:W3CDTF">2016-12-01T08:25:38Z</dcterms:modified>
</cp:coreProperties>
</file>