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elhasznalo\Documents\Jegyzőkönyvek Egyed 2021\2021.évi ktg Egyed\"/>
    </mc:Choice>
  </mc:AlternateContent>
  <bookViews>
    <workbookView xWindow="0" yWindow="0" windowWidth="23040" windowHeight="9192"/>
  </bookViews>
  <sheets>
    <sheet name="fedlap" sheetId="19" r:id="rId1"/>
    <sheet name="01" sheetId="3" r:id="rId2"/>
    <sheet name="02" sheetId="4" r:id="rId3"/>
    <sheet name="03" sheetId="5" r:id="rId4"/>
    <sheet name="04" sheetId="6" r:id="rId5"/>
  </sheets>
  <definedNames>
    <definedName name="Excel_BuiltIn_Print_Area" localSheetId="0">fedlap!$A$5:$AG$14</definedName>
    <definedName name="_xlnm.Print_Titles" localSheetId="1">'01'!$1:$5</definedName>
    <definedName name="_xlnm.Print_Titles" localSheetId="2">'02'!$1:$5</definedName>
    <definedName name="_xlnm.Print_Titles" localSheetId="4">'04'!$1:$5</definedName>
    <definedName name="_xlnm.Print_Area" localSheetId="1">'01'!$A$1:$AJ$100</definedName>
    <definedName name="_xlnm.Print_Area" localSheetId="2">'02'!$A$1:$AJ$75</definedName>
    <definedName name="_xlnm.Print_Area" localSheetId="4">'04'!$A$1:$AJ$35</definedName>
    <definedName name="_xlnm.Print_Area" localSheetId="0">fedlap!$A$5:$AG$40</definedName>
  </definedNames>
  <calcPr calcId="162913"/>
</workbook>
</file>

<file path=xl/calcChain.xml><?xml version="1.0" encoding="utf-8"?>
<calcChain xmlns="http://schemas.openxmlformats.org/spreadsheetml/2006/main">
  <c r="AG39" i="3" l="1"/>
  <c r="AG25" i="3"/>
  <c r="AG6" i="3"/>
  <c r="AG83" i="3"/>
  <c r="AG68" i="3"/>
  <c r="AG80" i="3"/>
  <c r="AG44" i="3"/>
  <c r="AG61" i="3" l="1"/>
  <c r="AG32" i="6"/>
  <c r="AG25" i="6"/>
  <c r="AG26" i="6" s="1"/>
  <c r="AG35" i="6" s="1"/>
  <c r="S29" i="19" s="1"/>
  <c r="AG17" i="6"/>
  <c r="AG14" i="6"/>
  <c r="AG9" i="6"/>
  <c r="AG32" i="5"/>
  <c r="AG25" i="5"/>
  <c r="AG16" i="5"/>
  <c r="AG9" i="5"/>
  <c r="AG26" i="5" s="1"/>
  <c r="AG35" i="5" s="1"/>
  <c r="S32" i="19" s="1"/>
  <c r="AG74" i="4"/>
  <c r="AG68" i="4"/>
  <c r="AG62" i="4"/>
  <c r="AG53" i="4"/>
  <c r="AG50" i="4"/>
  <c r="AG10" i="4"/>
  <c r="AG14" i="4" s="1"/>
  <c r="AG20" i="4" s="1"/>
  <c r="AG38" i="4"/>
  <c r="AG29" i="4"/>
  <c r="AG26" i="4"/>
  <c r="AG56" i="4" l="1"/>
  <c r="AG40" i="4"/>
  <c r="AG99" i="3"/>
  <c r="AG89" i="3"/>
  <c r="AG84" i="3"/>
  <c r="AG64" i="3"/>
  <c r="AG76" i="3" s="1"/>
  <c r="AG59" i="3"/>
  <c r="AG49" i="3"/>
  <c r="AG43" i="3"/>
  <c r="AG40" i="3"/>
  <c r="AG32" i="3"/>
  <c r="AG29" i="3"/>
  <c r="AG23" i="3"/>
  <c r="AG19" i="3"/>
  <c r="AG75" i="4" l="1"/>
  <c r="S28" i="19" s="1"/>
  <c r="S30" i="19" s="1"/>
  <c r="AG50" i="3"/>
  <c r="AG24" i="3"/>
  <c r="AG100" i="3" l="1"/>
  <c r="S31" i="19" s="1"/>
  <c r="S33" i="19" s="1"/>
  <c r="S34" i="19" s="1"/>
</calcChain>
</file>

<file path=xl/sharedStrings.xml><?xml version="1.0" encoding="utf-8"?>
<sst xmlns="http://schemas.openxmlformats.org/spreadsheetml/2006/main" count="660" uniqueCount="549">
  <si>
    <t>4. számú melléklet a …/2000. (……)Korm. rendelethez</t>
  </si>
  <si>
    <t xml:space="preserve">[A 217/1998. (XII.30.)Korm. rendelet  2. számú mellékletének fedőlapjai, továbbá a </t>
  </si>
  <si>
    <t>02, 06R, 07, 10R, 12, 16, 21, 21R, 34, 35, 40, 43 és 54 űrlapjai a következők szerint módosulnak:]</t>
  </si>
  <si>
    <t>K1-K8</t>
  </si>
  <si>
    <t>Költségvetési kiadások (=19+20+45+54+71+79+84+94)</t>
  </si>
  <si>
    <t>K8</t>
  </si>
  <si>
    <t>Egyéb felhalmozási célú kiadások (=85+…+93)</t>
  </si>
  <si>
    <t>K89</t>
  </si>
  <si>
    <t xml:space="preserve">Egyéb felhalmozási célú támogatások államháztartáson kívülre </t>
  </si>
  <si>
    <t>K88</t>
  </si>
  <si>
    <t>Felhalmozási célú támogatások az Európai Uniónak</t>
  </si>
  <si>
    <t>K87</t>
  </si>
  <si>
    <t>Lakástámogatás</t>
  </si>
  <si>
    <t>K86</t>
  </si>
  <si>
    <t>Felhalmozási célú visszatérítendő támogatások, kölcsönök nyújtása államháztartáson kívülre</t>
  </si>
  <si>
    <t>K85</t>
  </si>
  <si>
    <t>Felhalmozási célú garancia- és kezességvállalásból származó kifizetés államháztartáson kívülre</t>
  </si>
  <si>
    <t>K84</t>
  </si>
  <si>
    <t>Egyéb felhalmozási célú támogatások államháztartáson belülre</t>
  </si>
  <si>
    <t>K83</t>
  </si>
  <si>
    <t>Felhalmozási célú visszatérítendő támogatások, kölcsönök törlesztése államháztartáson belülre</t>
  </si>
  <si>
    <t>K82</t>
  </si>
  <si>
    <t>Felhalmozási célú visszatérítendő támogatások, kölcsönök nyújtása államháztartáson belülre</t>
  </si>
  <si>
    <t>K81</t>
  </si>
  <si>
    <t>Felhalmozási célú garancia- és kezességvállalásból származó kifizetés államháztartáson belülre</t>
  </si>
  <si>
    <t>K7</t>
  </si>
  <si>
    <t>Felújítások (=80+...+83)</t>
  </si>
  <si>
    <t>K74</t>
  </si>
  <si>
    <t>Felújítási célú előzetesen felszámított általános forgalmi adó</t>
  </si>
  <si>
    <t>K73</t>
  </si>
  <si>
    <t xml:space="preserve">Egyéb tárgyi eszközök felújítása </t>
  </si>
  <si>
    <t>K72</t>
  </si>
  <si>
    <t>Informatikai eszközök felújítása</t>
  </si>
  <si>
    <t>K71</t>
  </si>
  <si>
    <t>Ingatlanok felújítása</t>
  </si>
  <si>
    <t>K6</t>
  </si>
  <si>
    <t>Beruházások (=72+…+78)</t>
  </si>
  <si>
    <t>K67</t>
  </si>
  <si>
    <t>Beruházási célú előzetesen felszámított általános forgalmi adó</t>
  </si>
  <si>
    <t>K66</t>
  </si>
  <si>
    <t>Meglévő részesedések növeléséhez kapcsolódó kiadások</t>
  </si>
  <si>
    <t>K65</t>
  </si>
  <si>
    <t>Részesedések beszerzése</t>
  </si>
  <si>
    <t>K64</t>
  </si>
  <si>
    <t>Egyéb tárgyi eszközök beszerzése, létesítése</t>
  </si>
  <si>
    <t>K63</t>
  </si>
  <si>
    <t>Informatikai eszközök beszerzése, létesítése</t>
  </si>
  <si>
    <t>K62</t>
  </si>
  <si>
    <t>Ingatlanok beszerzése, létesítése</t>
  </si>
  <si>
    <t>K61</t>
  </si>
  <si>
    <t>Immateriális javak beszerzése, létesítése</t>
  </si>
  <si>
    <t>K5</t>
  </si>
  <si>
    <t>Egyéb működési célú kiadások (=55+59+…+70)</t>
  </si>
  <si>
    <t>K513</t>
  </si>
  <si>
    <t>Tartalékok</t>
  </si>
  <si>
    <t>K512</t>
  </si>
  <si>
    <t>Egyéb működési célú támogatások államháztartáson kívülre</t>
  </si>
  <si>
    <t>K511</t>
  </si>
  <si>
    <t>Működési célú támogatások az Európai Uniónak</t>
  </si>
  <si>
    <t>K510</t>
  </si>
  <si>
    <t>Kamattámogatások</t>
  </si>
  <si>
    <t>K509</t>
  </si>
  <si>
    <t>Árkiegészítések, ártámogatások</t>
  </si>
  <si>
    <t>K508</t>
  </si>
  <si>
    <t>Működési célú visszatérítendő támogatások, kölcsönök nyújtása államháztartáson kívülre</t>
  </si>
  <si>
    <t>K507</t>
  </si>
  <si>
    <t>Működési célú garancia- és kezességvállalásból származó kifizetés államháztartáson kívülre</t>
  </si>
  <si>
    <t>K506</t>
  </si>
  <si>
    <t>Egyéb működési célú támogatások államháztartáson belülre</t>
  </si>
  <si>
    <t>K505</t>
  </si>
  <si>
    <t>Működési célú visszatérítendő támogatások, kölcsönök törlesztése államháztartáson belülre</t>
  </si>
  <si>
    <t>K504</t>
  </si>
  <si>
    <t>Működési célú visszatérítendő támogatások, kölcsönök nyújtása államháztartáson belülre</t>
  </si>
  <si>
    <t>K503</t>
  </si>
  <si>
    <t>Működési célú garancia- és kezességvállalásból származó kifizetés államháztartáson belülre</t>
  </si>
  <si>
    <t>K502</t>
  </si>
  <si>
    <t>Elvonások és befizetések (=56+57+58)</t>
  </si>
  <si>
    <t>K5023</t>
  </si>
  <si>
    <t>Egyéb elvonások, befizetések</t>
  </si>
  <si>
    <t>K5022</t>
  </si>
  <si>
    <t>A helyi önkormányzatok törvényi előíráson alapuló befizetései</t>
  </si>
  <si>
    <t>K5021</t>
  </si>
  <si>
    <t>A helyi önkormányzatok előző évi elszámolásából származó kiadások</t>
  </si>
  <si>
    <t>K501</t>
  </si>
  <si>
    <t>Nemzetközi kötelezettségek</t>
  </si>
  <si>
    <t>55</t>
  </si>
  <si>
    <t>K4</t>
  </si>
  <si>
    <t>Ellátottak pénzbeli juttatásai (=46+...+53)</t>
  </si>
  <si>
    <t>54</t>
  </si>
  <si>
    <t>K48</t>
  </si>
  <si>
    <t>Egyéb nem intézményi ellátások</t>
  </si>
  <si>
    <t>53</t>
  </si>
  <si>
    <t>K47</t>
  </si>
  <si>
    <t>Intézményi ellátottak pénzbeli juttatásai</t>
  </si>
  <si>
    <t>52</t>
  </si>
  <si>
    <t>K46</t>
  </si>
  <si>
    <t>Lakhatással kapcsolatos ellátások</t>
  </si>
  <si>
    <t>51</t>
  </si>
  <si>
    <t>K45</t>
  </si>
  <si>
    <t>Foglalkoztatással, munkanélküliséggel kapcsolatos ellátások</t>
  </si>
  <si>
    <t>50</t>
  </si>
  <si>
    <t>K44</t>
  </si>
  <si>
    <t>Betegséggel kapcsolatos (nem társadalombiztosítási) ellátások</t>
  </si>
  <si>
    <t>49</t>
  </si>
  <si>
    <t>K43</t>
  </si>
  <si>
    <t>Pénzbeli kárpótlások, kártérítések</t>
  </si>
  <si>
    <t>48</t>
  </si>
  <si>
    <t>K42</t>
  </si>
  <si>
    <t>Családi támogatások</t>
  </si>
  <si>
    <t>47</t>
  </si>
  <si>
    <t>K41</t>
  </si>
  <si>
    <t>Társadalombiztosítási ellátások</t>
  </si>
  <si>
    <t>46</t>
  </si>
  <si>
    <t>K3</t>
  </si>
  <si>
    <t>Dologi kiadások (=24+27+35+38+44)</t>
  </si>
  <si>
    <t>45</t>
  </si>
  <si>
    <t>K35</t>
  </si>
  <si>
    <t>Különféle befizetések és egyéb dologi kiadások (=39+…+43)</t>
  </si>
  <si>
    <t>44</t>
  </si>
  <si>
    <t>K355</t>
  </si>
  <si>
    <t>Egyéb dologi kiadások</t>
  </si>
  <si>
    <t>43</t>
  </si>
  <si>
    <t>K354</t>
  </si>
  <si>
    <t>Egyéb pénzügyi műveletek kiadásai</t>
  </si>
  <si>
    <t>42</t>
  </si>
  <si>
    <t>K353</t>
  </si>
  <si>
    <t xml:space="preserve">Kamatkiadások </t>
  </si>
  <si>
    <t>41</t>
  </si>
  <si>
    <t>K352</t>
  </si>
  <si>
    <t xml:space="preserve">Fizetendő általános forgalmi adó </t>
  </si>
  <si>
    <t>40</t>
  </si>
  <si>
    <t>K351</t>
  </si>
  <si>
    <t>Működési célú előzetesen felszámított általános forgalmi adó</t>
  </si>
  <si>
    <t>39</t>
  </si>
  <si>
    <t>K34</t>
  </si>
  <si>
    <t>Kiküldetések, reklám- és propagandakiadások (=36+37)</t>
  </si>
  <si>
    <t>38</t>
  </si>
  <si>
    <t>K342</t>
  </si>
  <si>
    <t>Reklám- és propagandakiadások</t>
  </si>
  <si>
    <t>37</t>
  </si>
  <si>
    <t>K341</t>
  </si>
  <si>
    <t>Kiküldetések kiadásai</t>
  </si>
  <si>
    <t>36</t>
  </si>
  <si>
    <t>K33</t>
  </si>
  <si>
    <t>Szolgáltatási kiadások (=28+…+34)</t>
  </si>
  <si>
    <t>35</t>
  </si>
  <si>
    <t>K337</t>
  </si>
  <si>
    <t>Egyéb szolgáltatások</t>
  </si>
  <si>
    <t>34</t>
  </si>
  <si>
    <t>K336</t>
  </si>
  <si>
    <t xml:space="preserve">Szakmai tevékenységet segítő szolgáltatások </t>
  </si>
  <si>
    <t>33</t>
  </si>
  <si>
    <t>K335</t>
  </si>
  <si>
    <t>Közvetített szolgáltatások</t>
  </si>
  <si>
    <t>32</t>
  </si>
  <si>
    <t>K334</t>
  </si>
  <si>
    <t>Karbantartási, kisjavítási szolgáltatások</t>
  </si>
  <si>
    <t>31</t>
  </si>
  <si>
    <t>K333</t>
  </si>
  <si>
    <t>Bérleti és lízing díjak</t>
  </si>
  <si>
    <t>30</t>
  </si>
  <si>
    <t>K332</t>
  </si>
  <si>
    <t>Vásárolt élelmezés</t>
  </si>
  <si>
    <t>29</t>
  </si>
  <si>
    <t>K331</t>
  </si>
  <si>
    <t>Közüzemi díjak</t>
  </si>
  <si>
    <t>28</t>
  </si>
  <si>
    <t>K32</t>
  </si>
  <si>
    <t>Kommunikációs szolgáltatások (=25+26)</t>
  </si>
  <si>
    <t>27</t>
  </si>
  <si>
    <t>K322</t>
  </si>
  <si>
    <t>Egyéb kommunikációs szolgáltatások</t>
  </si>
  <si>
    <t>26</t>
  </si>
  <si>
    <t>K321</t>
  </si>
  <si>
    <t>Informatikai szolgáltatások igénybevétele</t>
  </si>
  <si>
    <t>25</t>
  </si>
  <si>
    <t>K31</t>
  </si>
  <si>
    <t>Készletbeszerzés (=21+22+23)</t>
  </si>
  <si>
    <t>24</t>
  </si>
  <si>
    <t>K313</t>
  </si>
  <si>
    <t>Árubeszerzés</t>
  </si>
  <si>
    <t>23</t>
  </si>
  <si>
    <t>K312</t>
  </si>
  <si>
    <t>Üzemeltetési anyagok beszerzése</t>
  </si>
  <si>
    <t>22</t>
  </si>
  <si>
    <t>K311</t>
  </si>
  <si>
    <t>Szakmai anyagok beszerzése</t>
  </si>
  <si>
    <t>21</t>
  </si>
  <si>
    <t>K2</t>
  </si>
  <si>
    <t xml:space="preserve">Munkaadókat terhelő járulékok és szociális hozzájárulási adó                                                                            </t>
  </si>
  <si>
    <t>20</t>
  </si>
  <si>
    <t>K1</t>
  </si>
  <si>
    <t>Személyi juttatások (=14+18)</t>
  </si>
  <si>
    <t>19</t>
  </si>
  <si>
    <t>K12</t>
  </si>
  <si>
    <t>Külső személyi juttatások (=15+16+17)</t>
  </si>
  <si>
    <t>18</t>
  </si>
  <si>
    <t>K123</t>
  </si>
  <si>
    <t>Egyéb külső személyi juttatások</t>
  </si>
  <si>
    <t>17</t>
  </si>
  <si>
    <t>K122</t>
  </si>
  <si>
    <t>Munkavégzésre irányuló egyéb jogviszonyban nem saját foglalkoztatottnak fizetett juttatások</t>
  </si>
  <si>
    <t>16</t>
  </si>
  <si>
    <t>K121</t>
  </si>
  <si>
    <t>Választott tisztségviselők juttatásai</t>
  </si>
  <si>
    <t>15</t>
  </si>
  <si>
    <t>K11</t>
  </si>
  <si>
    <t>Foglalkoztatottak személyi juttatásai (=01+…+13)</t>
  </si>
  <si>
    <t>14</t>
  </si>
  <si>
    <t>K1113</t>
  </si>
  <si>
    <t>Foglalkoztatottak egyéb személyi juttatásai</t>
  </si>
  <si>
    <t>13</t>
  </si>
  <si>
    <t>K1112</t>
  </si>
  <si>
    <t>Szociális támogatások</t>
  </si>
  <si>
    <t>12</t>
  </si>
  <si>
    <t>K1111</t>
  </si>
  <si>
    <t>Lakhatási támogatások</t>
  </si>
  <si>
    <t>11</t>
  </si>
  <si>
    <t>K1110</t>
  </si>
  <si>
    <t>Egyéb költségtérítések</t>
  </si>
  <si>
    <t>10</t>
  </si>
  <si>
    <t>K1109</t>
  </si>
  <si>
    <t>Közlekedési költségtérítés</t>
  </si>
  <si>
    <t>09</t>
  </si>
  <si>
    <t>K1108</t>
  </si>
  <si>
    <t>Ruházati költségtérítés</t>
  </si>
  <si>
    <t>08</t>
  </si>
  <si>
    <t>K1107</t>
  </si>
  <si>
    <t>Béren kívüli juttatások</t>
  </si>
  <si>
    <t>07</t>
  </si>
  <si>
    <t>K1106</t>
  </si>
  <si>
    <t>Jubileumi jutalom</t>
  </si>
  <si>
    <t>06</t>
  </si>
  <si>
    <t>K1105</t>
  </si>
  <si>
    <t>Végkielégítés</t>
  </si>
  <si>
    <t>05</t>
  </si>
  <si>
    <t>K1104</t>
  </si>
  <si>
    <t>Készenléti, ügyeleti, helyettesítési díj, túlóra, túlszolgálat</t>
  </si>
  <si>
    <t>04</t>
  </si>
  <si>
    <t>K1103</t>
  </si>
  <si>
    <t>Céljuttatás, projektprémium</t>
  </si>
  <si>
    <t>03</t>
  </si>
  <si>
    <t>K1102</t>
  </si>
  <si>
    <t>Normatív jutalmak</t>
  </si>
  <si>
    <t>02</t>
  </si>
  <si>
    <t>K1101</t>
  </si>
  <si>
    <t>Törvény szerinti illetmények, munkabérek</t>
  </si>
  <si>
    <t>01</t>
  </si>
  <si>
    <t>4.</t>
  </si>
  <si>
    <t>3.</t>
  </si>
  <si>
    <t>2.</t>
  </si>
  <si>
    <t>1.</t>
  </si>
  <si>
    <t>Előirányzat</t>
  </si>
  <si>
    <t>Rovat
száma</t>
  </si>
  <si>
    <t>Rovat megnevezése</t>
  </si>
  <si>
    <t>Sor-
szám</t>
  </si>
  <si>
    <t>forintban</t>
  </si>
  <si>
    <t>K1-K8. Költségvetési kiadások</t>
  </si>
  <si>
    <t>B1-B7</t>
  </si>
  <si>
    <t>68</t>
  </si>
  <si>
    <t>B7</t>
  </si>
  <si>
    <t>67</t>
  </si>
  <si>
    <t>B75</t>
  </si>
  <si>
    <t>Egyéb felhalmozási célú átvett pénzeszközök</t>
  </si>
  <si>
    <t>66</t>
  </si>
  <si>
    <t>B74</t>
  </si>
  <si>
    <t>Felhalmozási célú visszatérítendő támogatások, kölcsönök visszatérülése államháztartáson kívülről</t>
  </si>
  <si>
    <t>65</t>
  </si>
  <si>
    <t>B73</t>
  </si>
  <si>
    <t>Felhalmozási célú visszatérítendő támogatások, kölcsönök visszatérülése kormányoktól és más nemzetközi szervezetektől</t>
  </si>
  <si>
    <t>64</t>
  </si>
  <si>
    <t>B72</t>
  </si>
  <si>
    <t>Felhalmozási célú visszatérítendő támogatások, kölcsönök visszatérülése az Európai Uniótól</t>
  </si>
  <si>
    <t>63</t>
  </si>
  <si>
    <t>B71</t>
  </si>
  <si>
    <t>Felhalmozási célú garancia- és kezességvállalásból származó megtérülések államháztartáson kívülről</t>
  </si>
  <si>
    <t>62</t>
  </si>
  <si>
    <t>B6</t>
  </si>
  <si>
    <t>61</t>
  </si>
  <si>
    <t>B65</t>
  </si>
  <si>
    <t>Egyéb működési célú átvett pénzeszközök</t>
  </si>
  <si>
    <t>60</t>
  </si>
  <si>
    <t>B64</t>
  </si>
  <si>
    <t>Működési célú visszatérítendő támogatások, kölcsönök visszatérülése államháztartáson kívülről</t>
  </si>
  <si>
    <t>59</t>
  </si>
  <si>
    <t>B63</t>
  </si>
  <si>
    <t>Működési célú visszatérítendő támogatások, kölcsönök visszatérülése kormányoktól és más nemzetközi szervezetektől</t>
  </si>
  <si>
    <t>58</t>
  </si>
  <si>
    <t>B62</t>
  </si>
  <si>
    <t>Működési célú visszatérítendő támogatások, kölcsönök visszatérülése az Európai Uniótól</t>
  </si>
  <si>
    <t>57</t>
  </si>
  <si>
    <t>B61</t>
  </si>
  <si>
    <t>Működési célú garancia- és kezességvállalásból származó megtérülések államháztartáson kívülről</t>
  </si>
  <si>
    <t>56</t>
  </si>
  <si>
    <t>B5</t>
  </si>
  <si>
    <t>B55</t>
  </si>
  <si>
    <t>Részesedések megszűnéséhez kapcsolódó bevételek</t>
  </si>
  <si>
    <t>B54</t>
  </si>
  <si>
    <t>Részesedések értékesítése</t>
  </si>
  <si>
    <t>B53</t>
  </si>
  <si>
    <t>Egyéb tárgyi eszközök értékesítése</t>
  </si>
  <si>
    <t>B52</t>
  </si>
  <si>
    <t>Ingatlanok értékesítése</t>
  </si>
  <si>
    <t>B51</t>
  </si>
  <si>
    <t>Immateriális javak értékesítése</t>
  </si>
  <si>
    <t>B4</t>
  </si>
  <si>
    <t>B411</t>
  </si>
  <si>
    <t>Egyéb működési bevételek</t>
  </si>
  <si>
    <t>B410</t>
  </si>
  <si>
    <t>Biztosító által fizetett kártérítés</t>
  </si>
  <si>
    <t>B409</t>
  </si>
  <si>
    <t>B4092</t>
  </si>
  <si>
    <t>Más egyéb pénzügyi műveletek bevételei</t>
  </si>
  <si>
    <t>B4091</t>
  </si>
  <si>
    <t>Részesedésekből származó pénzügyi műveletek bevételei</t>
  </si>
  <si>
    <t>B408</t>
  </si>
  <si>
    <t>B4082</t>
  </si>
  <si>
    <t>Egyéb kapott (járó) kamatok és kamatjellegű bevételek</t>
  </si>
  <si>
    <t>B4081</t>
  </si>
  <si>
    <t>Befektetett pénzügyi eszközökből származó bevételek</t>
  </si>
  <si>
    <t>B407</t>
  </si>
  <si>
    <t>Általános forgalmi adó visszatérítése</t>
  </si>
  <si>
    <t>B406</t>
  </si>
  <si>
    <t>Kiszámlázott általános forgalmi adó</t>
  </si>
  <si>
    <t>B405</t>
  </si>
  <si>
    <t>Ellátási díjak</t>
  </si>
  <si>
    <t>B404</t>
  </si>
  <si>
    <t>Tulajdonosi bevételek</t>
  </si>
  <si>
    <t>B403</t>
  </si>
  <si>
    <t>Közvetített szolgáltatások ellenértéke</t>
  </si>
  <si>
    <t>B402</t>
  </si>
  <si>
    <t>Szolgáltatások ellenértéke</t>
  </si>
  <si>
    <t>B401</t>
  </si>
  <si>
    <t>Készletértékesítés ellenértéke</t>
  </si>
  <si>
    <t>B3</t>
  </si>
  <si>
    <t>B36</t>
  </si>
  <si>
    <t xml:space="preserve">Egyéb közhatalmi bevételek </t>
  </si>
  <si>
    <t>B35</t>
  </si>
  <si>
    <t>B355</t>
  </si>
  <si>
    <t xml:space="preserve">Egyéb áruhasználati és szolgáltatási adók </t>
  </si>
  <si>
    <t>B354</t>
  </si>
  <si>
    <t>Gépjárműadók</t>
  </si>
  <si>
    <t>B353</t>
  </si>
  <si>
    <t xml:space="preserve">Pénzügyi monopóliumok nyereségét terhelő adók </t>
  </si>
  <si>
    <t>B352</t>
  </si>
  <si>
    <t xml:space="preserve">Fogyasztási adók </t>
  </si>
  <si>
    <t>B351</t>
  </si>
  <si>
    <t xml:space="preserve">Értékesítési és forgalmi adók </t>
  </si>
  <si>
    <t>B34</t>
  </si>
  <si>
    <t xml:space="preserve">Vagyoni tipusú adók </t>
  </si>
  <si>
    <t>B33</t>
  </si>
  <si>
    <t>Bérhez és foglalkoztatáshoz kapcsolódó adók</t>
  </si>
  <si>
    <t>B32</t>
  </si>
  <si>
    <t>Szociális hozzájárulási adó és járulékok</t>
  </si>
  <si>
    <t>B31</t>
  </si>
  <si>
    <t>B312</t>
  </si>
  <si>
    <t xml:space="preserve">Társaságok jövedelemadói </t>
  </si>
  <si>
    <t>B311</t>
  </si>
  <si>
    <t>Magánszemélyek jövedelemadói</t>
  </si>
  <si>
    <t>B2</t>
  </si>
  <si>
    <t>B25</t>
  </si>
  <si>
    <t>Egyéb felhalmozási célú támogatások bevételei államháztartáson belülről</t>
  </si>
  <si>
    <t>B24</t>
  </si>
  <si>
    <t>Felhalmozási célú visszatérítendő támogatások, kölcsönök igénybevétele államháztartáson belülről</t>
  </si>
  <si>
    <t>B23</t>
  </si>
  <si>
    <t>Felhalmozási célú visszatérítendő támogatások, kölcsönök visszatérülése államháztartáson belülről</t>
  </si>
  <si>
    <t>B22</t>
  </si>
  <si>
    <t>Felhalmozási célú garancia- és kezességvállalásból származó megtérülések államháztartáson belülről</t>
  </si>
  <si>
    <t>B21</t>
  </si>
  <si>
    <t>Felhalmozási célú önkormányzati támogatások</t>
  </si>
  <si>
    <t>B1</t>
  </si>
  <si>
    <t>B16</t>
  </si>
  <si>
    <t>Egyéb működési célú támogatások bevételei államháztartáson belülről</t>
  </si>
  <si>
    <t>B15</t>
  </si>
  <si>
    <t>Működési célú visszatérítendő támogatások, kölcsönök igénybevétele államháztartáson belülről</t>
  </si>
  <si>
    <t>B14</t>
  </si>
  <si>
    <t>Működési célú visszatérítendő támogatások, kölcsönök visszatérülése államháztartáson belülről</t>
  </si>
  <si>
    <t>B13</t>
  </si>
  <si>
    <t>Működési célú garancia- és kezességvállalásból származó megtérülések államháztartáson belülről</t>
  </si>
  <si>
    <t>B12</t>
  </si>
  <si>
    <t>Elvonások és befizetések bevételei</t>
  </si>
  <si>
    <t>B11</t>
  </si>
  <si>
    <t>B116</t>
  </si>
  <si>
    <t>Elszámolásból származó bevételek</t>
  </si>
  <si>
    <t>B115</t>
  </si>
  <si>
    <t>Működési célú költségvetési támogatások és kiegészítő támogatások</t>
  </si>
  <si>
    <t>B114</t>
  </si>
  <si>
    <t>Települési önkormányzatok kulturális feladatainak támogatása</t>
  </si>
  <si>
    <t>B113</t>
  </si>
  <si>
    <t>B112</t>
  </si>
  <si>
    <t>Települési önkormányzatok egyes köznevelési feladatainak támogatása</t>
  </si>
  <si>
    <t>B111</t>
  </si>
  <si>
    <t>Helyi önkormányzatok működésének általános támogatása</t>
  </si>
  <si>
    <t>B1-B7. Költségvetési bevételek</t>
  </si>
  <si>
    <t>K9</t>
  </si>
  <si>
    <t>Finanszírozási kiadások (=21+27+28+29)</t>
  </si>
  <si>
    <t>K94</t>
  </si>
  <si>
    <t>Váltókiadások</t>
  </si>
  <si>
    <t>K93</t>
  </si>
  <si>
    <t>Adóssághoz nem kapcsolódó származékos ügyletek kiadásai</t>
  </si>
  <si>
    <t>K92</t>
  </si>
  <si>
    <t>Külföldi finanszírozás kiadásai (=22+…+26)</t>
  </si>
  <si>
    <t>K925</t>
  </si>
  <si>
    <t>Hitelek, kölcsönök törlesztése külföldi pénzintézeteknek</t>
  </si>
  <si>
    <t>K924</t>
  </si>
  <si>
    <t>Hitelek, kölcsönök törlesztése külföldi kormányoknak és nemzetközi szervezeteknek</t>
  </si>
  <si>
    <t>K923</t>
  </si>
  <si>
    <t>Külföldi értékpapírok beváltása</t>
  </si>
  <si>
    <t>K922</t>
  </si>
  <si>
    <t>Befektetési célú külföldi értékpapírok vásárlása</t>
  </si>
  <si>
    <t>K921</t>
  </si>
  <si>
    <t>Forgatási célú külföldi értékpapírok vásárlása</t>
  </si>
  <si>
    <t>K91</t>
  </si>
  <si>
    <t>Belföldi finanszírozás kiadásai (=04+11+…+17+20)</t>
  </si>
  <si>
    <t>K919</t>
  </si>
  <si>
    <t>Tulajdonosi kölcsönök kiadásai (=18+19)</t>
  </si>
  <si>
    <t>K9192</t>
  </si>
  <si>
    <t>Rövid lejáratú tulajdonosi kölcsönök kiadásai</t>
  </si>
  <si>
    <t>K9191</t>
  </si>
  <si>
    <t>Hosszú lejáratú tulajdonosi kölcsönök kiadásai</t>
  </si>
  <si>
    <t>K918</t>
  </si>
  <si>
    <t>Központi költségvetés sajátos finanszírozási kiadásai</t>
  </si>
  <si>
    <t>K917</t>
  </si>
  <si>
    <t>Pénzügyi lízing kiadásai</t>
  </si>
  <si>
    <t>K916</t>
  </si>
  <si>
    <t>Pénzeszközök lekötött bankbetétként elhelyezése</t>
  </si>
  <si>
    <t>K915</t>
  </si>
  <si>
    <t>Központi, irányító szervi támogatások folyósítása</t>
  </si>
  <si>
    <t>K914</t>
  </si>
  <si>
    <t>Államháztartáson belüli megelőlegezések visszafizetése</t>
  </si>
  <si>
    <t>K913</t>
  </si>
  <si>
    <t>Államháztartáson belüli megelőlegezések folyósítása</t>
  </si>
  <si>
    <t>K912</t>
  </si>
  <si>
    <t>Belföldi értékpapírok kiadásai (=05+…+10)</t>
  </si>
  <si>
    <t>K9126</t>
  </si>
  <si>
    <t>Éven túli lejáratú belföldi értékpapírok beváltása</t>
  </si>
  <si>
    <t>K9125</t>
  </si>
  <si>
    <t>Belföldi kötvények beváltása</t>
  </si>
  <si>
    <t>K9124</t>
  </si>
  <si>
    <t>Éven belüli lejáratú belföldi értékpapírok beváltása</t>
  </si>
  <si>
    <t>K9123</t>
  </si>
  <si>
    <t>Kincstárjegyek beváltása</t>
  </si>
  <si>
    <t>K9122</t>
  </si>
  <si>
    <t>Befektetési célú belföldi értékpapírok vásárlása</t>
  </si>
  <si>
    <t>K9121</t>
  </si>
  <si>
    <t>Forgatási célú belföldi értékpapírok vásárlása</t>
  </si>
  <si>
    <t>K911</t>
  </si>
  <si>
    <t>Hitel-, kölcsöntörlesztés államháztartáson kívülre (=01+02+03)</t>
  </si>
  <si>
    <t>K9113</t>
  </si>
  <si>
    <t>Rövid lejáratú hitelek, kölcsönök törlesztése pénzügyi vállalkozásnak</t>
  </si>
  <si>
    <t>K9112</t>
  </si>
  <si>
    <t>Likviditási célú hitelek, kölcsönök törlesztése pénzügyi vállalkozásnak</t>
  </si>
  <si>
    <t>K9111</t>
  </si>
  <si>
    <t>Hosszú lejáratú hitelek, kölcsönök törlesztése pénzügyi vállalkozásnak</t>
  </si>
  <si>
    <t>K9. Finanszírozási kiadások</t>
  </si>
  <si>
    <t>B8</t>
  </si>
  <si>
    <t>Finanszírozási bevételek (=21+27+28+29)</t>
  </si>
  <si>
    <t>B84</t>
  </si>
  <si>
    <t>Váltóbevételek</t>
  </si>
  <si>
    <t>B83</t>
  </si>
  <si>
    <t>Adóssághoz nem kapcsolódó származékos ügyletek bevételei</t>
  </si>
  <si>
    <t>B82</t>
  </si>
  <si>
    <t>Külföldi finanszírozás bevételei (=22+…+26)</t>
  </si>
  <si>
    <t>B825</t>
  </si>
  <si>
    <t>Hitelek, kölcsönök felvétele külföldi pénzintézetektől</t>
  </si>
  <si>
    <t>B824</t>
  </si>
  <si>
    <t>Hitelek, kölcsönök felvétele külföldi kormányoktól és nemzetközi szervezetektől</t>
  </si>
  <si>
    <t>B823</t>
  </si>
  <si>
    <t>Külföldi értékpapírok kibocsátása</t>
  </si>
  <si>
    <t>B822</t>
  </si>
  <si>
    <t>Befektetési célú külföldi értékpapírok beváltása, értékesítése</t>
  </si>
  <si>
    <t>B821</t>
  </si>
  <si>
    <t>Forgatási célú külföldi értékpapírok beváltása, értékesítése</t>
  </si>
  <si>
    <t>B81</t>
  </si>
  <si>
    <t>Belföldi finanszírozás bevételei (=04+09+12+…+17+20)</t>
  </si>
  <si>
    <t>B819</t>
  </si>
  <si>
    <t>Tulajdonosi kölcsönök bevételei (=18+19)</t>
  </si>
  <si>
    <t>B8192</t>
  </si>
  <si>
    <t>Rövid lejáratú tulajdonosi kölcsönök bevételei</t>
  </si>
  <si>
    <t>B8191</t>
  </si>
  <si>
    <t>Hosszú lejáratú tulajdonosi kölcsönök bevételei</t>
  </si>
  <si>
    <t>B818</t>
  </si>
  <si>
    <t>Központi költségvetés sajátos finanszírozási bevételei</t>
  </si>
  <si>
    <t>B817</t>
  </si>
  <si>
    <t>Lekötött bankbetétek megszüntetése</t>
  </si>
  <si>
    <t>B816</t>
  </si>
  <si>
    <t>Központi, irányító szervi támogatás</t>
  </si>
  <si>
    <t>B815</t>
  </si>
  <si>
    <t>Államháztartáson belüli megelőlegezések törlesztése</t>
  </si>
  <si>
    <t>B814</t>
  </si>
  <si>
    <t>Államháztartáson belüli megelőlegezések</t>
  </si>
  <si>
    <t>B813</t>
  </si>
  <si>
    <t>Maradvány igénybevétele (=10+11)</t>
  </si>
  <si>
    <t>B8132</t>
  </si>
  <si>
    <t>Előző év vállalkozási maradványának igénybevétele</t>
  </si>
  <si>
    <t>B8131</t>
  </si>
  <si>
    <t>Előző év költségvetési maradványának igénybevétele</t>
  </si>
  <si>
    <t>B812</t>
  </si>
  <si>
    <t>Belföldi értékpapírok bevételei (=05+..+08)</t>
  </si>
  <si>
    <t>B8124</t>
  </si>
  <si>
    <t>Éven túli lejáratú belföldi értékpapírok kibocsátása</t>
  </si>
  <si>
    <t>B8123</t>
  </si>
  <si>
    <t>Befektetési célú belföldi értékpapírok beváltása, értékesítése</t>
  </si>
  <si>
    <t>B8122</t>
  </si>
  <si>
    <t>Éven belüli lejáratú belföldi értékpapírok kibocsátása</t>
  </si>
  <si>
    <t>B8121</t>
  </si>
  <si>
    <t>Forgatási célú belföldi értékpapírok beváltása, értékesítése</t>
  </si>
  <si>
    <t>B811</t>
  </si>
  <si>
    <t>Hitel-, kölcsönfelvétel pénzügyi vállalkozástól (=01+02+03)</t>
  </si>
  <si>
    <t>B8113</t>
  </si>
  <si>
    <t>Rövid lejáratú hitelek, kölcsönök felvétele pénzügyi vállalkozástól</t>
  </si>
  <si>
    <t>B8112</t>
  </si>
  <si>
    <t>Likviditási célú hitelek, kölcsönök felvétele pénzügyi vállalkozástól</t>
  </si>
  <si>
    <t>B8111</t>
  </si>
  <si>
    <t>Hosszú lejáratú hitelek, kölcsönök felvétele pénzügyi vállalkozástól</t>
  </si>
  <si>
    <t>B8. Finanszírozási bevételek</t>
  </si>
  <si>
    <t>69</t>
  </si>
  <si>
    <t>70</t>
  </si>
  <si>
    <t>Települési önkormányzatok egyes szociális és gyermekjóléti feladatainak támogatása</t>
  </si>
  <si>
    <t>B1131</t>
  </si>
  <si>
    <t>Települési önkormányzatok gyermekétkeztetési feladatainak támogatása</t>
  </si>
  <si>
    <t>B1132</t>
  </si>
  <si>
    <t>Települési önkormányzatok szociális gyermekjóléti és gyermekétkeztetési feladatainak támogatása (=03+04)</t>
  </si>
  <si>
    <t>Működési célú átvett pénzeszközök (=58+…+62)</t>
  </si>
  <si>
    <t>Felhalmozási célú átvett pénzeszközök (=64+…+68)</t>
  </si>
  <si>
    <t>Költségvetési bevételek (=15+21+35+51+57+63+69)</t>
  </si>
  <si>
    <t>Felhalmozási bevételek (=52+…+56)</t>
  </si>
  <si>
    <t xml:space="preserve">Termékek és szolgáltatások adói (=28+…+32) </t>
  </si>
  <si>
    <t>Közhatalmi bevételek (=24+...+27+33+34)</t>
  </si>
  <si>
    <t>Kamatbevételek és más nyereségjellegű bevételek (=43+44)</t>
  </si>
  <si>
    <t>Egyéb pénzügyi műveletek bevételei (=46+47)</t>
  </si>
  <si>
    <t>Működési bevételek (=36+…+42+45+48+...+50)</t>
  </si>
  <si>
    <t>Önkormányzatok működési támogatásai (=01+02+05+…+08)</t>
  </si>
  <si>
    <t>Működési célú támogatások államháztartáson belülről (=09+…+14)</t>
  </si>
  <si>
    <t>Felhalmozási célú támogatások államháztartáson belülről (=16+…+20)</t>
  </si>
  <si>
    <t>Jövedelemadók (=22+23)</t>
  </si>
  <si>
    <t>EGYED KÖZSÉG ÖNKORMÁNYZATA</t>
  </si>
  <si>
    <t>Költségvetés bevételek</t>
  </si>
  <si>
    <t>Finanszírozási bevételek</t>
  </si>
  <si>
    <t>Bevételek Összesen:</t>
  </si>
  <si>
    <t>Költségvetési kiadások</t>
  </si>
  <si>
    <t>Finanszírozási kiadások</t>
  </si>
  <si>
    <t>Kiadások Összesen:</t>
  </si>
  <si>
    <t>Egyenleg:</t>
  </si>
  <si>
    <t>2021. ÉVI ELEMI KÖLTSÉGVETÉS</t>
  </si>
  <si>
    <t>2021.év</t>
  </si>
  <si>
    <t>2021. évi költségvetési mérleg (Ft)</t>
  </si>
  <si>
    <t>2.melléklet</t>
  </si>
  <si>
    <t>Egyed, 2021.03.12.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</si>
</sst>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 ##########"/>
    <numFmt numFmtId="166" formatCode="0__"/>
    <numFmt numFmtId="167" formatCode="_-* #,##0_-;\-* #,##0_-;_-* &quot;-&quot;??_-;_-@_-"/>
    <numFmt numFmtId="168" formatCode="#,##0_ ;\-#,##0\ "/>
    <numFmt numFmtId="169" formatCode="#,##0_ ;[Red]\-#,##0\ "/>
  </numFmts>
  <fonts count="21" x14ac:knownFonts="1">
    <font>
      <sz val="10"/>
      <name val="MS Sans Serif"/>
      <charset val="238"/>
    </font>
    <font>
      <sz val="10"/>
      <name val="MS Sans Serif"/>
      <family val="2"/>
      <charset val="238"/>
    </font>
    <font>
      <sz val="10"/>
      <color indexed="8"/>
      <name val="Arial"/>
      <family val="2"/>
      <charset val="238"/>
    </font>
    <font>
      <sz val="10"/>
      <name val="Arial"/>
      <family val="2"/>
      <charset val="238"/>
    </font>
    <font>
      <b/>
      <sz val="10"/>
      <color indexed="8"/>
      <name val="Arial"/>
      <family val="2"/>
      <charset val="238"/>
    </font>
    <font>
      <i/>
      <u/>
      <sz val="10"/>
      <name val="Arial"/>
      <family val="2"/>
      <charset val="238"/>
    </font>
    <font>
      <i/>
      <sz val="10"/>
      <name val="Arial"/>
      <family val="2"/>
      <charset val="238"/>
    </font>
    <font>
      <b/>
      <sz val="18"/>
      <name val="Arial"/>
      <family val="2"/>
      <charset val="238"/>
    </font>
    <font>
      <sz val="10"/>
      <name val="Arial CE"/>
      <charset val="238"/>
    </font>
    <font>
      <b/>
      <sz val="10"/>
      <name val="Arial"/>
      <family val="2"/>
      <charset val="238"/>
    </font>
    <font>
      <sz val="10"/>
      <color indexed="8"/>
      <name val="MS Sans Serif"/>
      <family val="2"/>
      <charset val="238"/>
    </font>
    <font>
      <sz val="10"/>
      <name val="Arial"/>
      <family val="2"/>
      <charset val="238"/>
    </font>
    <font>
      <sz val="10"/>
      <name val="Arial"/>
      <family val="2"/>
    </font>
    <font>
      <sz val="10"/>
      <color indexed="8"/>
      <name val="MS Sans Serif"/>
      <family val="2"/>
    </font>
    <font>
      <b/>
      <i/>
      <sz val="10"/>
      <name val="Arial"/>
      <family val="2"/>
      <charset val="238"/>
    </font>
    <font>
      <b/>
      <i/>
      <sz val="10"/>
      <color indexed="8"/>
      <name val="Arial"/>
      <family val="2"/>
      <charset val="238"/>
    </font>
    <font>
      <b/>
      <sz val="10.5"/>
      <name val="Arial"/>
      <family val="2"/>
      <charset val="238"/>
    </font>
    <font>
      <b/>
      <i/>
      <sz val="12"/>
      <name val="Arial"/>
      <family val="2"/>
      <charset val="238"/>
    </font>
    <font>
      <b/>
      <sz val="11"/>
      <name val="Arial"/>
      <family val="2"/>
      <charset val="238"/>
    </font>
    <font>
      <sz val="10"/>
      <name val="MS Sans Serif"/>
      <charset val="238"/>
    </font>
    <font>
      <b/>
      <sz val="10"/>
      <color indexed="8"/>
      <name val="MS Sans Serif"/>
      <family val="2"/>
      <charset val="23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9"/>
        <bgColor indexed="26"/>
      </patternFill>
    </fill>
    <fill>
      <patternFill patternType="solid">
        <fgColor indexed="44"/>
        <bgColor indexed="49"/>
      </patternFill>
    </fill>
    <fill>
      <patternFill patternType="solid">
        <fgColor indexed="50"/>
        <bgColor indexed="42"/>
      </patternFill>
    </fill>
    <fill>
      <patternFill patternType="solid">
        <fgColor indexed="31"/>
        <bgColor indexed="42"/>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14">
    <xf numFmtId="0" fontId="0" fillId="0" borderId="0"/>
    <xf numFmtId="0" fontId="8" fillId="0" borderId="0"/>
    <xf numFmtId="0" fontId="12" fillId="0" borderId="0"/>
    <xf numFmtId="0" fontId="11" fillId="0" borderId="0"/>
    <xf numFmtId="0" fontId="3" fillId="0" borderId="0"/>
    <xf numFmtId="0" fontId="8" fillId="0" borderId="0"/>
    <xf numFmtId="0" fontId="3" fillId="0" borderId="0"/>
    <xf numFmtId="0" fontId="13" fillId="0" borderId="0"/>
    <xf numFmtId="0" fontId="3" fillId="0" borderId="0"/>
    <xf numFmtId="0" fontId="12" fillId="0" borderId="0"/>
    <xf numFmtId="0" fontId="1" fillId="0" borderId="0"/>
    <xf numFmtId="0" fontId="3" fillId="0" borderId="0"/>
    <xf numFmtId="0" fontId="8" fillId="0" borderId="0"/>
    <xf numFmtId="43" fontId="19" fillId="0" borderId="0" applyFont="0" applyFill="0" applyBorder="0" applyAlignment="0" applyProtection="0"/>
  </cellStyleXfs>
  <cellXfs count="92">
    <xf numFmtId="0" fontId="0" fillId="0" borderId="0" xfId="0"/>
    <xf numFmtId="0" fontId="5" fillId="0" borderId="0" xfId="0" applyFont="1"/>
    <xf numFmtId="0" fontId="3" fillId="0" borderId="0" xfId="0" applyFont="1"/>
    <xf numFmtId="0" fontId="6" fillId="0" borderId="0" xfId="0" applyFont="1"/>
    <xf numFmtId="0" fontId="2" fillId="0" borderId="0" xfId="1" applyFont="1" applyFill="1"/>
    <xf numFmtId="164" fontId="2" fillId="0" borderId="0" xfId="1" applyNumberFormat="1" applyFont="1" applyFill="1"/>
    <xf numFmtId="0" fontId="2" fillId="0" borderId="0" xfId="1" applyFont="1" applyFill="1" applyAlignment="1">
      <alignment vertical="center"/>
    </xf>
    <xf numFmtId="0" fontId="4" fillId="0" borderId="0" xfId="1" applyFont="1" applyFill="1"/>
    <xf numFmtId="0" fontId="2" fillId="0" borderId="0" xfId="1" applyFont="1" applyFill="1" applyBorder="1"/>
    <xf numFmtId="0" fontId="2" fillId="0" borderId="0" xfId="1" applyFont="1" applyFill="1" applyAlignment="1">
      <alignment horizontal="left"/>
    </xf>
    <xf numFmtId="0" fontId="3" fillId="4" borderId="0" xfId="0" applyFont="1" applyFill="1"/>
    <xf numFmtId="0" fontId="14" fillId="0" borderId="0" xfId="0" applyFont="1" applyAlignment="1">
      <alignment horizontal="center" vertical="center"/>
    </xf>
    <xf numFmtId="0" fontId="2" fillId="0" borderId="0" xfId="1" applyFont="1" applyFill="1" applyAlignment="1">
      <alignment horizontal="right"/>
    </xf>
    <xf numFmtId="167" fontId="2" fillId="0" borderId="0" xfId="13" applyNumberFormat="1" applyFont="1" applyFill="1"/>
    <xf numFmtId="167" fontId="2" fillId="0" borderId="0" xfId="13" applyNumberFormat="1" applyFont="1" applyFill="1" applyAlignment="1">
      <alignment vertical="center" wrapText="1"/>
    </xf>
    <xf numFmtId="0" fontId="15" fillId="0" borderId="11" xfId="1" applyFont="1" applyBorder="1" applyAlignment="1">
      <alignment horizontal="left" vertical="center"/>
    </xf>
    <xf numFmtId="3" fontId="16" fillId="6" borderId="11" xfId="11" applyNumberFormat="1" applyFont="1" applyFill="1" applyBorder="1" applyAlignment="1">
      <alignment horizontal="right" vertical="center" wrapText="1"/>
    </xf>
    <xf numFmtId="3" fontId="14" fillId="7" borderId="11" xfId="11" applyNumberFormat="1" applyFont="1" applyFill="1" applyBorder="1" applyAlignment="1">
      <alignment horizontal="right" vertical="center" wrapText="1"/>
    </xf>
    <xf numFmtId="0" fontId="17" fillId="0" borderId="11" xfId="0" applyFont="1" applyBorder="1" applyAlignment="1">
      <alignment horizontal="center" vertical="center"/>
    </xf>
    <xf numFmtId="3" fontId="16" fillId="5" borderId="11" xfId="11" applyNumberFormat="1" applyFont="1" applyFill="1" applyBorder="1" applyAlignment="1">
      <alignment horizontal="right" vertical="center" wrapText="1"/>
    </xf>
    <xf numFmtId="3" fontId="14" fillId="6" borderId="11" xfId="11" applyNumberFormat="1" applyFont="1" applyFill="1" applyBorder="1" applyAlignment="1">
      <alignment horizontal="right" vertical="center" wrapText="1"/>
    </xf>
    <xf numFmtId="169" fontId="14" fillId="5" borderId="11" xfId="11" applyNumberFormat="1" applyFont="1" applyFill="1" applyBorder="1" applyAlignment="1">
      <alignment horizontal="right" vertical="center" wrapText="1"/>
    </xf>
    <xf numFmtId="0" fontId="7" fillId="4" borderId="11" xfId="0" applyFont="1" applyFill="1" applyBorder="1" applyAlignment="1">
      <alignment horizontal="center" vertical="center"/>
    </xf>
    <xf numFmtId="0" fontId="14" fillId="0" borderId="0" xfId="0" applyFont="1" applyAlignment="1">
      <alignment horizontal="center" vertical="center"/>
    </xf>
    <xf numFmtId="164" fontId="4" fillId="0" borderId="4" xfId="1" applyNumberFormat="1" applyFont="1" applyFill="1" applyBorder="1" applyAlignment="1">
      <alignment horizontal="center" vertical="center"/>
    </xf>
    <xf numFmtId="0" fontId="8" fillId="0" borderId="2" xfId="1" applyFont="1" applyBorder="1" applyAlignment="1"/>
    <xf numFmtId="0" fontId="8" fillId="0" borderId="3" xfId="1" applyFont="1" applyBorder="1" applyAlignment="1"/>
    <xf numFmtId="0" fontId="4" fillId="0" borderId="1" xfId="1" applyFont="1" applyFill="1" applyBorder="1" applyAlignment="1">
      <alignment horizontal="right"/>
    </xf>
    <xf numFmtId="0" fontId="3" fillId="0" borderId="1" xfId="1" applyFont="1" applyBorder="1" applyAlignment="1"/>
    <xf numFmtId="164" fontId="4" fillId="0" borderId="1" xfId="1" applyNumberFormat="1" applyFont="1" applyFill="1" applyBorder="1" applyAlignment="1">
      <alignment horizontal="center" vertical="center" wrapText="1"/>
    </xf>
    <xf numFmtId="0" fontId="9" fillId="0" borderId="1" xfId="1" applyFont="1" applyBorder="1" applyAlignment="1">
      <alignment horizontal="center" vertical="center" wrapText="1"/>
    </xf>
    <xf numFmtId="0" fontId="4" fillId="0" borderId="1" xfId="1" applyFont="1" applyFill="1" applyBorder="1" applyAlignment="1">
      <alignment horizontal="center" vertical="center"/>
    </xf>
    <xf numFmtId="0" fontId="9" fillId="0" borderId="1" xfId="1" applyFont="1" applyBorder="1" applyAlignment="1">
      <alignment horizontal="center" vertical="center"/>
    </xf>
    <xf numFmtId="0" fontId="4" fillId="0" borderId="1" xfId="1" applyFont="1" applyFill="1" applyBorder="1" applyAlignment="1">
      <alignment horizontal="center" vertical="center" wrapText="1"/>
    </xf>
    <xf numFmtId="0" fontId="9" fillId="0" borderId="1" xfId="1" applyFont="1" applyBorder="1" applyAlignment="1">
      <alignment horizontal="right" vertical="center" wrapText="1"/>
    </xf>
    <xf numFmtId="0" fontId="9" fillId="0" borderId="1" xfId="1" applyFont="1" applyBorder="1" applyAlignment="1">
      <alignment horizontal="right" vertical="center"/>
    </xf>
    <xf numFmtId="0" fontId="18" fillId="0" borderId="5" xfId="1" applyFont="1" applyBorder="1" applyAlignment="1">
      <alignment horizontal="center"/>
    </xf>
    <xf numFmtId="0" fontId="18" fillId="0" borderId="6" xfId="1" applyFont="1" applyBorder="1" applyAlignment="1">
      <alignment horizontal="center"/>
    </xf>
    <xf numFmtId="0" fontId="18" fillId="0" borderId="7" xfId="1" applyFont="1" applyBorder="1" applyAlignment="1">
      <alignment horizontal="center"/>
    </xf>
    <xf numFmtId="164" fontId="2" fillId="0" borderId="1" xfId="1" quotePrefix="1" applyNumberFormat="1" applyFont="1" applyFill="1" applyBorder="1" applyAlignment="1">
      <alignment horizontal="center" vertical="center"/>
    </xf>
    <xf numFmtId="0" fontId="2" fillId="0" borderId="1" xfId="1" applyFont="1" applyFill="1" applyBorder="1" applyAlignment="1">
      <alignment vertical="center"/>
    </xf>
    <xf numFmtId="165" fontId="2" fillId="0" borderId="1" xfId="1" applyNumberFormat="1" applyFont="1" applyFill="1" applyBorder="1" applyAlignment="1">
      <alignment vertical="center"/>
    </xf>
    <xf numFmtId="3" fontId="2"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xf>
    <xf numFmtId="0" fontId="2" fillId="0" borderId="1" xfId="1" applyFont="1" applyFill="1" applyBorder="1" applyAlignment="1">
      <alignment horizontal="center" vertical="center"/>
    </xf>
    <xf numFmtId="0" fontId="2"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1" applyFont="1" applyFill="1" applyBorder="1" applyAlignment="1">
      <alignment horizontal="left" vertical="center" wrapText="1"/>
    </xf>
    <xf numFmtId="3" fontId="3" fillId="3" borderId="1" xfId="11" applyNumberFormat="1" applyFont="1" applyFill="1" applyBorder="1" applyAlignment="1">
      <alignment horizontal="right" vertical="center" wrapText="1"/>
    </xf>
    <xf numFmtId="0" fontId="10" fillId="0" borderId="1" xfId="1" applyFont="1" applyBorder="1" applyAlignment="1">
      <alignment horizontal="right" vertical="center" wrapText="1"/>
    </xf>
    <xf numFmtId="164" fontId="4" fillId="0" borderId="1" xfId="1" quotePrefix="1" applyNumberFormat="1" applyFont="1" applyFill="1" applyBorder="1" applyAlignment="1">
      <alignment horizontal="center" vertical="center"/>
    </xf>
    <xf numFmtId="0" fontId="4" fillId="0" borderId="1" xfId="1" applyFont="1" applyFill="1" applyBorder="1" applyAlignment="1">
      <alignment vertical="center" wrapText="1"/>
    </xf>
    <xf numFmtId="165" fontId="4" fillId="0" borderId="1" xfId="1" applyNumberFormat="1" applyFont="1" applyFill="1" applyBorder="1" applyAlignment="1">
      <alignment vertical="center"/>
    </xf>
    <xf numFmtId="3" fontId="9" fillId="3" borderId="1" xfId="11" applyNumberFormat="1" applyFont="1" applyFill="1" applyBorder="1" applyAlignment="1">
      <alignment horizontal="right" vertical="center" wrapText="1"/>
    </xf>
    <xf numFmtId="0" fontId="20" fillId="0" borderId="1" xfId="1" applyFont="1" applyBorder="1" applyAlignment="1">
      <alignment horizontal="right" vertical="center" wrapText="1"/>
    </xf>
    <xf numFmtId="0" fontId="2" fillId="0" borderId="1" xfId="1" applyFont="1" applyFill="1" applyBorder="1" applyAlignment="1">
      <alignment horizontal="left" vertical="center"/>
    </xf>
    <xf numFmtId="0" fontId="4" fillId="0" borderId="1" xfId="1" applyFont="1" applyFill="1" applyBorder="1" applyAlignment="1">
      <alignment horizontal="left" vertical="center" wrapText="1"/>
    </xf>
    <xf numFmtId="3" fontId="4" fillId="0" borderId="10" xfId="1" applyNumberFormat="1" applyFont="1" applyFill="1" applyBorder="1" applyAlignment="1">
      <alignment horizontal="right" vertical="center"/>
    </xf>
    <xf numFmtId="3" fontId="4" fillId="0" borderId="9" xfId="1" applyNumberFormat="1" applyFont="1" applyFill="1" applyBorder="1" applyAlignment="1">
      <alignment horizontal="right" vertical="center"/>
    </xf>
    <xf numFmtId="3" fontId="4" fillId="0" borderId="8" xfId="1" applyNumberFormat="1" applyFont="1" applyFill="1" applyBorder="1" applyAlignment="1">
      <alignment horizontal="right" vertical="center"/>
    </xf>
    <xf numFmtId="0" fontId="2" fillId="2"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2"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3" fillId="0" borderId="1" xfId="1" applyFont="1" applyFill="1" applyBorder="1" applyAlignment="1">
      <alignment vertical="center" wrapText="1"/>
    </xf>
    <xf numFmtId="0" fontId="3" fillId="0" borderId="1" xfId="1" applyFont="1" applyFill="1" applyBorder="1" applyAlignment="1">
      <alignment vertical="center"/>
    </xf>
    <xf numFmtId="166" fontId="2" fillId="0" borderId="1" xfId="1" applyNumberFormat="1" applyFont="1" applyFill="1" applyBorder="1" applyAlignment="1">
      <alignment horizontal="left" vertical="center"/>
    </xf>
    <xf numFmtId="0" fontId="4" fillId="0" borderId="1" xfId="1" applyFont="1" applyFill="1" applyBorder="1" applyAlignment="1">
      <alignment horizontal="left" vertical="center"/>
    </xf>
    <xf numFmtId="1" fontId="3" fillId="0" borderId="1" xfId="1" applyNumberFormat="1" applyFont="1" applyFill="1" applyBorder="1" applyAlignment="1">
      <alignment horizontal="center" vertical="center"/>
    </xf>
    <xf numFmtId="0" fontId="3" fillId="0" borderId="1" xfId="1" applyFont="1" applyBorder="1" applyAlignment="1">
      <alignment horizontal="center" vertical="center"/>
    </xf>
    <xf numFmtId="0" fontId="3" fillId="0" borderId="1" xfId="1" quotePrefix="1" applyFont="1" applyFill="1" applyBorder="1" applyAlignment="1">
      <alignment horizontal="center" vertical="center"/>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xf>
    <xf numFmtId="0" fontId="3" fillId="0" borderId="10" xfId="1" quotePrefix="1" applyFont="1" applyFill="1" applyBorder="1" applyAlignment="1">
      <alignment horizontal="center" vertical="center"/>
    </xf>
    <xf numFmtId="0" fontId="3" fillId="0" borderId="8" xfId="1" quotePrefix="1" applyFont="1" applyFill="1" applyBorder="1" applyAlignment="1">
      <alignment horizontal="center" vertical="center"/>
    </xf>
    <xf numFmtId="0" fontId="2" fillId="0" borderId="1" xfId="1" quotePrefix="1" applyFont="1" applyFill="1" applyBorder="1" applyAlignment="1">
      <alignment horizontal="right" vertical="center"/>
    </xf>
    <xf numFmtId="0" fontId="9" fillId="0" borderId="10" xfId="1" quotePrefix="1" applyFont="1" applyFill="1" applyBorder="1" applyAlignment="1">
      <alignment horizontal="center" vertical="center"/>
    </xf>
    <xf numFmtId="0" fontId="9" fillId="0" borderId="8" xfId="1" quotePrefix="1" applyFont="1" applyFill="1" applyBorder="1" applyAlignment="1">
      <alignment horizontal="center" vertical="center"/>
    </xf>
    <xf numFmtId="0" fontId="9" fillId="0" borderId="1" xfId="1" applyFont="1" applyFill="1" applyBorder="1" applyAlignment="1">
      <alignment horizontal="left" vertical="center"/>
    </xf>
    <xf numFmtId="0" fontId="9" fillId="0" borderId="1" xfId="1" quotePrefix="1" applyFont="1" applyFill="1" applyBorder="1" applyAlignment="1">
      <alignment horizontal="center" vertical="center"/>
    </xf>
    <xf numFmtId="0" fontId="2" fillId="0" borderId="1" xfId="1" quotePrefix="1" applyFont="1" applyFill="1" applyBorder="1" applyAlignment="1">
      <alignment horizontal="center" vertical="center"/>
    </xf>
    <xf numFmtId="168" fontId="3" fillId="3" borderId="1" xfId="13" applyNumberFormat="1" applyFont="1" applyFill="1" applyBorder="1" applyAlignment="1">
      <alignment horizontal="right" vertical="center" wrapText="1"/>
    </xf>
    <xf numFmtId="168" fontId="10" fillId="0" borderId="1" xfId="13" applyNumberFormat="1" applyFont="1" applyBorder="1" applyAlignment="1">
      <alignment horizontal="right" vertical="center" wrapText="1"/>
    </xf>
    <xf numFmtId="168" fontId="4" fillId="0" borderId="1" xfId="13" applyNumberFormat="1" applyFont="1" applyFill="1" applyBorder="1" applyAlignment="1">
      <alignment horizontal="right" vertical="center"/>
    </xf>
    <xf numFmtId="167" fontId="2" fillId="0" borderId="1" xfId="13" applyNumberFormat="1" applyFont="1" applyFill="1" applyBorder="1" applyAlignment="1">
      <alignment horizontal="center" vertical="center"/>
    </xf>
    <xf numFmtId="167" fontId="9" fillId="0" borderId="1" xfId="13" applyNumberFormat="1" applyFont="1" applyBorder="1" applyAlignment="1">
      <alignment horizontal="center" vertical="center" wrapText="1"/>
    </xf>
    <xf numFmtId="167" fontId="9" fillId="0" borderId="1" xfId="13" applyNumberFormat="1" applyFont="1" applyBorder="1" applyAlignment="1">
      <alignment horizontal="center" vertical="center"/>
    </xf>
    <xf numFmtId="168" fontId="2" fillId="0" borderId="1" xfId="13" applyNumberFormat="1" applyFont="1" applyFill="1" applyBorder="1" applyAlignment="1">
      <alignment horizontal="right" vertical="center"/>
    </xf>
    <xf numFmtId="0" fontId="4" fillId="0" borderId="1" xfId="1" quotePrefix="1" applyFont="1" applyFill="1" applyBorder="1" applyAlignment="1">
      <alignment horizontal="center" vertical="center"/>
    </xf>
    <xf numFmtId="168" fontId="9" fillId="3" borderId="1" xfId="13" applyNumberFormat="1" applyFont="1" applyFill="1" applyBorder="1" applyAlignment="1">
      <alignment horizontal="right" vertical="center" wrapText="1"/>
    </xf>
    <xf numFmtId="168" fontId="20" fillId="0" borderId="1" xfId="13" applyNumberFormat="1" applyFont="1" applyBorder="1" applyAlignment="1">
      <alignment horizontal="right" vertical="center" wrapText="1"/>
    </xf>
    <xf numFmtId="0" fontId="3" fillId="4" borderId="12" xfId="0" applyFont="1" applyFill="1" applyBorder="1" applyAlignment="1">
      <alignment horizontal="center"/>
    </xf>
  </cellXfs>
  <cellStyles count="14">
    <cellStyle name="Ezres" xfId="13" builtinId="3"/>
    <cellStyle name="Normál" xfId="0" builtinId="0"/>
    <cellStyle name="Normál 2" xfId="1"/>
    <cellStyle name="Normál 2 2" xfId="2"/>
    <cellStyle name="Normál 3" xfId="3"/>
    <cellStyle name="Normál 3 2" xfId="4"/>
    <cellStyle name="Normál 3 2 2" xfId="5"/>
    <cellStyle name="Normál 4" xfId="6"/>
    <cellStyle name="Normál 4 2" xfId="7"/>
    <cellStyle name="Normál 4 3" xfId="8"/>
    <cellStyle name="Normál 5" xfId="9"/>
    <cellStyle name="Normál 6" xfId="10"/>
    <cellStyle name="Normál_12dmelléklet" xfId="11"/>
    <cellStyle name="Normal_KTRSZJ" xfId="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8"/>
  <sheetViews>
    <sheetView showGridLines="0" tabSelected="1" topLeftCell="A32" zoomScale="110" zoomScaleNormal="110" workbookViewId="0">
      <selection activeCell="P48" sqref="P48"/>
    </sheetView>
  </sheetViews>
  <sheetFormatPr defaultColWidth="3.21875" defaultRowHeight="13.2" x14ac:dyDescent="0.25"/>
  <cols>
    <col min="1" max="16384" width="3.21875" style="2"/>
  </cols>
  <sheetData>
    <row r="1" spans="1:52" hidden="1" x14ac:dyDescent="0.25">
      <c r="A1" s="1" t="s">
        <v>0</v>
      </c>
    </row>
    <row r="2" spans="1:52" hidden="1" x14ac:dyDescent="0.25">
      <c r="A2" s="3" t="s">
        <v>1</v>
      </c>
    </row>
    <row r="3" spans="1:52" hidden="1" x14ac:dyDescent="0.25">
      <c r="A3" s="3" t="s">
        <v>2</v>
      </c>
    </row>
    <row r="4" spans="1:52" hidden="1" x14ac:dyDescent="0.25"/>
    <row r="5" spans="1:52" x14ac:dyDescent="0.25">
      <c r="A5" s="10"/>
      <c r="B5" s="10"/>
      <c r="C5" s="10"/>
      <c r="D5" s="10"/>
      <c r="E5" s="10"/>
      <c r="F5" s="10"/>
      <c r="G5" s="10"/>
      <c r="H5" s="10"/>
      <c r="I5" s="10"/>
      <c r="J5" s="10"/>
      <c r="K5" s="10"/>
      <c r="L5" s="10"/>
      <c r="M5" s="10"/>
      <c r="N5" s="10"/>
      <c r="O5" s="10"/>
      <c r="P5" s="10"/>
      <c r="Q5" s="10"/>
      <c r="R5" s="10"/>
      <c r="S5" s="10"/>
      <c r="T5" s="10"/>
      <c r="U5" s="10"/>
      <c r="V5" s="10"/>
      <c r="W5" s="10"/>
      <c r="X5" s="91" t="s">
        <v>547</v>
      </c>
      <c r="Y5" s="91"/>
      <c r="Z5" s="91"/>
      <c r="AA5" s="91"/>
      <c r="AB5" s="91"/>
      <c r="AC5" s="91"/>
      <c r="AD5" s="91"/>
      <c r="AE5" s="91"/>
      <c r="AF5" s="91"/>
      <c r="AG5" s="91"/>
    </row>
    <row r="6" spans="1:52" x14ac:dyDescent="0.25">
      <c r="A6" s="22" t="s">
        <v>544</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V6" s="10"/>
      <c r="AW6" s="10"/>
      <c r="AX6" s="10"/>
      <c r="AY6" s="10"/>
    </row>
    <row r="7" spans="1:52" x14ac:dyDescent="0.2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row>
    <row r="8" spans="1:52"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row>
    <row r="9" spans="1:52" x14ac:dyDescent="0.25">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row>
    <row r="10" spans="1:52"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Z10" s="10"/>
    </row>
    <row r="11" spans="1:52" ht="19.5" customHeight="1" x14ac:dyDescent="0.2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Z11" s="10"/>
    </row>
    <row r="12" spans="1:52" ht="19.5" customHeight="1"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Z12" s="10"/>
    </row>
    <row r="13" spans="1:52" x14ac:dyDescent="0.25">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row>
    <row r="14" spans="1:52" x14ac:dyDescent="0.25">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row>
    <row r="15" spans="1:52" x14ac:dyDescent="0.25">
      <c r="A15" s="22" t="s">
        <v>536</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6" spans="1:52" x14ac:dyDescent="0.2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row>
    <row r="17" spans="1:33" x14ac:dyDescent="0.25">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row>
    <row r="18" spans="1:33"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row>
    <row r="19" spans="1:33" x14ac:dyDescent="0.2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row>
    <row r="20" spans="1:33"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row>
    <row r="21" spans="1:33" x14ac:dyDescent="0.25">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row>
    <row r="22" spans="1:33" x14ac:dyDescent="0.2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row>
    <row r="23" spans="1:33"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row>
    <row r="26" spans="1:33" x14ac:dyDescent="0.25">
      <c r="A26"/>
      <c r="B26" s="11"/>
      <c r="C26" s="11"/>
      <c r="D26" s="11"/>
      <c r="E26" s="11"/>
      <c r="F26" s="11"/>
      <c r="G26" s="11"/>
      <c r="H26" s="11"/>
      <c r="I26" s="11"/>
      <c r="J26" s="11"/>
      <c r="K26" s="23" t="s">
        <v>546</v>
      </c>
      <c r="L26" s="23"/>
      <c r="M26" s="23"/>
      <c r="N26" s="23"/>
      <c r="O26" s="23"/>
      <c r="P26" s="23"/>
      <c r="Q26" s="23"/>
      <c r="R26" s="23"/>
      <c r="S26" s="23"/>
      <c r="T26" s="23"/>
      <c r="U26" s="23"/>
      <c r="V26" s="23"/>
      <c r="W26" s="23"/>
      <c r="X26" s="11"/>
      <c r="Y26" s="11"/>
      <c r="Z26" s="11"/>
      <c r="AA26" s="11"/>
      <c r="AB26" s="11"/>
      <c r="AC26" s="11"/>
      <c r="AD26" s="11"/>
      <c r="AE26" s="11"/>
      <c r="AF26" s="11"/>
      <c r="AG26" s="11"/>
    </row>
    <row r="28" spans="1:33" ht="14.7" customHeight="1" x14ac:dyDescent="0.25">
      <c r="A28"/>
      <c r="B28"/>
      <c r="C28"/>
      <c r="D28"/>
      <c r="E28"/>
      <c r="F28"/>
      <c r="G28"/>
      <c r="H28"/>
      <c r="I28"/>
      <c r="J28"/>
      <c r="K28" s="15" t="s">
        <v>537</v>
      </c>
      <c r="L28" s="15"/>
      <c r="M28" s="15"/>
      <c r="N28" s="15"/>
      <c r="O28" s="15"/>
      <c r="P28" s="15"/>
      <c r="Q28" s="15"/>
      <c r="R28" s="15"/>
      <c r="S28" s="21">
        <f>SUM('02'!AG75:AJ75)</f>
        <v>34774051</v>
      </c>
      <c r="T28" s="21"/>
      <c r="U28" s="21"/>
      <c r="V28" s="21"/>
      <c r="W28" s="21"/>
    </row>
    <row r="29" spans="1:33" ht="14.7" customHeight="1" x14ac:dyDescent="0.25">
      <c r="A29"/>
      <c r="B29"/>
      <c r="C29"/>
      <c r="D29"/>
      <c r="E29"/>
      <c r="F29"/>
      <c r="G29"/>
      <c r="H29"/>
      <c r="I29"/>
      <c r="J29"/>
      <c r="K29" s="15" t="s">
        <v>538</v>
      </c>
      <c r="L29" s="15"/>
      <c r="M29" s="15"/>
      <c r="N29" s="15"/>
      <c r="O29" s="15"/>
      <c r="P29" s="15"/>
      <c r="Q29" s="15"/>
      <c r="R29" s="15"/>
      <c r="S29" s="21">
        <f>SUM('04'!AG35:AJ35)</f>
        <v>51671039</v>
      </c>
      <c r="T29" s="21"/>
      <c r="U29" s="21"/>
      <c r="V29" s="21"/>
      <c r="W29" s="21"/>
    </row>
    <row r="30" spans="1:33" ht="15.15" customHeight="1" x14ac:dyDescent="0.25">
      <c r="A30"/>
      <c r="B30"/>
      <c r="C30"/>
      <c r="D30"/>
      <c r="E30"/>
      <c r="F30"/>
      <c r="G30"/>
      <c r="H30"/>
      <c r="I30"/>
      <c r="J30"/>
      <c r="K30" s="15" t="s">
        <v>539</v>
      </c>
      <c r="L30" s="15"/>
      <c r="M30" s="15"/>
      <c r="N30" s="15"/>
      <c r="O30" s="15"/>
      <c r="P30" s="15"/>
      <c r="Q30" s="15"/>
      <c r="R30" s="15"/>
      <c r="S30" s="19">
        <f>SUM(S28:W29)</f>
        <v>86445090</v>
      </c>
      <c r="T30" s="19"/>
      <c r="U30" s="19"/>
      <c r="V30" s="19"/>
      <c r="W30" s="19"/>
    </row>
    <row r="31" spans="1:33" ht="14.7" customHeight="1" x14ac:dyDescent="0.25">
      <c r="A31"/>
      <c r="B31"/>
      <c r="C31"/>
      <c r="D31"/>
      <c r="E31"/>
      <c r="F31"/>
      <c r="G31"/>
      <c r="H31"/>
      <c r="I31"/>
      <c r="J31"/>
      <c r="K31" s="15" t="s">
        <v>540</v>
      </c>
      <c r="L31" s="15"/>
      <c r="M31" s="15"/>
      <c r="N31" s="15"/>
      <c r="O31" s="15"/>
      <c r="P31" s="15"/>
      <c r="Q31" s="15"/>
      <c r="R31" s="15"/>
      <c r="S31" s="20">
        <f>SUM('01'!AG100:AJ100)</f>
        <v>85556106</v>
      </c>
      <c r="T31" s="20"/>
      <c r="U31" s="20"/>
      <c r="V31" s="20"/>
      <c r="W31" s="20"/>
    </row>
    <row r="32" spans="1:33" ht="14.7" customHeight="1" x14ac:dyDescent="0.25">
      <c r="A32"/>
      <c r="B32"/>
      <c r="C32"/>
      <c r="D32"/>
      <c r="E32"/>
      <c r="F32"/>
      <c r="G32"/>
      <c r="H32"/>
      <c r="I32"/>
      <c r="J32"/>
      <c r="K32" s="15" t="s">
        <v>541</v>
      </c>
      <c r="L32" s="15"/>
      <c r="M32" s="15"/>
      <c r="N32" s="15"/>
      <c r="O32" s="15"/>
      <c r="P32" s="15"/>
      <c r="Q32" s="15"/>
      <c r="R32" s="15"/>
      <c r="S32" s="20">
        <f>SUM('03'!AG35:AJ35)</f>
        <v>888984</v>
      </c>
      <c r="T32" s="20"/>
      <c r="U32" s="20"/>
      <c r="V32" s="20"/>
      <c r="W32" s="20"/>
    </row>
    <row r="33" spans="1:33" ht="15.15" customHeight="1" x14ac:dyDescent="0.25">
      <c r="A33"/>
      <c r="B33"/>
      <c r="C33"/>
      <c r="D33"/>
      <c r="E33"/>
      <c r="F33"/>
      <c r="G33"/>
      <c r="H33"/>
      <c r="I33"/>
      <c r="J33"/>
      <c r="K33" s="15" t="s">
        <v>542</v>
      </c>
      <c r="L33" s="15"/>
      <c r="M33" s="15"/>
      <c r="N33" s="15"/>
      <c r="O33" s="15"/>
      <c r="P33" s="15"/>
      <c r="Q33" s="15"/>
      <c r="R33" s="15"/>
      <c r="S33" s="16">
        <f>SUM(S31:W32)</f>
        <v>86445090</v>
      </c>
      <c r="T33" s="16"/>
      <c r="U33" s="16"/>
      <c r="V33" s="16"/>
      <c r="W33" s="16"/>
    </row>
    <row r="34" spans="1:33" ht="14.7" customHeight="1" x14ac:dyDescent="0.25">
      <c r="A34"/>
      <c r="B34"/>
      <c r="C34"/>
      <c r="D34"/>
      <c r="E34"/>
      <c r="F34"/>
      <c r="G34"/>
      <c r="H34"/>
      <c r="I34"/>
      <c r="J34"/>
      <c r="K34" s="15" t="s">
        <v>543</v>
      </c>
      <c r="L34" s="15"/>
      <c r="M34" s="15"/>
      <c r="N34" s="15"/>
      <c r="O34" s="15"/>
      <c r="P34" s="15"/>
      <c r="Q34" s="15"/>
      <c r="R34" s="15"/>
      <c r="S34" s="17">
        <f>S30-S33</f>
        <v>0</v>
      </c>
      <c r="T34" s="17"/>
      <c r="U34" s="17"/>
      <c r="V34" s="17"/>
      <c r="W34" s="17"/>
    </row>
    <row r="38" spans="1:33" ht="15.6" x14ac:dyDescent="0.25">
      <c r="A38" s="18" t="s">
        <v>548</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row>
  </sheetData>
  <sheetProtection selectLockedCells="1" selectUnlockedCells="1"/>
  <mergeCells count="19">
    <mergeCell ref="X5:AG5"/>
    <mergeCell ref="K29:R29"/>
    <mergeCell ref="S29:W29"/>
    <mergeCell ref="A6:AG14"/>
    <mergeCell ref="A15:AG23"/>
    <mergeCell ref="K26:W26"/>
    <mergeCell ref="K28:R28"/>
    <mergeCell ref="S28:W28"/>
    <mergeCell ref="K30:R30"/>
    <mergeCell ref="S30:W30"/>
    <mergeCell ref="K31:R31"/>
    <mergeCell ref="S31:W31"/>
    <mergeCell ref="K32:R32"/>
    <mergeCell ref="S32:W32"/>
    <mergeCell ref="K33:R33"/>
    <mergeCell ref="S33:W33"/>
    <mergeCell ref="K34:R34"/>
    <mergeCell ref="S34:W34"/>
    <mergeCell ref="A38:AG38"/>
  </mergeCells>
  <printOptions horizontalCentered="1" verticalCentered="1"/>
  <pageMargins left="0.19652777777777777" right="0.27569444444444446" top="0.39374999999999999" bottom="0.39374999999999999" header="0.51180555555555551" footer="0.51180555555555551"/>
  <pageSetup paperSize="9" scale="85" firstPageNumber="0" orientation="portrait" horizontalDpi="300" verticalDpi="300" r:id="rId1"/>
  <headerFooter alignWithMargins="0"/>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8"/>
  <sheetViews>
    <sheetView topLeftCell="C1" zoomScaleNormal="100" zoomScaleSheetLayoutView="100" workbookViewId="0">
      <pane ySplit="5" topLeftCell="A84" activePane="bottomLeft" state="frozen"/>
      <selection pane="bottomLeft" activeCell="AK107" sqref="AK107"/>
    </sheetView>
  </sheetViews>
  <sheetFormatPr defaultColWidth="9.33203125" defaultRowHeight="13.2" x14ac:dyDescent="0.25"/>
  <cols>
    <col min="1" max="2" width="2.6640625" style="5" customWidth="1"/>
    <col min="3" max="32" width="2.6640625" style="4" customWidth="1"/>
    <col min="33" max="36" width="2.6640625" style="12" customWidth="1"/>
    <col min="37" max="37" width="86.33203125" style="4" bestFit="1" customWidth="1"/>
    <col min="38" max="43" width="2.6640625" style="4" customWidth="1"/>
    <col min="44" max="16384" width="9.33203125" style="4"/>
  </cols>
  <sheetData>
    <row r="1" spans="1:37" ht="39" customHeight="1" x14ac:dyDescent="0.25">
      <c r="A1" s="24" t="s">
        <v>257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7" ht="22.2" customHeight="1" x14ac:dyDescent="0.25">
      <c r="A2" s="36" t="s">
        <v>545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8"/>
    </row>
    <row r="3" spans="1:37" ht="16.2" customHeight="1" x14ac:dyDescent="0.25">
      <c r="A3" s="27" t="s">
        <v>256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37" ht="35.1" customHeight="1" x14ac:dyDescent="0.25">
      <c r="A4" s="29" t="s">
        <v>255</v>
      </c>
      <c r="B4" s="30"/>
      <c r="C4" s="31" t="s">
        <v>254</v>
      </c>
      <c r="D4" s="32"/>
      <c r="E4" s="32"/>
      <c r="F4" s="32"/>
      <c r="G4" s="32"/>
      <c r="H4" s="32"/>
      <c r="I4" s="32"/>
      <c r="J4" s="32"/>
      <c r="K4" s="32"/>
      <c r="L4" s="32"/>
      <c r="M4" s="32"/>
      <c r="N4" s="32"/>
      <c r="O4" s="32"/>
      <c r="P4" s="32"/>
      <c r="Q4" s="32"/>
      <c r="R4" s="32"/>
      <c r="S4" s="32"/>
      <c r="T4" s="32"/>
      <c r="U4" s="32"/>
      <c r="V4" s="32"/>
      <c r="W4" s="32"/>
      <c r="X4" s="32"/>
      <c r="Y4" s="32"/>
      <c r="Z4" s="32"/>
      <c r="AA4" s="32"/>
      <c r="AB4" s="32"/>
      <c r="AC4" s="33" t="s">
        <v>253</v>
      </c>
      <c r="AD4" s="32"/>
      <c r="AE4" s="32"/>
      <c r="AF4" s="32"/>
      <c r="AG4" s="34" t="s">
        <v>252</v>
      </c>
      <c r="AH4" s="35"/>
      <c r="AI4" s="35"/>
      <c r="AJ4" s="35"/>
      <c r="AK4" s="14"/>
    </row>
    <row r="5" spans="1:37" x14ac:dyDescent="0.25">
      <c r="A5" s="43" t="s">
        <v>251</v>
      </c>
      <c r="B5" s="43"/>
      <c r="C5" s="44" t="s">
        <v>250</v>
      </c>
      <c r="D5" s="44"/>
      <c r="E5" s="44"/>
      <c r="F5" s="44"/>
      <c r="G5" s="44"/>
      <c r="H5" s="44"/>
      <c r="I5" s="44"/>
      <c r="J5" s="44"/>
      <c r="K5" s="44"/>
      <c r="L5" s="44"/>
      <c r="M5" s="44"/>
      <c r="N5" s="44"/>
      <c r="O5" s="44"/>
      <c r="P5" s="44"/>
      <c r="Q5" s="44"/>
      <c r="R5" s="44"/>
      <c r="S5" s="44"/>
      <c r="T5" s="44"/>
      <c r="U5" s="44"/>
      <c r="V5" s="44"/>
      <c r="W5" s="44"/>
      <c r="X5" s="44"/>
      <c r="Y5" s="44"/>
      <c r="Z5" s="44"/>
      <c r="AA5" s="44"/>
      <c r="AB5" s="44"/>
      <c r="AC5" s="44" t="s">
        <v>249</v>
      </c>
      <c r="AD5" s="44"/>
      <c r="AE5" s="44"/>
      <c r="AF5" s="44"/>
      <c r="AG5" s="44" t="s">
        <v>248</v>
      </c>
      <c r="AH5" s="44"/>
      <c r="AI5" s="44"/>
      <c r="AJ5" s="44"/>
    </row>
    <row r="6" spans="1:37" ht="13.2" customHeight="1" x14ac:dyDescent="0.25">
      <c r="A6" s="39" t="s">
        <v>247</v>
      </c>
      <c r="B6" s="39"/>
      <c r="C6" s="40" t="s">
        <v>246</v>
      </c>
      <c r="D6" s="40"/>
      <c r="E6" s="40"/>
      <c r="F6" s="40"/>
      <c r="G6" s="40"/>
      <c r="H6" s="40"/>
      <c r="I6" s="40"/>
      <c r="J6" s="40"/>
      <c r="K6" s="40"/>
      <c r="L6" s="40"/>
      <c r="M6" s="40"/>
      <c r="N6" s="40"/>
      <c r="O6" s="40"/>
      <c r="P6" s="40"/>
      <c r="Q6" s="40"/>
      <c r="R6" s="40"/>
      <c r="S6" s="40"/>
      <c r="T6" s="40"/>
      <c r="U6" s="40"/>
      <c r="V6" s="40"/>
      <c r="W6" s="40"/>
      <c r="X6" s="40"/>
      <c r="Y6" s="40"/>
      <c r="Z6" s="40"/>
      <c r="AA6" s="40"/>
      <c r="AB6" s="40"/>
      <c r="AC6" s="45" t="s">
        <v>245</v>
      </c>
      <c r="AD6" s="45"/>
      <c r="AE6" s="45"/>
      <c r="AF6" s="45"/>
      <c r="AG6" s="42">
        <f>4835150+2400000</f>
        <v>7235150</v>
      </c>
      <c r="AH6" s="42"/>
      <c r="AI6" s="42"/>
      <c r="AJ6" s="42"/>
    </row>
    <row r="7" spans="1:37" ht="13.2" customHeight="1" x14ac:dyDescent="0.25">
      <c r="A7" s="39" t="s">
        <v>244</v>
      </c>
      <c r="B7" s="39"/>
      <c r="C7" s="40" t="s">
        <v>243</v>
      </c>
      <c r="D7" s="40"/>
      <c r="E7" s="40"/>
      <c r="F7" s="40"/>
      <c r="G7" s="40"/>
      <c r="H7" s="40"/>
      <c r="I7" s="40"/>
      <c r="J7" s="40"/>
      <c r="K7" s="40"/>
      <c r="L7" s="40"/>
      <c r="M7" s="40"/>
      <c r="N7" s="40"/>
      <c r="O7" s="40"/>
      <c r="P7" s="40"/>
      <c r="Q7" s="40"/>
      <c r="R7" s="40"/>
      <c r="S7" s="40"/>
      <c r="T7" s="40"/>
      <c r="U7" s="40"/>
      <c r="V7" s="40"/>
      <c r="W7" s="40"/>
      <c r="X7" s="40"/>
      <c r="Y7" s="40"/>
      <c r="Z7" s="40"/>
      <c r="AA7" s="40"/>
      <c r="AB7" s="40"/>
      <c r="AC7" s="41" t="s">
        <v>242</v>
      </c>
      <c r="AD7" s="41"/>
      <c r="AE7" s="41"/>
      <c r="AF7" s="41"/>
      <c r="AG7" s="42"/>
      <c r="AH7" s="42"/>
      <c r="AI7" s="42"/>
      <c r="AJ7" s="42"/>
    </row>
    <row r="8" spans="1:37" ht="13.2" customHeight="1" x14ac:dyDescent="0.25">
      <c r="A8" s="39" t="s">
        <v>241</v>
      </c>
      <c r="B8" s="39"/>
      <c r="C8" s="40" t="s">
        <v>240</v>
      </c>
      <c r="D8" s="40"/>
      <c r="E8" s="40"/>
      <c r="F8" s="40"/>
      <c r="G8" s="40"/>
      <c r="H8" s="40"/>
      <c r="I8" s="40"/>
      <c r="J8" s="40"/>
      <c r="K8" s="40"/>
      <c r="L8" s="40"/>
      <c r="M8" s="40"/>
      <c r="N8" s="40"/>
      <c r="O8" s="40"/>
      <c r="P8" s="40"/>
      <c r="Q8" s="40"/>
      <c r="R8" s="40"/>
      <c r="S8" s="40"/>
      <c r="T8" s="40"/>
      <c r="U8" s="40"/>
      <c r="V8" s="40"/>
      <c r="W8" s="40"/>
      <c r="X8" s="40"/>
      <c r="Y8" s="40"/>
      <c r="Z8" s="40"/>
      <c r="AA8" s="40"/>
      <c r="AB8" s="40"/>
      <c r="AC8" s="41" t="s">
        <v>239</v>
      </c>
      <c r="AD8" s="41"/>
      <c r="AE8" s="41"/>
      <c r="AF8" s="41"/>
      <c r="AG8" s="42"/>
      <c r="AH8" s="42"/>
      <c r="AI8" s="42"/>
      <c r="AJ8" s="42"/>
    </row>
    <row r="9" spans="1:37" ht="13.2" customHeight="1" x14ac:dyDescent="0.25">
      <c r="A9" s="39" t="s">
        <v>238</v>
      </c>
      <c r="B9" s="39"/>
      <c r="C9" s="46" t="s">
        <v>237</v>
      </c>
      <c r="D9" s="46"/>
      <c r="E9" s="46"/>
      <c r="F9" s="46"/>
      <c r="G9" s="46"/>
      <c r="H9" s="46"/>
      <c r="I9" s="46"/>
      <c r="J9" s="46"/>
      <c r="K9" s="46"/>
      <c r="L9" s="46"/>
      <c r="M9" s="46"/>
      <c r="N9" s="46"/>
      <c r="O9" s="46"/>
      <c r="P9" s="46"/>
      <c r="Q9" s="46"/>
      <c r="R9" s="46"/>
      <c r="S9" s="46"/>
      <c r="T9" s="46"/>
      <c r="U9" s="46"/>
      <c r="V9" s="46"/>
      <c r="W9" s="46"/>
      <c r="X9" s="46"/>
      <c r="Y9" s="46"/>
      <c r="Z9" s="46"/>
      <c r="AA9" s="46"/>
      <c r="AB9" s="46"/>
      <c r="AC9" s="41" t="s">
        <v>236</v>
      </c>
      <c r="AD9" s="41"/>
      <c r="AE9" s="41"/>
      <c r="AF9" s="41"/>
      <c r="AG9" s="42"/>
      <c r="AH9" s="42"/>
      <c r="AI9" s="42"/>
      <c r="AJ9" s="42"/>
    </row>
    <row r="10" spans="1:37" ht="13.2" customHeight="1" x14ac:dyDescent="0.25">
      <c r="A10" s="39" t="s">
        <v>235</v>
      </c>
      <c r="B10" s="39"/>
      <c r="C10" s="46" t="s">
        <v>234</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1" t="s">
        <v>233</v>
      </c>
      <c r="AD10" s="41"/>
      <c r="AE10" s="41"/>
      <c r="AF10" s="41"/>
      <c r="AG10" s="42"/>
      <c r="AH10" s="42"/>
      <c r="AI10" s="42"/>
      <c r="AJ10" s="42"/>
    </row>
    <row r="11" spans="1:37" ht="13.2" customHeight="1" x14ac:dyDescent="0.25">
      <c r="A11" s="39" t="s">
        <v>232</v>
      </c>
      <c r="B11" s="39"/>
      <c r="C11" s="46" t="s">
        <v>231</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1" t="s">
        <v>230</v>
      </c>
      <c r="AD11" s="41"/>
      <c r="AE11" s="41"/>
      <c r="AF11" s="41"/>
      <c r="AG11" s="42"/>
      <c r="AH11" s="42"/>
      <c r="AI11" s="42"/>
      <c r="AJ11" s="42"/>
    </row>
    <row r="12" spans="1:37" ht="13.2" customHeight="1" x14ac:dyDescent="0.25">
      <c r="A12" s="39" t="s">
        <v>229</v>
      </c>
      <c r="B12" s="39"/>
      <c r="C12" s="46" t="s">
        <v>228</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1" t="s">
        <v>227</v>
      </c>
      <c r="AD12" s="41"/>
      <c r="AE12" s="41"/>
      <c r="AF12" s="41"/>
      <c r="AG12" s="42"/>
      <c r="AH12" s="42"/>
      <c r="AI12" s="42"/>
      <c r="AJ12" s="42"/>
    </row>
    <row r="13" spans="1:37" ht="13.2" customHeight="1" x14ac:dyDescent="0.25">
      <c r="A13" s="39" t="s">
        <v>226</v>
      </c>
      <c r="B13" s="39"/>
      <c r="C13" s="46" t="s">
        <v>225</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1" t="s">
        <v>224</v>
      </c>
      <c r="AD13" s="41"/>
      <c r="AE13" s="41"/>
      <c r="AF13" s="41"/>
      <c r="AG13" s="42"/>
      <c r="AH13" s="42"/>
      <c r="AI13" s="42"/>
      <c r="AJ13" s="42"/>
    </row>
    <row r="14" spans="1:37" ht="13.2" customHeight="1" x14ac:dyDescent="0.25">
      <c r="A14" s="39" t="s">
        <v>223</v>
      </c>
      <c r="B14" s="39"/>
      <c r="C14" s="47" t="s">
        <v>222</v>
      </c>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1" t="s">
        <v>221</v>
      </c>
      <c r="AD14" s="41"/>
      <c r="AE14" s="41"/>
      <c r="AF14" s="41"/>
      <c r="AG14" s="42"/>
      <c r="AH14" s="42"/>
      <c r="AI14" s="42"/>
      <c r="AJ14" s="42"/>
    </row>
    <row r="15" spans="1:37" ht="13.2" customHeight="1" x14ac:dyDescent="0.25">
      <c r="A15" s="39" t="s">
        <v>220</v>
      </c>
      <c r="B15" s="39"/>
      <c r="C15" s="47" t="s">
        <v>219</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1" t="s">
        <v>218</v>
      </c>
      <c r="AD15" s="41"/>
      <c r="AE15" s="41"/>
      <c r="AF15" s="41"/>
      <c r="AG15" s="42"/>
      <c r="AH15" s="42"/>
      <c r="AI15" s="42"/>
      <c r="AJ15" s="42"/>
    </row>
    <row r="16" spans="1:37" ht="13.2" customHeight="1" x14ac:dyDescent="0.25">
      <c r="A16" s="39" t="s">
        <v>217</v>
      </c>
      <c r="B16" s="39"/>
      <c r="C16" s="47" t="s">
        <v>216</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1" t="s">
        <v>215</v>
      </c>
      <c r="AD16" s="41"/>
      <c r="AE16" s="41"/>
      <c r="AF16" s="41"/>
      <c r="AG16" s="42"/>
      <c r="AH16" s="42"/>
      <c r="AI16" s="42"/>
      <c r="AJ16" s="42"/>
    </row>
    <row r="17" spans="1:36" s="8" customFormat="1" ht="13.2" customHeight="1" x14ac:dyDescent="0.25">
      <c r="A17" s="39" t="s">
        <v>214</v>
      </c>
      <c r="B17" s="39"/>
      <c r="C17" s="47" t="s">
        <v>213</v>
      </c>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1" t="s">
        <v>212</v>
      </c>
      <c r="AD17" s="41"/>
      <c r="AE17" s="41"/>
      <c r="AF17" s="41"/>
      <c r="AG17" s="42"/>
      <c r="AH17" s="42"/>
      <c r="AI17" s="42"/>
      <c r="AJ17" s="42"/>
    </row>
    <row r="18" spans="1:36" s="8" customFormat="1" ht="13.2" customHeight="1" x14ac:dyDescent="0.25">
      <c r="A18" s="39" t="s">
        <v>211</v>
      </c>
      <c r="B18" s="39"/>
      <c r="C18" s="47" t="s">
        <v>210</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1" t="s">
        <v>209</v>
      </c>
      <c r="AD18" s="41"/>
      <c r="AE18" s="41"/>
      <c r="AF18" s="41"/>
      <c r="AG18" s="42">
        <v>123600</v>
      </c>
      <c r="AH18" s="42"/>
      <c r="AI18" s="42"/>
      <c r="AJ18" s="42"/>
    </row>
    <row r="19" spans="1:36" s="8" customFormat="1" ht="13.2" customHeight="1" x14ac:dyDescent="0.25">
      <c r="A19" s="39" t="s">
        <v>208</v>
      </c>
      <c r="B19" s="39"/>
      <c r="C19" s="46" t="s">
        <v>207</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1" t="s">
        <v>206</v>
      </c>
      <c r="AD19" s="41"/>
      <c r="AE19" s="41"/>
      <c r="AF19" s="41"/>
      <c r="AG19" s="48">
        <f>SUM(AG6:AJ18)</f>
        <v>7358750</v>
      </c>
      <c r="AH19" s="49"/>
      <c r="AI19" s="49"/>
      <c r="AJ19" s="49"/>
    </row>
    <row r="20" spans="1:36" ht="13.2" customHeight="1" x14ac:dyDescent="0.25">
      <c r="A20" s="39" t="s">
        <v>205</v>
      </c>
      <c r="B20" s="39"/>
      <c r="C20" s="47" t="s">
        <v>204</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1" t="s">
        <v>203</v>
      </c>
      <c r="AD20" s="41"/>
      <c r="AE20" s="41"/>
      <c r="AF20" s="41"/>
      <c r="AG20" s="42">
        <v>2752188</v>
      </c>
      <c r="AH20" s="42"/>
      <c r="AI20" s="42"/>
      <c r="AJ20" s="42"/>
    </row>
    <row r="21" spans="1:36" ht="26.1" customHeight="1" x14ac:dyDescent="0.25">
      <c r="A21" s="39" t="s">
        <v>202</v>
      </c>
      <c r="B21" s="39"/>
      <c r="C21" s="47" t="s">
        <v>201</v>
      </c>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1" t="s">
        <v>200</v>
      </c>
      <c r="AD21" s="41"/>
      <c r="AE21" s="41"/>
      <c r="AF21" s="41"/>
      <c r="AG21" s="42">
        <v>1849572</v>
      </c>
      <c r="AH21" s="42"/>
      <c r="AI21" s="42"/>
      <c r="AJ21" s="42"/>
    </row>
    <row r="22" spans="1:36" ht="13.2" customHeight="1" x14ac:dyDescent="0.25">
      <c r="A22" s="39" t="s">
        <v>199</v>
      </c>
      <c r="B22" s="39"/>
      <c r="C22" s="55" t="s">
        <v>198</v>
      </c>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41" t="s">
        <v>197</v>
      </c>
      <c r="AD22" s="41"/>
      <c r="AE22" s="41"/>
      <c r="AF22" s="41"/>
      <c r="AG22" s="42">
        <v>540000</v>
      </c>
      <c r="AH22" s="42"/>
      <c r="AI22" s="42"/>
      <c r="AJ22" s="42"/>
    </row>
    <row r="23" spans="1:36" ht="13.2" customHeight="1" x14ac:dyDescent="0.25">
      <c r="A23" s="39" t="s">
        <v>196</v>
      </c>
      <c r="B23" s="39"/>
      <c r="C23" s="47" t="s">
        <v>195</v>
      </c>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1" t="s">
        <v>194</v>
      </c>
      <c r="AD23" s="41"/>
      <c r="AE23" s="41"/>
      <c r="AF23" s="41"/>
      <c r="AG23" s="48">
        <f>SUM(AG20:AJ22)</f>
        <v>5141760</v>
      </c>
      <c r="AH23" s="49"/>
      <c r="AI23" s="49"/>
      <c r="AJ23" s="49"/>
    </row>
    <row r="24" spans="1:36" ht="13.2" customHeight="1" x14ac:dyDescent="0.25">
      <c r="A24" s="50" t="s">
        <v>193</v>
      </c>
      <c r="B24" s="50"/>
      <c r="C24" s="51" t="s">
        <v>192</v>
      </c>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2" t="s">
        <v>191</v>
      </c>
      <c r="AD24" s="52"/>
      <c r="AE24" s="52"/>
      <c r="AF24" s="52"/>
      <c r="AG24" s="53">
        <f>AG19+AG23</f>
        <v>12500510</v>
      </c>
      <c r="AH24" s="54"/>
      <c r="AI24" s="54"/>
      <c r="AJ24" s="54"/>
    </row>
    <row r="25" spans="1:36" s="7" customFormat="1" ht="13.2" customHeight="1" x14ac:dyDescent="0.25">
      <c r="A25" s="50" t="s">
        <v>190</v>
      </c>
      <c r="B25" s="50"/>
      <c r="C25" s="56" t="s">
        <v>189</v>
      </c>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2" t="s">
        <v>188</v>
      </c>
      <c r="AD25" s="52"/>
      <c r="AE25" s="52"/>
      <c r="AF25" s="52"/>
      <c r="AG25" s="57">
        <f>1853879+90000+390001</f>
        <v>2333880</v>
      </c>
      <c r="AH25" s="58"/>
      <c r="AI25" s="58"/>
      <c r="AJ25" s="59"/>
    </row>
    <row r="26" spans="1:36" ht="13.2" customHeight="1" x14ac:dyDescent="0.25">
      <c r="A26" s="39" t="s">
        <v>187</v>
      </c>
      <c r="B26" s="39"/>
      <c r="C26" s="47" t="s">
        <v>186</v>
      </c>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1" t="s">
        <v>185</v>
      </c>
      <c r="AD26" s="41"/>
      <c r="AE26" s="41"/>
      <c r="AF26" s="41"/>
      <c r="AG26" s="42">
        <v>42000</v>
      </c>
      <c r="AH26" s="42"/>
      <c r="AI26" s="42"/>
      <c r="AJ26" s="42"/>
    </row>
    <row r="27" spans="1:36" ht="13.2" customHeight="1" x14ac:dyDescent="0.25">
      <c r="A27" s="39" t="s">
        <v>184</v>
      </c>
      <c r="B27" s="39"/>
      <c r="C27" s="47" t="s">
        <v>183</v>
      </c>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1" t="s">
        <v>182</v>
      </c>
      <c r="AD27" s="41"/>
      <c r="AE27" s="41"/>
      <c r="AF27" s="41"/>
      <c r="AG27" s="42">
        <v>1587000</v>
      </c>
      <c r="AH27" s="42"/>
      <c r="AI27" s="42"/>
      <c r="AJ27" s="42"/>
    </row>
    <row r="28" spans="1:36" ht="13.2" customHeight="1" x14ac:dyDescent="0.25">
      <c r="A28" s="39" t="s">
        <v>181</v>
      </c>
      <c r="B28" s="39"/>
      <c r="C28" s="47" t="s">
        <v>180</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1" t="s">
        <v>179</v>
      </c>
      <c r="AD28" s="41"/>
      <c r="AE28" s="41"/>
      <c r="AF28" s="41"/>
      <c r="AG28" s="42"/>
      <c r="AH28" s="42"/>
      <c r="AI28" s="42"/>
      <c r="AJ28" s="42"/>
    </row>
    <row r="29" spans="1:36" ht="13.2" customHeight="1" x14ac:dyDescent="0.25">
      <c r="A29" s="39" t="s">
        <v>178</v>
      </c>
      <c r="B29" s="39"/>
      <c r="C29" s="47" t="s">
        <v>177</v>
      </c>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1" t="s">
        <v>176</v>
      </c>
      <c r="AD29" s="41"/>
      <c r="AE29" s="41"/>
      <c r="AF29" s="41"/>
      <c r="AG29" s="48">
        <f>SUM(AG26:AJ28)</f>
        <v>1629000</v>
      </c>
      <c r="AH29" s="49"/>
      <c r="AI29" s="49"/>
      <c r="AJ29" s="49"/>
    </row>
    <row r="30" spans="1:36" ht="13.2" customHeight="1" x14ac:dyDescent="0.25">
      <c r="A30" s="39" t="s">
        <v>175</v>
      </c>
      <c r="B30" s="39"/>
      <c r="C30" s="47" t="s">
        <v>174</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1" t="s">
        <v>173</v>
      </c>
      <c r="AD30" s="41"/>
      <c r="AE30" s="41"/>
      <c r="AF30" s="41"/>
      <c r="AG30" s="42">
        <v>514000</v>
      </c>
      <c r="AH30" s="42"/>
      <c r="AI30" s="42"/>
      <c r="AJ30" s="42"/>
    </row>
    <row r="31" spans="1:36" ht="13.2" customHeight="1" x14ac:dyDescent="0.25">
      <c r="A31" s="39" t="s">
        <v>172</v>
      </c>
      <c r="B31" s="39"/>
      <c r="C31" s="47" t="s">
        <v>171</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1" t="s">
        <v>170</v>
      </c>
      <c r="AD31" s="41"/>
      <c r="AE31" s="41"/>
      <c r="AF31" s="41"/>
      <c r="AG31" s="42">
        <v>144000</v>
      </c>
      <c r="AH31" s="42"/>
      <c r="AI31" s="42"/>
      <c r="AJ31" s="42"/>
    </row>
    <row r="32" spans="1:36" ht="13.2" customHeight="1" x14ac:dyDescent="0.25">
      <c r="A32" s="39" t="s">
        <v>169</v>
      </c>
      <c r="B32" s="39"/>
      <c r="C32" s="47" t="s">
        <v>168</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1" t="s">
        <v>167</v>
      </c>
      <c r="AD32" s="41"/>
      <c r="AE32" s="41"/>
      <c r="AF32" s="41"/>
      <c r="AG32" s="48">
        <f>SUM(AG30:AJ31)</f>
        <v>658000</v>
      </c>
      <c r="AH32" s="49"/>
      <c r="AI32" s="49"/>
      <c r="AJ32" s="49"/>
    </row>
    <row r="33" spans="1:36" ht="13.2" customHeight="1" x14ac:dyDescent="0.25">
      <c r="A33" s="39" t="s">
        <v>166</v>
      </c>
      <c r="B33" s="39"/>
      <c r="C33" s="47" t="s">
        <v>165</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1" t="s">
        <v>164</v>
      </c>
      <c r="AD33" s="41"/>
      <c r="AE33" s="41"/>
      <c r="AF33" s="41"/>
      <c r="AG33" s="42">
        <v>3014000</v>
      </c>
      <c r="AH33" s="42"/>
      <c r="AI33" s="42"/>
      <c r="AJ33" s="42"/>
    </row>
    <row r="34" spans="1:36" ht="13.2" customHeight="1" x14ac:dyDescent="0.25">
      <c r="A34" s="39" t="s">
        <v>163</v>
      </c>
      <c r="B34" s="39"/>
      <c r="C34" s="47" t="s">
        <v>162</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1" t="s">
        <v>161</v>
      </c>
      <c r="AD34" s="41"/>
      <c r="AE34" s="41"/>
      <c r="AF34" s="41"/>
      <c r="AG34" s="42">
        <v>1357658</v>
      </c>
      <c r="AH34" s="42"/>
      <c r="AI34" s="42"/>
      <c r="AJ34" s="42"/>
    </row>
    <row r="35" spans="1:36" ht="13.2" customHeight="1" x14ac:dyDescent="0.25">
      <c r="A35" s="39" t="s">
        <v>160</v>
      </c>
      <c r="B35" s="39"/>
      <c r="C35" s="47" t="s">
        <v>159</v>
      </c>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1" t="s">
        <v>158</v>
      </c>
      <c r="AD35" s="41"/>
      <c r="AE35" s="41"/>
      <c r="AF35" s="41"/>
      <c r="AG35" s="42">
        <v>38000</v>
      </c>
      <c r="AH35" s="42"/>
      <c r="AI35" s="42"/>
      <c r="AJ35" s="42"/>
    </row>
    <row r="36" spans="1:36" ht="13.2" customHeight="1" x14ac:dyDescent="0.25">
      <c r="A36" s="39" t="s">
        <v>157</v>
      </c>
      <c r="B36" s="39"/>
      <c r="C36" s="47" t="s">
        <v>156</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1" t="s">
        <v>155</v>
      </c>
      <c r="AD36" s="41"/>
      <c r="AE36" s="41"/>
      <c r="AF36" s="41"/>
      <c r="AG36" s="42">
        <v>716000</v>
      </c>
      <c r="AH36" s="42"/>
      <c r="AI36" s="42"/>
      <c r="AJ36" s="42"/>
    </row>
    <row r="37" spans="1:36" ht="13.2" customHeight="1" x14ac:dyDescent="0.25">
      <c r="A37" s="39" t="s">
        <v>154</v>
      </c>
      <c r="B37" s="39"/>
      <c r="C37" s="60"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41" t="s">
        <v>152</v>
      </c>
      <c r="AD37" s="41"/>
      <c r="AE37" s="41"/>
      <c r="AF37" s="41"/>
      <c r="AG37" s="42"/>
      <c r="AH37" s="42"/>
      <c r="AI37" s="42"/>
      <c r="AJ37" s="42"/>
    </row>
    <row r="38" spans="1:36" ht="13.2" customHeight="1" x14ac:dyDescent="0.25">
      <c r="A38" s="39" t="s">
        <v>151</v>
      </c>
      <c r="B38" s="39"/>
      <c r="C38" s="55" t="s">
        <v>150</v>
      </c>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41" t="s">
        <v>149</v>
      </c>
      <c r="AD38" s="41"/>
      <c r="AE38" s="41"/>
      <c r="AF38" s="41"/>
      <c r="AG38" s="42">
        <v>248000</v>
      </c>
      <c r="AH38" s="42"/>
      <c r="AI38" s="42"/>
      <c r="AJ38" s="42"/>
    </row>
    <row r="39" spans="1:36" ht="13.2" customHeight="1" x14ac:dyDescent="0.25">
      <c r="A39" s="39" t="s">
        <v>148</v>
      </c>
      <c r="B39" s="39"/>
      <c r="C39" s="47" t="s">
        <v>147</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1" t="s">
        <v>146</v>
      </c>
      <c r="AD39" s="41"/>
      <c r="AE39" s="41"/>
      <c r="AF39" s="41"/>
      <c r="AG39" s="42">
        <f>1286000+3930470+223968</f>
        <v>5440438</v>
      </c>
      <c r="AH39" s="42"/>
      <c r="AI39" s="42"/>
      <c r="AJ39" s="42"/>
    </row>
    <row r="40" spans="1:36" ht="13.2" customHeight="1" x14ac:dyDescent="0.25">
      <c r="A40" s="39" t="s">
        <v>145</v>
      </c>
      <c r="B40" s="39"/>
      <c r="C40" s="47" t="s">
        <v>144</v>
      </c>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1" t="s">
        <v>143</v>
      </c>
      <c r="AD40" s="41"/>
      <c r="AE40" s="41"/>
      <c r="AF40" s="41"/>
      <c r="AG40" s="48">
        <f>SUM(AG33:AJ39)</f>
        <v>10814096</v>
      </c>
      <c r="AH40" s="49"/>
      <c r="AI40" s="49"/>
      <c r="AJ40" s="49"/>
    </row>
    <row r="41" spans="1:36" ht="13.2" customHeight="1" x14ac:dyDescent="0.25">
      <c r="A41" s="39" t="s">
        <v>142</v>
      </c>
      <c r="B41" s="39"/>
      <c r="C41" s="47" t="s">
        <v>141</v>
      </c>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1" t="s">
        <v>140</v>
      </c>
      <c r="AD41" s="41"/>
      <c r="AE41" s="41"/>
      <c r="AF41" s="41"/>
      <c r="AG41" s="42"/>
      <c r="AH41" s="42"/>
      <c r="AI41" s="42"/>
      <c r="AJ41" s="42"/>
    </row>
    <row r="42" spans="1:36" ht="13.2" customHeight="1" x14ac:dyDescent="0.25">
      <c r="A42" s="39" t="s">
        <v>139</v>
      </c>
      <c r="B42" s="39"/>
      <c r="C42" s="47" t="s">
        <v>138</v>
      </c>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1" t="s">
        <v>137</v>
      </c>
      <c r="AD42" s="41"/>
      <c r="AE42" s="41"/>
      <c r="AF42" s="41"/>
      <c r="AG42" s="42"/>
      <c r="AH42" s="42"/>
      <c r="AI42" s="42"/>
      <c r="AJ42" s="42"/>
    </row>
    <row r="43" spans="1:36" ht="13.2" customHeight="1" x14ac:dyDescent="0.25">
      <c r="A43" s="39" t="s">
        <v>136</v>
      </c>
      <c r="B43" s="39"/>
      <c r="C43" s="47" t="s">
        <v>135</v>
      </c>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1" t="s">
        <v>134</v>
      </c>
      <c r="AD43" s="41"/>
      <c r="AE43" s="41"/>
      <c r="AF43" s="41"/>
      <c r="AG43" s="48">
        <f>SUM(AG41:AJ42)</f>
        <v>0</v>
      </c>
      <c r="AH43" s="49"/>
      <c r="AI43" s="49"/>
      <c r="AJ43" s="49"/>
    </row>
    <row r="44" spans="1:36" ht="13.2" customHeight="1" x14ac:dyDescent="0.25">
      <c r="A44" s="39" t="s">
        <v>133</v>
      </c>
      <c r="B44" s="39"/>
      <c r="C44" s="47" t="s">
        <v>132</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1" t="s">
        <v>131</v>
      </c>
      <c r="AD44" s="41"/>
      <c r="AE44" s="41"/>
      <c r="AF44" s="41"/>
      <c r="AG44" s="42">
        <f>(212220+2494712)</f>
        <v>2706932</v>
      </c>
      <c r="AH44" s="42"/>
      <c r="AI44" s="42"/>
      <c r="AJ44" s="42"/>
    </row>
    <row r="45" spans="1:36" ht="13.2" customHeight="1" x14ac:dyDescent="0.25">
      <c r="A45" s="39" t="s">
        <v>130</v>
      </c>
      <c r="B45" s="39"/>
      <c r="C45" s="47" t="s">
        <v>129</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1" t="s">
        <v>128</v>
      </c>
      <c r="AD45" s="41"/>
      <c r="AE45" s="41"/>
      <c r="AF45" s="41"/>
      <c r="AG45" s="42">
        <v>347910</v>
      </c>
      <c r="AH45" s="42"/>
      <c r="AI45" s="42"/>
      <c r="AJ45" s="42"/>
    </row>
    <row r="46" spans="1:36" ht="13.2" customHeight="1" x14ac:dyDescent="0.25">
      <c r="A46" s="39" t="s">
        <v>127</v>
      </c>
      <c r="B46" s="39"/>
      <c r="C46" s="47" t="s">
        <v>126</v>
      </c>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1" t="s">
        <v>125</v>
      </c>
      <c r="AD46" s="41"/>
      <c r="AE46" s="41"/>
      <c r="AF46" s="41"/>
      <c r="AG46" s="42"/>
      <c r="AH46" s="42"/>
      <c r="AI46" s="42"/>
      <c r="AJ46" s="42"/>
    </row>
    <row r="47" spans="1:36" ht="13.2" customHeight="1" x14ac:dyDescent="0.25">
      <c r="A47" s="39" t="s">
        <v>124</v>
      </c>
      <c r="B47" s="39"/>
      <c r="C47" s="47" t="s">
        <v>123</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1" t="s">
        <v>122</v>
      </c>
      <c r="AD47" s="41"/>
      <c r="AE47" s="41"/>
      <c r="AF47" s="41"/>
      <c r="AG47" s="42"/>
      <c r="AH47" s="42"/>
      <c r="AI47" s="42"/>
      <c r="AJ47" s="42"/>
    </row>
    <row r="48" spans="1:36" ht="13.2" customHeight="1" x14ac:dyDescent="0.25">
      <c r="A48" s="39" t="s">
        <v>121</v>
      </c>
      <c r="B48" s="39"/>
      <c r="C48" s="47" t="s">
        <v>120</v>
      </c>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1" t="s">
        <v>119</v>
      </c>
      <c r="AD48" s="41"/>
      <c r="AE48" s="41"/>
      <c r="AF48" s="41"/>
      <c r="AG48" s="42">
        <v>418000</v>
      </c>
      <c r="AH48" s="42"/>
      <c r="AI48" s="42"/>
      <c r="AJ48" s="42"/>
    </row>
    <row r="49" spans="1:36" ht="13.2" customHeight="1" x14ac:dyDescent="0.25">
      <c r="A49" s="39" t="s">
        <v>118</v>
      </c>
      <c r="B49" s="39"/>
      <c r="C49" s="47" t="s">
        <v>117</v>
      </c>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1" t="s">
        <v>116</v>
      </c>
      <c r="AD49" s="41"/>
      <c r="AE49" s="41"/>
      <c r="AF49" s="41"/>
      <c r="AG49" s="48">
        <f>SUM(AG44:AJ48)</f>
        <v>3472842</v>
      </c>
      <c r="AH49" s="49"/>
      <c r="AI49" s="49"/>
      <c r="AJ49" s="49"/>
    </row>
    <row r="50" spans="1:36" ht="13.2" customHeight="1" x14ac:dyDescent="0.25">
      <c r="A50" s="50" t="s">
        <v>115</v>
      </c>
      <c r="B50" s="50"/>
      <c r="C50" s="56" t="s">
        <v>114</v>
      </c>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2" t="s">
        <v>113</v>
      </c>
      <c r="AD50" s="52"/>
      <c r="AE50" s="52"/>
      <c r="AF50" s="52"/>
      <c r="AG50" s="48">
        <f>AG29+AG32+AG40+AG43+AG49</f>
        <v>16573938</v>
      </c>
      <c r="AH50" s="49"/>
      <c r="AI50" s="49"/>
      <c r="AJ50" s="49"/>
    </row>
    <row r="51" spans="1:36" ht="13.2" customHeight="1" x14ac:dyDescent="0.25">
      <c r="A51" s="39" t="s">
        <v>112</v>
      </c>
      <c r="B51" s="39"/>
      <c r="C51" s="61" t="s">
        <v>111</v>
      </c>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41" t="s">
        <v>110</v>
      </c>
      <c r="AD51" s="41"/>
      <c r="AE51" s="41"/>
      <c r="AF51" s="41"/>
      <c r="AG51" s="42"/>
      <c r="AH51" s="42"/>
      <c r="AI51" s="42"/>
      <c r="AJ51" s="42"/>
    </row>
    <row r="52" spans="1:36" ht="13.2" customHeight="1" x14ac:dyDescent="0.25">
      <c r="A52" s="39" t="s">
        <v>109</v>
      </c>
      <c r="B52" s="39"/>
      <c r="C52" s="61" t="s">
        <v>108</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41" t="s">
        <v>107</v>
      </c>
      <c r="AD52" s="41"/>
      <c r="AE52" s="41"/>
      <c r="AF52" s="41"/>
      <c r="AG52" s="42"/>
      <c r="AH52" s="42"/>
      <c r="AI52" s="42"/>
      <c r="AJ52" s="42"/>
    </row>
    <row r="53" spans="1:36" ht="13.2" customHeight="1" x14ac:dyDescent="0.25">
      <c r="A53" s="39" t="s">
        <v>106</v>
      </c>
      <c r="B53" s="39"/>
      <c r="C53" s="62" t="s">
        <v>105</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41" t="s">
        <v>104</v>
      </c>
      <c r="AD53" s="41"/>
      <c r="AE53" s="41"/>
      <c r="AF53" s="41"/>
      <c r="AG53" s="42"/>
      <c r="AH53" s="42"/>
      <c r="AI53" s="42"/>
      <c r="AJ53" s="42"/>
    </row>
    <row r="54" spans="1:36" ht="13.2" customHeight="1" x14ac:dyDescent="0.25">
      <c r="A54" s="39" t="s">
        <v>103</v>
      </c>
      <c r="B54" s="39"/>
      <c r="C54" s="62" t="s">
        <v>102</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41" t="s">
        <v>101</v>
      </c>
      <c r="AD54" s="41"/>
      <c r="AE54" s="41"/>
      <c r="AF54" s="41"/>
      <c r="AG54" s="42"/>
      <c r="AH54" s="42"/>
      <c r="AI54" s="42"/>
      <c r="AJ54" s="42"/>
    </row>
    <row r="55" spans="1:36" ht="13.2" customHeight="1" x14ac:dyDescent="0.25">
      <c r="A55" s="39" t="s">
        <v>100</v>
      </c>
      <c r="B55" s="39"/>
      <c r="C55" s="62" t="s">
        <v>99</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41" t="s">
        <v>98</v>
      </c>
      <c r="AD55" s="41"/>
      <c r="AE55" s="41"/>
      <c r="AF55" s="41"/>
      <c r="AG55" s="42"/>
      <c r="AH55" s="42"/>
      <c r="AI55" s="42"/>
      <c r="AJ55" s="42"/>
    </row>
    <row r="56" spans="1:36" ht="13.2" customHeight="1" x14ac:dyDescent="0.25">
      <c r="A56" s="39" t="s">
        <v>97</v>
      </c>
      <c r="B56" s="39"/>
      <c r="C56" s="61" t="s">
        <v>96</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41" t="s">
        <v>95</v>
      </c>
      <c r="AD56" s="41"/>
      <c r="AE56" s="41"/>
      <c r="AF56" s="41"/>
      <c r="AG56" s="42"/>
      <c r="AH56" s="42"/>
      <c r="AI56" s="42"/>
      <c r="AJ56" s="42"/>
    </row>
    <row r="57" spans="1:36" ht="13.2" customHeight="1" x14ac:dyDescent="0.25">
      <c r="A57" s="39" t="s">
        <v>94</v>
      </c>
      <c r="B57" s="39"/>
      <c r="C57" s="61" t="s">
        <v>93</v>
      </c>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41" t="s">
        <v>92</v>
      </c>
      <c r="AD57" s="41"/>
      <c r="AE57" s="41"/>
      <c r="AF57" s="41"/>
      <c r="AG57" s="42"/>
      <c r="AH57" s="42"/>
      <c r="AI57" s="42"/>
      <c r="AJ57" s="42"/>
    </row>
    <row r="58" spans="1:36" ht="13.2" customHeight="1" x14ac:dyDescent="0.25">
      <c r="A58" s="39" t="s">
        <v>91</v>
      </c>
      <c r="B58" s="39"/>
      <c r="C58" s="61" t="s">
        <v>90</v>
      </c>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41" t="s">
        <v>89</v>
      </c>
      <c r="AD58" s="41"/>
      <c r="AE58" s="41"/>
      <c r="AF58" s="41"/>
      <c r="AG58" s="42">
        <v>1515000</v>
      </c>
      <c r="AH58" s="42"/>
      <c r="AI58" s="42"/>
      <c r="AJ58" s="42"/>
    </row>
    <row r="59" spans="1:36" ht="13.2" customHeight="1" x14ac:dyDescent="0.25">
      <c r="A59" s="50" t="s">
        <v>88</v>
      </c>
      <c r="B59" s="50"/>
      <c r="C59" s="63" t="s">
        <v>87</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52" t="s">
        <v>86</v>
      </c>
      <c r="AD59" s="52"/>
      <c r="AE59" s="52"/>
      <c r="AF59" s="52"/>
      <c r="AG59" s="53">
        <f>SUM(AG51:AJ58)</f>
        <v>1515000</v>
      </c>
      <c r="AH59" s="54"/>
      <c r="AI59" s="54"/>
      <c r="AJ59" s="54"/>
    </row>
    <row r="60" spans="1:36" ht="13.2" customHeight="1" x14ac:dyDescent="0.25">
      <c r="A60" s="39" t="s">
        <v>85</v>
      </c>
      <c r="B60" s="39"/>
      <c r="C60" s="64" t="s">
        <v>84</v>
      </c>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41" t="s">
        <v>83</v>
      </c>
      <c r="AD60" s="41"/>
      <c r="AE60" s="41"/>
      <c r="AF60" s="41"/>
      <c r="AG60" s="42"/>
      <c r="AH60" s="42"/>
      <c r="AI60" s="42"/>
      <c r="AJ60" s="42"/>
    </row>
    <row r="61" spans="1:36" ht="13.2" customHeight="1" x14ac:dyDescent="0.25">
      <c r="A61" s="39">
        <v>56</v>
      </c>
      <c r="B61" s="39"/>
      <c r="C61" s="64" t="s">
        <v>82</v>
      </c>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41" t="s">
        <v>81</v>
      </c>
      <c r="AD61" s="41"/>
      <c r="AE61" s="41"/>
      <c r="AF61" s="41"/>
      <c r="AG61" s="42">
        <f>693178+15000</f>
        <v>708178</v>
      </c>
      <c r="AH61" s="42"/>
      <c r="AI61" s="42"/>
      <c r="AJ61" s="42"/>
    </row>
    <row r="62" spans="1:36" ht="13.2" customHeight="1" x14ac:dyDescent="0.25">
      <c r="A62" s="39">
        <v>57</v>
      </c>
      <c r="B62" s="39"/>
      <c r="C62" s="64" t="s">
        <v>80</v>
      </c>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41" t="s">
        <v>79</v>
      </c>
      <c r="AD62" s="41"/>
      <c r="AE62" s="41"/>
      <c r="AF62" s="41"/>
      <c r="AG62" s="42"/>
      <c r="AH62" s="42"/>
      <c r="AI62" s="42"/>
      <c r="AJ62" s="42"/>
    </row>
    <row r="63" spans="1:36" ht="13.2" customHeight="1" x14ac:dyDescent="0.25">
      <c r="A63" s="39">
        <v>58</v>
      </c>
      <c r="B63" s="39"/>
      <c r="C63" s="64" t="s">
        <v>78</v>
      </c>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41" t="s">
        <v>77</v>
      </c>
      <c r="AD63" s="41"/>
      <c r="AE63" s="41"/>
      <c r="AF63" s="41"/>
      <c r="AG63" s="42"/>
      <c r="AH63" s="42"/>
      <c r="AI63" s="42"/>
      <c r="AJ63" s="42"/>
    </row>
    <row r="64" spans="1:36" ht="13.2" customHeight="1" x14ac:dyDescent="0.25">
      <c r="A64" s="39">
        <v>59</v>
      </c>
      <c r="B64" s="39"/>
      <c r="C64" s="64" t="s">
        <v>76</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41" t="s">
        <v>75</v>
      </c>
      <c r="AD64" s="41"/>
      <c r="AE64" s="41"/>
      <c r="AF64" s="41"/>
      <c r="AG64" s="48">
        <f>SUM(AG61:AJ63)</f>
        <v>708178</v>
      </c>
      <c r="AH64" s="49"/>
      <c r="AI64" s="49"/>
      <c r="AJ64" s="49"/>
    </row>
    <row r="65" spans="1:36" ht="26.1" customHeight="1" x14ac:dyDescent="0.25">
      <c r="A65" s="39">
        <v>60</v>
      </c>
      <c r="B65" s="39"/>
      <c r="C65" s="64" t="s">
        <v>74</v>
      </c>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41" t="s">
        <v>73</v>
      </c>
      <c r="AD65" s="41"/>
      <c r="AE65" s="41"/>
      <c r="AF65" s="41"/>
      <c r="AG65" s="42"/>
      <c r="AH65" s="42"/>
      <c r="AI65" s="42"/>
      <c r="AJ65" s="42"/>
    </row>
    <row r="66" spans="1:36" ht="26.1" customHeight="1" x14ac:dyDescent="0.25">
      <c r="A66" s="39">
        <v>61</v>
      </c>
      <c r="B66" s="39"/>
      <c r="C66" s="64" t="s">
        <v>72</v>
      </c>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41" t="s">
        <v>71</v>
      </c>
      <c r="AD66" s="41"/>
      <c r="AE66" s="41"/>
      <c r="AF66" s="41"/>
      <c r="AG66" s="42"/>
      <c r="AH66" s="42"/>
      <c r="AI66" s="42"/>
      <c r="AJ66" s="42"/>
    </row>
    <row r="67" spans="1:36" ht="26.1" customHeight="1" x14ac:dyDescent="0.25">
      <c r="A67" s="39">
        <v>62</v>
      </c>
      <c r="B67" s="39"/>
      <c r="C67" s="64" t="s">
        <v>70</v>
      </c>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41" t="s">
        <v>69</v>
      </c>
      <c r="AD67" s="41"/>
      <c r="AE67" s="41"/>
      <c r="AF67" s="41"/>
      <c r="AG67" s="42"/>
      <c r="AH67" s="42"/>
      <c r="AI67" s="42"/>
      <c r="AJ67" s="42"/>
    </row>
    <row r="68" spans="1:36" ht="13.2" customHeight="1" x14ac:dyDescent="0.25">
      <c r="A68" s="39">
        <v>63</v>
      </c>
      <c r="B68" s="39"/>
      <c r="C68" s="64" t="s">
        <v>68</v>
      </c>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41" t="s">
        <v>67</v>
      </c>
      <c r="AD68" s="41"/>
      <c r="AE68" s="41"/>
      <c r="AF68" s="41"/>
      <c r="AG68" s="42">
        <f>4886465+1365000</f>
        <v>6251465</v>
      </c>
      <c r="AH68" s="42"/>
      <c r="AI68" s="42"/>
      <c r="AJ68" s="42"/>
    </row>
    <row r="69" spans="1:36" ht="26.1" customHeight="1" x14ac:dyDescent="0.25">
      <c r="A69" s="39">
        <v>64</v>
      </c>
      <c r="B69" s="39"/>
      <c r="C69" s="64" t="s">
        <v>66</v>
      </c>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41" t="s">
        <v>65</v>
      </c>
      <c r="AD69" s="41"/>
      <c r="AE69" s="41"/>
      <c r="AF69" s="41"/>
      <c r="AG69" s="42"/>
      <c r="AH69" s="42"/>
      <c r="AI69" s="42"/>
      <c r="AJ69" s="42"/>
    </row>
    <row r="70" spans="1:36" ht="26.1" customHeight="1" x14ac:dyDescent="0.25">
      <c r="A70" s="39">
        <v>65</v>
      </c>
      <c r="B70" s="39"/>
      <c r="C70" s="64" t="s">
        <v>64</v>
      </c>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41" t="s">
        <v>63</v>
      </c>
      <c r="AD70" s="41"/>
      <c r="AE70" s="41"/>
      <c r="AF70" s="41"/>
      <c r="AG70" s="42"/>
      <c r="AH70" s="42"/>
      <c r="AI70" s="42"/>
      <c r="AJ70" s="42"/>
    </row>
    <row r="71" spans="1:36" ht="13.2" customHeight="1" x14ac:dyDescent="0.25">
      <c r="A71" s="39">
        <v>66</v>
      </c>
      <c r="B71" s="39"/>
      <c r="C71" s="64" t="s">
        <v>62</v>
      </c>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41" t="s">
        <v>61</v>
      </c>
      <c r="AD71" s="41"/>
      <c r="AE71" s="41"/>
      <c r="AF71" s="41"/>
      <c r="AG71" s="42"/>
      <c r="AH71" s="42"/>
      <c r="AI71" s="42"/>
      <c r="AJ71" s="42"/>
    </row>
    <row r="72" spans="1:36" ht="13.2" customHeight="1" x14ac:dyDescent="0.25">
      <c r="A72" s="39">
        <v>67</v>
      </c>
      <c r="B72" s="39"/>
      <c r="C72" s="65" t="s">
        <v>60</v>
      </c>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41" t="s">
        <v>59</v>
      </c>
      <c r="AD72" s="41"/>
      <c r="AE72" s="41"/>
      <c r="AF72" s="41"/>
      <c r="AG72" s="42"/>
      <c r="AH72" s="42"/>
      <c r="AI72" s="42"/>
      <c r="AJ72" s="42"/>
    </row>
    <row r="73" spans="1:36" ht="13.2" customHeight="1" x14ac:dyDescent="0.25">
      <c r="A73" s="39">
        <v>68</v>
      </c>
      <c r="B73" s="39"/>
      <c r="C73" s="64" t="s">
        <v>58</v>
      </c>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41" t="s">
        <v>57</v>
      </c>
      <c r="AD73" s="41"/>
      <c r="AE73" s="41"/>
      <c r="AF73" s="41"/>
      <c r="AG73" s="42"/>
      <c r="AH73" s="42"/>
      <c r="AI73" s="42"/>
      <c r="AJ73" s="42"/>
    </row>
    <row r="74" spans="1:36" ht="13.2" customHeight="1" x14ac:dyDescent="0.25">
      <c r="A74" s="39">
        <v>69</v>
      </c>
      <c r="B74" s="39"/>
      <c r="C74" s="64" t="s">
        <v>56</v>
      </c>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41" t="s">
        <v>55</v>
      </c>
      <c r="AD74" s="41"/>
      <c r="AE74" s="41"/>
      <c r="AF74" s="41"/>
      <c r="AG74" s="42">
        <v>736448</v>
      </c>
      <c r="AH74" s="42"/>
      <c r="AI74" s="42"/>
      <c r="AJ74" s="42"/>
    </row>
    <row r="75" spans="1:36" ht="13.2" customHeight="1" x14ac:dyDescent="0.25">
      <c r="A75" s="39">
        <v>70</v>
      </c>
      <c r="B75" s="39"/>
      <c r="C75" s="65" t="s">
        <v>54</v>
      </c>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41" t="s">
        <v>53</v>
      </c>
      <c r="AD75" s="41"/>
      <c r="AE75" s="41"/>
      <c r="AF75" s="41"/>
      <c r="AG75" s="42">
        <v>2240000</v>
      </c>
      <c r="AH75" s="42"/>
      <c r="AI75" s="42"/>
      <c r="AJ75" s="42"/>
    </row>
    <row r="76" spans="1:36" ht="13.2" customHeight="1" x14ac:dyDescent="0.25">
      <c r="A76" s="50">
        <v>71</v>
      </c>
      <c r="B76" s="50"/>
      <c r="C76" s="63" t="s">
        <v>52</v>
      </c>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52" t="s">
        <v>51</v>
      </c>
      <c r="AD76" s="52"/>
      <c r="AE76" s="52"/>
      <c r="AF76" s="52"/>
      <c r="AG76" s="53">
        <f>AG60+AG64+AG65+AG66+AG67+AG68+AG69+AG70+AG71+AG72+AG73+AG74+AG75</f>
        <v>9936091</v>
      </c>
      <c r="AH76" s="54"/>
      <c r="AI76" s="54"/>
      <c r="AJ76" s="54"/>
    </row>
    <row r="77" spans="1:36" ht="13.2" customHeight="1" x14ac:dyDescent="0.25">
      <c r="A77" s="39">
        <v>72</v>
      </c>
      <c r="B77" s="39"/>
      <c r="C77" s="66" t="s">
        <v>50</v>
      </c>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41" t="s">
        <v>49</v>
      </c>
      <c r="AD77" s="41"/>
      <c r="AE77" s="41"/>
      <c r="AF77" s="41"/>
      <c r="AG77" s="42"/>
      <c r="AH77" s="42"/>
      <c r="AI77" s="42"/>
      <c r="AJ77" s="42"/>
    </row>
    <row r="78" spans="1:36" ht="13.2" customHeight="1" x14ac:dyDescent="0.25">
      <c r="A78" s="39">
        <v>73</v>
      </c>
      <c r="B78" s="39"/>
      <c r="C78" s="66" t="s">
        <v>48</v>
      </c>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41" t="s">
        <v>47</v>
      </c>
      <c r="AD78" s="41"/>
      <c r="AE78" s="41"/>
      <c r="AF78" s="41"/>
      <c r="AG78" s="42">
        <v>7391172</v>
      </c>
      <c r="AH78" s="42"/>
      <c r="AI78" s="42"/>
      <c r="AJ78" s="42"/>
    </row>
    <row r="79" spans="1:36" ht="13.2" customHeight="1" x14ac:dyDescent="0.25">
      <c r="A79" s="39">
        <v>74</v>
      </c>
      <c r="B79" s="39"/>
      <c r="C79" s="66" t="s">
        <v>46</v>
      </c>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41" t="s">
        <v>45</v>
      </c>
      <c r="AD79" s="41"/>
      <c r="AE79" s="41"/>
      <c r="AF79" s="41"/>
      <c r="AG79" s="42"/>
      <c r="AH79" s="42"/>
      <c r="AI79" s="42"/>
      <c r="AJ79" s="42"/>
    </row>
    <row r="80" spans="1:36" ht="13.2" customHeight="1" x14ac:dyDescent="0.25">
      <c r="A80" s="39">
        <v>75</v>
      </c>
      <c r="B80" s="39"/>
      <c r="C80" s="66" t="s">
        <v>44</v>
      </c>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41" t="s">
        <v>43</v>
      </c>
      <c r="AD80" s="41"/>
      <c r="AE80" s="41"/>
      <c r="AF80" s="41"/>
      <c r="AG80" s="42">
        <f>3350000+500000</f>
        <v>3850000</v>
      </c>
      <c r="AH80" s="42"/>
      <c r="AI80" s="42"/>
      <c r="AJ80" s="42"/>
    </row>
    <row r="81" spans="1:36" ht="13.2" customHeight="1" x14ac:dyDescent="0.25">
      <c r="A81" s="39">
        <v>76</v>
      </c>
      <c r="B81" s="39"/>
      <c r="C81" s="55" t="s">
        <v>42</v>
      </c>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41" t="s">
        <v>41</v>
      </c>
      <c r="AD81" s="41"/>
      <c r="AE81" s="41"/>
      <c r="AF81" s="41"/>
      <c r="AG81" s="42"/>
      <c r="AH81" s="42"/>
      <c r="AI81" s="42"/>
      <c r="AJ81" s="42"/>
    </row>
    <row r="82" spans="1:36" ht="13.2" customHeight="1" x14ac:dyDescent="0.25">
      <c r="A82" s="39">
        <v>77</v>
      </c>
      <c r="B82" s="39"/>
      <c r="C82" s="55" t="s">
        <v>40</v>
      </c>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41" t="s">
        <v>39</v>
      </c>
      <c r="AD82" s="41"/>
      <c r="AE82" s="41"/>
      <c r="AF82" s="41"/>
      <c r="AG82" s="42"/>
      <c r="AH82" s="42"/>
      <c r="AI82" s="42"/>
      <c r="AJ82" s="42"/>
    </row>
    <row r="83" spans="1:36" ht="13.2" customHeight="1" x14ac:dyDescent="0.25">
      <c r="A83" s="39">
        <v>78</v>
      </c>
      <c r="B83" s="39"/>
      <c r="C83" s="55" t="s">
        <v>38</v>
      </c>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41" t="s">
        <v>37</v>
      </c>
      <c r="AD83" s="41"/>
      <c r="AE83" s="41"/>
      <c r="AF83" s="41"/>
      <c r="AG83" s="42">
        <f>2882972+135000</f>
        <v>3017972</v>
      </c>
      <c r="AH83" s="42"/>
      <c r="AI83" s="42"/>
      <c r="AJ83" s="42"/>
    </row>
    <row r="84" spans="1:36" s="7" customFormat="1" ht="13.2" customHeight="1" x14ac:dyDescent="0.25">
      <c r="A84" s="50">
        <v>79</v>
      </c>
      <c r="B84" s="50"/>
      <c r="C84" s="67" t="s">
        <v>36</v>
      </c>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52" t="s">
        <v>35</v>
      </c>
      <c r="AD84" s="52"/>
      <c r="AE84" s="52"/>
      <c r="AF84" s="52"/>
      <c r="AG84" s="53">
        <f>SUM(AG77:AJ83)</f>
        <v>14259144</v>
      </c>
      <c r="AH84" s="54"/>
      <c r="AI84" s="54"/>
      <c r="AJ84" s="54"/>
    </row>
    <row r="85" spans="1:36" ht="13.2" customHeight="1" x14ac:dyDescent="0.25">
      <c r="A85" s="39">
        <v>80</v>
      </c>
      <c r="B85" s="39"/>
      <c r="C85" s="61" t="s">
        <v>34</v>
      </c>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41" t="s">
        <v>33</v>
      </c>
      <c r="AD85" s="41"/>
      <c r="AE85" s="41"/>
      <c r="AF85" s="41"/>
      <c r="AG85" s="42">
        <v>22391766</v>
      </c>
      <c r="AH85" s="42"/>
      <c r="AI85" s="42"/>
      <c r="AJ85" s="42"/>
    </row>
    <row r="86" spans="1:36" ht="13.2" customHeight="1" x14ac:dyDescent="0.25">
      <c r="A86" s="39">
        <v>81</v>
      </c>
      <c r="B86" s="39"/>
      <c r="C86" s="61" t="s">
        <v>32</v>
      </c>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41" t="s">
        <v>31</v>
      </c>
      <c r="AD86" s="41"/>
      <c r="AE86" s="41"/>
      <c r="AF86" s="41"/>
      <c r="AG86" s="42"/>
      <c r="AH86" s="42"/>
      <c r="AI86" s="42"/>
      <c r="AJ86" s="42"/>
    </row>
    <row r="87" spans="1:36" ht="13.2" customHeight="1" x14ac:dyDescent="0.25">
      <c r="A87" s="39">
        <v>82</v>
      </c>
      <c r="B87" s="39"/>
      <c r="C87" s="61" t="s">
        <v>30</v>
      </c>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41" t="s">
        <v>29</v>
      </c>
      <c r="AD87" s="41"/>
      <c r="AE87" s="41"/>
      <c r="AF87" s="41"/>
      <c r="AG87" s="42"/>
      <c r="AH87" s="42"/>
      <c r="AI87" s="42"/>
      <c r="AJ87" s="42"/>
    </row>
    <row r="88" spans="1:36" ht="13.2" customHeight="1" x14ac:dyDescent="0.25">
      <c r="A88" s="39">
        <v>83</v>
      </c>
      <c r="B88" s="39"/>
      <c r="C88" s="61" t="s">
        <v>28</v>
      </c>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41" t="s">
        <v>27</v>
      </c>
      <c r="AD88" s="41"/>
      <c r="AE88" s="41"/>
      <c r="AF88" s="41"/>
      <c r="AG88" s="42">
        <v>6045777</v>
      </c>
      <c r="AH88" s="42"/>
      <c r="AI88" s="42"/>
      <c r="AJ88" s="42"/>
    </row>
    <row r="89" spans="1:36" s="7" customFormat="1" ht="13.2" customHeight="1" x14ac:dyDescent="0.25">
      <c r="A89" s="50">
        <v>84</v>
      </c>
      <c r="B89" s="50"/>
      <c r="C89" s="63" t="s">
        <v>26</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52" t="s">
        <v>25</v>
      </c>
      <c r="AD89" s="52"/>
      <c r="AE89" s="52"/>
      <c r="AF89" s="52"/>
      <c r="AG89" s="53">
        <f>SUM(AG85:AJ88)</f>
        <v>28437543</v>
      </c>
      <c r="AH89" s="54"/>
      <c r="AI89" s="54"/>
      <c r="AJ89" s="54"/>
    </row>
    <row r="90" spans="1:36" ht="26.1" customHeight="1" x14ac:dyDescent="0.25">
      <c r="A90" s="39">
        <v>85</v>
      </c>
      <c r="B90" s="39"/>
      <c r="C90" s="61" t="s">
        <v>24</v>
      </c>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41" t="s">
        <v>23</v>
      </c>
      <c r="AD90" s="41"/>
      <c r="AE90" s="41"/>
      <c r="AF90" s="41"/>
      <c r="AG90" s="42"/>
      <c r="AH90" s="42"/>
      <c r="AI90" s="42"/>
      <c r="AJ90" s="42"/>
    </row>
    <row r="91" spans="1:36" ht="26.1" customHeight="1" x14ac:dyDescent="0.25">
      <c r="A91" s="39">
        <v>86</v>
      </c>
      <c r="B91" s="39"/>
      <c r="C91" s="61" t="s">
        <v>22</v>
      </c>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41" t="s">
        <v>21</v>
      </c>
      <c r="AD91" s="41"/>
      <c r="AE91" s="41"/>
      <c r="AF91" s="41"/>
      <c r="AG91" s="42"/>
      <c r="AH91" s="42"/>
      <c r="AI91" s="42"/>
      <c r="AJ91" s="42"/>
    </row>
    <row r="92" spans="1:36" ht="26.1" customHeight="1" x14ac:dyDescent="0.25">
      <c r="A92" s="39">
        <v>87</v>
      </c>
      <c r="B92" s="39"/>
      <c r="C92" s="61" t="s">
        <v>20</v>
      </c>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41" t="s">
        <v>19</v>
      </c>
      <c r="AD92" s="41"/>
      <c r="AE92" s="41"/>
      <c r="AF92" s="41"/>
      <c r="AG92" s="42"/>
      <c r="AH92" s="42"/>
      <c r="AI92" s="42"/>
      <c r="AJ92" s="42"/>
    </row>
    <row r="93" spans="1:36" ht="13.2" customHeight="1" x14ac:dyDescent="0.25">
      <c r="A93" s="39">
        <v>88</v>
      </c>
      <c r="B93" s="39"/>
      <c r="C93" s="61" t="s">
        <v>18</v>
      </c>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41" t="s">
        <v>17</v>
      </c>
      <c r="AD93" s="41"/>
      <c r="AE93" s="41"/>
      <c r="AF93" s="41"/>
      <c r="AG93" s="42">
        <v>0</v>
      </c>
      <c r="AH93" s="42"/>
      <c r="AI93" s="42"/>
      <c r="AJ93" s="42"/>
    </row>
    <row r="94" spans="1:36" ht="26.1" customHeight="1" x14ac:dyDescent="0.25">
      <c r="A94" s="39">
        <v>89</v>
      </c>
      <c r="B94" s="39"/>
      <c r="C94" s="61" t="s">
        <v>16</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41" t="s">
        <v>15</v>
      </c>
      <c r="AD94" s="41"/>
      <c r="AE94" s="41"/>
      <c r="AF94" s="41"/>
      <c r="AG94" s="42"/>
      <c r="AH94" s="42"/>
      <c r="AI94" s="42"/>
      <c r="AJ94" s="42"/>
    </row>
    <row r="95" spans="1:36" ht="26.1" customHeight="1" x14ac:dyDescent="0.25">
      <c r="A95" s="39">
        <v>90</v>
      </c>
      <c r="B95" s="39"/>
      <c r="C95" s="61" t="s">
        <v>14</v>
      </c>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41" t="s">
        <v>13</v>
      </c>
      <c r="AD95" s="41"/>
      <c r="AE95" s="41"/>
      <c r="AF95" s="41"/>
      <c r="AG95" s="42"/>
      <c r="AH95" s="42"/>
      <c r="AI95" s="42"/>
      <c r="AJ95" s="42"/>
    </row>
    <row r="96" spans="1:36" ht="13.2" customHeight="1" x14ac:dyDescent="0.25">
      <c r="A96" s="39">
        <v>91</v>
      </c>
      <c r="B96" s="39"/>
      <c r="C96" s="61" t="s">
        <v>12</v>
      </c>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41" t="s">
        <v>11</v>
      </c>
      <c r="AD96" s="41"/>
      <c r="AE96" s="41"/>
      <c r="AF96" s="41"/>
      <c r="AG96" s="42"/>
      <c r="AH96" s="42"/>
      <c r="AI96" s="42"/>
      <c r="AJ96" s="42"/>
    </row>
    <row r="97" spans="1:36" ht="13.2" customHeight="1" x14ac:dyDescent="0.25">
      <c r="A97" s="39">
        <v>92</v>
      </c>
      <c r="B97" s="39"/>
      <c r="C97" s="61" t="s">
        <v>10</v>
      </c>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41" t="s">
        <v>9</v>
      </c>
      <c r="AD97" s="41"/>
      <c r="AE97" s="41"/>
      <c r="AF97" s="41"/>
      <c r="AG97" s="42"/>
      <c r="AH97" s="42"/>
      <c r="AI97" s="42"/>
      <c r="AJ97" s="42"/>
    </row>
    <row r="98" spans="1:36" ht="13.2" customHeight="1" x14ac:dyDescent="0.25">
      <c r="A98" s="39">
        <v>93</v>
      </c>
      <c r="B98" s="39"/>
      <c r="C98" s="61" t="s">
        <v>8</v>
      </c>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41" t="s">
        <v>7</v>
      </c>
      <c r="AD98" s="41"/>
      <c r="AE98" s="41"/>
      <c r="AF98" s="41"/>
      <c r="AG98" s="42"/>
      <c r="AH98" s="42"/>
      <c r="AI98" s="42"/>
      <c r="AJ98" s="42"/>
    </row>
    <row r="99" spans="1:36" ht="13.2" customHeight="1" x14ac:dyDescent="0.25">
      <c r="A99" s="50">
        <v>94</v>
      </c>
      <c r="B99" s="50"/>
      <c r="C99" s="63" t="s">
        <v>6</v>
      </c>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52" t="s">
        <v>5</v>
      </c>
      <c r="AD99" s="52"/>
      <c r="AE99" s="52"/>
      <c r="AF99" s="52"/>
      <c r="AG99" s="53">
        <f>SUM(AG90:AJ98)</f>
        <v>0</v>
      </c>
      <c r="AH99" s="54"/>
      <c r="AI99" s="54"/>
      <c r="AJ99" s="54"/>
    </row>
    <row r="100" spans="1:36" s="7" customFormat="1" ht="13.2" customHeight="1" x14ac:dyDescent="0.25">
      <c r="A100" s="50">
        <v>95</v>
      </c>
      <c r="B100" s="50"/>
      <c r="C100" s="67" t="s">
        <v>4</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52" t="s">
        <v>3</v>
      </c>
      <c r="AD100" s="52"/>
      <c r="AE100" s="52"/>
      <c r="AF100" s="52"/>
      <c r="AG100" s="53">
        <f>AG24+AG25+AG50+AG59+AG76+AG84+AG89+AG99</f>
        <v>85556106</v>
      </c>
      <c r="AH100" s="54"/>
      <c r="AI100" s="54"/>
      <c r="AJ100" s="54"/>
    </row>
    <row r="101" spans="1:36" x14ac:dyDescent="0.25">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1:36" x14ac:dyDescent="0.2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1:36" x14ac:dyDescent="0.25">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1:36" x14ac:dyDescent="0.25">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1:36" x14ac:dyDescent="0.2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1:36" x14ac:dyDescent="0.25">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1:36" x14ac:dyDescent="0.25">
      <c r="AC107" s="6"/>
      <c r="AD107" s="6"/>
      <c r="AE107" s="6"/>
      <c r="AF107" s="6"/>
    </row>
    <row r="108" spans="1:36" x14ac:dyDescent="0.25">
      <c r="AC108" s="6"/>
      <c r="AD108" s="6"/>
      <c r="AE108" s="6"/>
      <c r="AF108" s="6"/>
    </row>
  </sheetData>
  <mergeCells count="391">
    <mergeCell ref="A97:B97"/>
    <mergeCell ref="C97:AB97"/>
    <mergeCell ref="AC97:AF97"/>
    <mergeCell ref="AG97:AJ97"/>
    <mergeCell ref="A63:B63"/>
    <mergeCell ref="C63:AB63"/>
    <mergeCell ref="AC63:AF63"/>
    <mergeCell ref="AG63:AJ63"/>
    <mergeCell ref="A73:B73"/>
    <mergeCell ref="C73:AB73"/>
    <mergeCell ref="A96:B96"/>
    <mergeCell ref="C96:AB96"/>
    <mergeCell ref="AC96:AF96"/>
    <mergeCell ref="AG96:AJ96"/>
    <mergeCell ref="A93:B93"/>
    <mergeCell ref="C93:AB93"/>
    <mergeCell ref="AC93:AF93"/>
    <mergeCell ref="AG93:AJ93"/>
    <mergeCell ref="A94:B94"/>
    <mergeCell ref="C94:AB94"/>
    <mergeCell ref="AC94:AF94"/>
    <mergeCell ref="AG94:AJ94"/>
    <mergeCell ref="A91:B91"/>
    <mergeCell ref="C91:AB91"/>
    <mergeCell ref="A61:B61"/>
    <mergeCell ref="C61:AB61"/>
    <mergeCell ref="AC61:AF61"/>
    <mergeCell ref="AG61:AJ61"/>
    <mergeCell ref="A62:B62"/>
    <mergeCell ref="C62:AB62"/>
    <mergeCell ref="AC62:AF62"/>
    <mergeCell ref="AG62:AJ62"/>
    <mergeCell ref="A100:B100"/>
    <mergeCell ref="C100:AB100"/>
    <mergeCell ref="AC100:AF100"/>
    <mergeCell ref="AG100:AJ100"/>
    <mergeCell ref="A98:B98"/>
    <mergeCell ref="C98:AB98"/>
    <mergeCell ref="AC98:AF98"/>
    <mergeCell ref="AG98:AJ98"/>
    <mergeCell ref="A99:B99"/>
    <mergeCell ref="C99:AB99"/>
    <mergeCell ref="AC99:AF99"/>
    <mergeCell ref="AG99:AJ99"/>
    <mergeCell ref="A95:B95"/>
    <mergeCell ref="C95:AB95"/>
    <mergeCell ref="AC95:AF95"/>
    <mergeCell ref="AG95:AJ95"/>
    <mergeCell ref="AC91:AF91"/>
    <mergeCell ref="AG91:AJ91"/>
    <mergeCell ref="A92:B92"/>
    <mergeCell ref="C92:AB92"/>
    <mergeCell ref="AC92:AF92"/>
    <mergeCell ref="AG92:AJ92"/>
    <mergeCell ref="A89:B89"/>
    <mergeCell ref="C89:AB89"/>
    <mergeCell ref="AC89:AF89"/>
    <mergeCell ref="AG89:AJ89"/>
    <mergeCell ref="A90:B90"/>
    <mergeCell ref="C90:AB90"/>
    <mergeCell ref="AC90:AF90"/>
    <mergeCell ref="AG90:AJ90"/>
    <mergeCell ref="A87:B87"/>
    <mergeCell ref="C87:AB87"/>
    <mergeCell ref="AC87:AF87"/>
    <mergeCell ref="AG87:AJ87"/>
    <mergeCell ref="A88:B88"/>
    <mergeCell ref="C88:AB88"/>
    <mergeCell ref="AC88:AF88"/>
    <mergeCell ref="AG88:AJ88"/>
    <mergeCell ref="A85:B85"/>
    <mergeCell ref="C85:AB85"/>
    <mergeCell ref="AC85:AF85"/>
    <mergeCell ref="AG85:AJ85"/>
    <mergeCell ref="A86:B86"/>
    <mergeCell ref="C86:AB86"/>
    <mergeCell ref="AC86:AF86"/>
    <mergeCell ref="AG86:AJ86"/>
    <mergeCell ref="A83:B83"/>
    <mergeCell ref="C83:AB83"/>
    <mergeCell ref="AC83:AF83"/>
    <mergeCell ref="AG83:AJ83"/>
    <mergeCell ref="A84:B84"/>
    <mergeCell ref="C84:AB84"/>
    <mergeCell ref="AC84:AF84"/>
    <mergeCell ref="AG84:AJ84"/>
    <mergeCell ref="A81:B81"/>
    <mergeCell ref="C81:AB81"/>
    <mergeCell ref="AC81:AF81"/>
    <mergeCell ref="AG81:AJ81"/>
    <mergeCell ref="A82:B82"/>
    <mergeCell ref="C82:AB82"/>
    <mergeCell ref="AC82:AF82"/>
    <mergeCell ref="AG82:AJ82"/>
    <mergeCell ref="A79:B79"/>
    <mergeCell ref="C79:AB79"/>
    <mergeCell ref="AC79:AF79"/>
    <mergeCell ref="AG79:AJ79"/>
    <mergeCell ref="A80:B80"/>
    <mergeCell ref="C80:AB80"/>
    <mergeCell ref="AC80:AF80"/>
    <mergeCell ref="AG80:AJ80"/>
    <mergeCell ref="A77:B77"/>
    <mergeCell ref="C77:AB77"/>
    <mergeCell ref="AC77:AF77"/>
    <mergeCell ref="AG77:AJ77"/>
    <mergeCell ref="A78:B78"/>
    <mergeCell ref="C78:AB78"/>
    <mergeCell ref="AC78:AF78"/>
    <mergeCell ref="AG78:AJ78"/>
    <mergeCell ref="A75:B75"/>
    <mergeCell ref="C75:AB75"/>
    <mergeCell ref="AC75:AF75"/>
    <mergeCell ref="AG75:AJ75"/>
    <mergeCell ref="A76:B76"/>
    <mergeCell ref="C76:AB76"/>
    <mergeCell ref="AC76:AF76"/>
    <mergeCell ref="AG76:AJ76"/>
    <mergeCell ref="A72:B72"/>
    <mergeCell ref="C72:AB72"/>
    <mergeCell ref="AC72:AF72"/>
    <mergeCell ref="AG72:AJ72"/>
    <mergeCell ref="A74:B74"/>
    <mergeCell ref="C74:AB74"/>
    <mergeCell ref="AC74:AF74"/>
    <mergeCell ref="AG74:AJ74"/>
    <mergeCell ref="AC73:AF73"/>
    <mergeCell ref="AG73:AJ73"/>
    <mergeCell ref="A70:B70"/>
    <mergeCell ref="C70:AB70"/>
    <mergeCell ref="AC70:AF70"/>
    <mergeCell ref="AG70:AJ70"/>
    <mergeCell ref="A71:B71"/>
    <mergeCell ref="C71:AB71"/>
    <mergeCell ref="AC71:AF71"/>
    <mergeCell ref="AG71:AJ71"/>
    <mergeCell ref="A68:B68"/>
    <mergeCell ref="C68:AB68"/>
    <mergeCell ref="AC68:AF68"/>
    <mergeCell ref="AG68:AJ68"/>
    <mergeCell ref="A69:B69"/>
    <mergeCell ref="C69:AB69"/>
    <mergeCell ref="AC69:AF69"/>
    <mergeCell ref="AG69:AJ69"/>
    <mergeCell ref="A66:B66"/>
    <mergeCell ref="C66:AB66"/>
    <mergeCell ref="AC66:AF66"/>
    <mergeCell ref="AG66:AJ66"/>
    <mergeCell ref="A67:B67"/>
    <mergeCell ref="C67:AB67"/>
    <mergeCell ref="AC67:AF67"/>
    <mergeCell ref="AG67:AJ67"/>
    <mergeCell ref="A64:B64"/>
    <mergeCell ref="C64:AB64"/>
    <mergeCell ref="AC64:AF64"/>
    <mergeCell ref="AG64:AJ64"/>
    <mergeCell ref="A65:B65"/>
    <mergeCell ref="C65:AB65"/>
    <mergeCell ref="AC65:AF65"/>
    <mergeCell ref="AG65:AJ65"/>
    <mergeCell ref="A59:B59"/>
    <mergeCell ref="C59:AB59"/>
    <mergeCell ref="AC59:AF59"/>
    <mergeCell ref="AG59:AJ59"/>
    <mergeCell ref="A60:B60"/>
    <mergeCell ref="C60:AB60"/>
    <mergeCell ref="AC60:AF60"/>
    <mergeCell ref="AG60:AJ60"/>
    <mergeCell ref="A57:B57"/>
    <mergeCell ref="C57:AB57"/>
    <mergeCell ref="AC57:AF57"/>
    <mergeCell ref="AG57:AJ57"/>
    <mergeCell ref="A58:B58"/>
    <mergeCell ref="C58:AB58"/>
    <mergeCell ref="AC58:AF58"/>
    <mergeCell ref="AG58:AJ58"/>
    <mergeCell ref="A55:B55"/>
    <mergeCell ref="C55:AB55"/>
    <mergeCell ref="AC55:AF55"/>
    <mergeCell ref="AG55:AJ55"/>
    <mergeCell ref="A56:B56"/>
    <mergeCell ref="C56:AB56"/>
    <mergeCell ref="AC56:AF56"/>
    <mergeCell ref="AG56:AJ56"/>
    <mergeCell ref="A53:B53"/>
    <mergeCell ref="C53:AB53"/>
    <mergeCell ref="AC53:AF53"/>
    <mergeCell ref="AG53:AJ53"/>
    <mergeCell ref="A54:B54"/>
    <mergeCell ref="C54:AB54"/>
    <mergeCell ref="AC54:AF54"/>
    <mergeCell ref="AG54:AJ54"/>
    <mergeCell ref="A51:B51"/>
    <mergeCell ref="C51:AB51"/>
    <mergeCell ref="AC51:AF51"/>
    <mergeCell ref="AG51:AJ51"/>
    <mergeCell ref="A52:B52"/>
    <mergeCell ref="C52:AB52"/>
    <mergeCell ref="AC52:AF52"/>
    <mergeCell ref="AG52:AJ52"/>
    <mergeCell ref="A49:B49"/>
    <mergeCell ref="C49:AB49"/>
    <mergeCell ref="AC49:AF49"/>
    <mergeCell ref="AG49:AJ49"/>
    <mergeCell ref="A50:B50"/>
    <mergeCell ref="C50:AB50"/>
    <mergeCell ref="AC50:AF50"/>
    <mergeCell ref="AG50:AJ50"/>
    <mergeCell ref="A47:B47"/>
    <mergeCell ref="C47:AB47"/>
    <mergeCell ref="AC47:AF47"/>
    <mergeCell ref="AG47:AJ47"/>
    <mergeCell ref="A48:B48"/>
    <mergeCell ref="C48:AB48"/>
    <mergeCell ref="AC48:AF48"/>
    <mergeCell ref="AG48:AJ48"/>
    <mergeCell ref="A45:B45"/>
    <mergeCell ref="C45:AB45"/>
    <mergeCell ref="AC45:AF45"/>
    <mergeCell ref="AG45:AJ45"/>
    <mergeCell ref="A46:B46"/>
    <mergeCell ref="C46:AB46"/>
    <mergeCell ref="AC46:AF46"/>
    <mergeCell ref="AG46:AJ46"/>
    <mergeCell ref="A43:B43"/>
    <mergeCell ref="C43:AB43"/>
    <mergeCell ref="AC43:AF43"/>
    <mergeCell ref="AG43:AJ43"/>
    <mergeCell ref="A44:B44"/>
    <mergeCell ref="C44:AB44"/>
    <mergeCell ref="AC44:AF44"/>
    <mergeCell ref="AG44:AJ44"/>
    <mergeCell ref="A41:B41"/>
    <mergeCell ref="C41:AB41"/>
    <mergeCell ref="AC41:AF41"/>
    <mergeCell ref="AG41:AJ41"/>
    <mergeCell ref="A42:B42"/>
    <mergeCell ref="C42:AB42"/>
    <mergeCell ref="AC42:AF42"/>
    <mergeCell ref="AG42:AJ42"/>
    <mergeCell ref="A39:B39"/>
    <mergeCell ref="C39:AB39"/>
    <mergeCell ref="AC39:AF39"/>
    <mergeCell ref="AG39:AJ39"/>
    <mergeCell ref="A40:B40"/>
    <mergeCell ref="C40:AB40"/>
    <mergeCell ref="AC40:AF40"/>
    <mergeCell ref="AG40:AJ40"/>
    <mergeCell ref="A37:B37"/>
    <mergeCell ref="C37:AB37"/>
    <mergeCell ref="AC37:AF37"/>
    <mergeCell ref="AG37:AJ37"/>
    <mergeCell ref="A38:B38"/>
    <mergeCell ref="C38:AB38"/>
    <mergeCell ref="AC38:AF38"/>
    <mergeCell ref="AG38:AJ38"/>
    <mergeCell ref="A35:B35"/>
    <mergeCell ref="C35:AB35"/>
    <mergeCell ref="AC35:AF35"/>
    <mergeCell ref="AG35:AJ35"/>
    <mergeCell ref="A36:B36"/>
    <mergeCell ref="C36:AB36"/>
    <mergeCell ref="AC36:AF36"/>
    <mergeCell ref="AG36:AJ36"/>
    <mergeCell ref="A33:B33"/>
    <mergeCell ref="C33:AB33"/>
    <mergeCell ref="AC33:AF33"/>
    <mergeCell ref="AG33:AJ33"/>
    <mergeCell ref="A34:B34"/>
    <mergeCell ref="C34:AB34"/>
    <mergeCell ref="AC34:AF34"/>
    <mergeCell ref="AG34:AJ34"/>
    <mergeCell ref="A31:B31"/>
    <mergeCell ref="C31:AB31"/>
    <mergeCell ref="AC31:AF31"/>
    <mergeCell ref="AG31:AJ31"/>
    <mergeCell ref="A32:B32"/>
    <mergeCell ref="C32:AB32"/>
    <mergeCell ref="AC32:AF32"/>
    <mergeCell ref="AG32:AJ32"/>
    <mergeCell ref="A29:B29"/>
    <mergeCell ref="C29:AB29"/>
    <mergeCell ref="AC29:AF29"/>
    <mergeCell ref="AG29:AJ29"/>
    <mergeCell ref="A30:B30"/>
    <mergeCell ref="C30:AB30"/>
    <mergeCell ref="AC30:AF30"/>
    <mergeCell ref="AG30:AJ30"/>
    <mergeCell ref="A27:B27"/>
    <mergeCell ref="C27:AB27"/>
    <mergeCell ref="AC27:AF27"/>
    <mergeCell ref="AG27:AJ27"/>
    <mergeCell ref="A28:B28"/>
    <mergeCell ref="C28:AB28"/>
    <mergeCell ref="AC28:AF28"/>
    <mergeCell ref="AG28:AJ28"/>
    <mergeCell ref="A25:B25"/>
    <mergeCell ref="C25:AB25"/>
    <mergeCell ref="AC25:AF25"/>
    <mergeCell ref="AG25:AJ25"/>
    <mergeCell ref="A26:B26"/>
    <mergeCell ref="C26:AB26"/>
    <mergeCell ref="AC26:AF26"/>
    <mergeCell ref="AG26:AJ26"/>
    <mergeCell ref="A23:B23"/>
    <mergeCell ref="C23:AB23"/>
    <mergeCell ref="AC23:AF23"/>
    <mergeCell ref="AG23:AJ23"/>
    <mergeCell ref="A24:B24"/>
    <mergeCell ref="C24:AB24"/>
    <mergeCell ref="AC24:AF24"/>
    <mergeCell ref="AG24:AJ24"/>
    <mergeCell ref="A21:B21"/>
    <mergeCell ref="C21:AB21"/>
    <mergeCell ref="AC21:AF21"/>
    <mergeCell ref="AG21:AJ21"/>
    <mergeCell ref="A22:B22"/>
    <mergeCell ref="C22:AB22"/>
    <mergeCell ref="AC22:AF22"/>
    <mergeCell ref="AG22:AJ22"/>
    <mergeCell ref="A19:B19"/>
    <mergeCell ref="C19:AB19"/>
    <mergeCell ref="AC19:AF19"/>
    <mergeCell ref="AG19:AJ19"/>
    <mergeCell ref="A20:B20"/>
    <mergeCell ref="C20:AB20"/>
    <mergeCell ref="AC20:AF20"/>
    <mergeCell ref="AG20:AJ20"/>
    <mergeCell ref="A17:B17"/>
    <mergeCell ref="C17:AB17"/>
    <mergeCell ref="AC17:AF17"/>
    <mergeCell ref="AG17:AJ17"/>
    <mergeCell ref="A18:B18"/>
    <mergeCell ref="C18:AB18"/>
    <mergeCell ref="AC18:AF18"/>
    <mergeCell ref="AG18:AJ18"/>
    <mergeCell ref="A15:B15"/>
    <mergeCell ref="C15:AB15"/>
    <mergeCell ref="AC15:AF15"/>
    <mergeCell ref="AG15:AJ15"/>
    <mergeCell ref="A16:B16"/>
    <mergeCell ref="C16:AB16"/>
    <mergeCell ref="AC16:AF16"/>
    <mergeCell ref="AG16:AJ16"/>
    <mergeCell ref="A13:B13"/>
    <mergeCell ref="C13:AB13"/>
    <mergeCell ref="AC13:AF13"/>
    <mergeCell ref="AG13:AJ13"/>
    <mergeCell ref="A14:B14"/>
    <mergeCell ref="C14:AB14"/>
    <mergeCell ref="AC14:AF14"/>
    <mergeCell ref="AG14:AJ14"/>
    <mergeCell ref="A11:B11"/>
    <mergeCell ref="C11:AB11"/>
    <mergeCell ref="AC11:AF11"/>
    <mergeCell ref="AG11:AJ11"/>
    <mergeCell ref="A12:B12"/>
    <mergeCell ref="C12:AB12"/>
    <mergeCell ref="AC12:AF12"/>
    <mergeCell ref="AG12:AJ12"/>
    <mergeCell ref="A9:B9"/>
    <mergeCell ref="C9:AB9"/>
    <mergeCell ref="AC9:AF9"/>
    <mergeCell ref="AG9:AJ9"/>
    <mergeCell ref="A10:B10"/>
    <mergeCell ref="C10:AB10"/>
    <mergeCell ref="AC10:AF10"/>
    <mergeCell ref="AG10:AJ10"/>
    <mergeCell ref="A8:B8"/>
    <mergeCell ref="C8:AB8"/>
    <mergeCell ref="AC8:AF8"/>
    <mergeCell ref="AG8:AJ8"/>
    <mergeCell ref="A5:B5"/>
    <mergeCell ref="C5:AB5"/>
    <mergeCell ref="AC5:AF5"/>
    <mergeCell ref="AG5:AJ5"/>
    <mergeCell ref="A6:B6"/>
    <mergeCell ref="C6:AB6"/>
    <mergeCell ref="AC6:AF6"/>
    <mergeCell ref="AG6:AJ6"/>
    <mergeCell ref="A1:AJ1"/>
    <mergeCell ref="A3:AJ3"/>
    <mergeCell ref="A4:B4"/>
    <mergeCell ref="C4:AB4"/>
    <mergeCell ref="AC4:AF4"/>
    <mergeCell ref="AG4:AJ4"/>
    <mergeCell ref="A2:AJ2"/>
    <mergeCell ref="A7:B7"/>
    <mergeCell ref="C7:AB7"/>
    <mergeCell ref="AC7:AF7"/>
    <mergeCell ref="AG7:AJ7"/>
  </mergeCells>
  <printOptions horizontalCentered="1"/>
  <pageMargins left="0.19685039370078741" right="0.19685039370078741" top="0.59055118110236227" bottom="0.59055118110236227" header="0.51181102362204722" footer="0.51181102362204722"/>
  <pageSetup paperSize="9" fitToHeight="0" orientation="portrait" horizontalDpi="360" verticalDpi="360" r:id="rId1"/>
  <headerFooter alignWithMargins="0"/>
  <ignoredErrors>
    <ignoredError sqref="A6:B10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5"/>
  <sheetViews>
    <sheetView zoomScaleNormal="100" zoomScaleSheetLayoutView="100" workbookViewId="0">
      <pane ySplit="5" topLeftCell="A66" activePane="bottomLeft" state="frozen"/>
      <selection pane="bottomLeft" activeCell="AG56" activeCellId="2" sqref="AG20:AJ20 AG40:AJ40 AG56:AJ56"/>
    </sheetView>
  </sheetViews>
  <sheetFormatPr defaultColWidth="9.33203125" defaultRowHeight="13.2" x14ac:dyDescent="0.25"/>
  <cols>
    <col min="1" max="28" width="2.6640625" style="4" customWidth="1"/>
    <col min="29" max="29" width="2.6640625" style="9" customWidth="1"/>
    <col min="30" max="35" width="2.6640625" style="4" customWidth="1"/>
    <col min="36" max="36" width="4.5546875" style="4" customWidth="1"/>
    <col min="37" max="44" width="2.6640625" style="4" customWidth="1"/>
    <col min="45" max="16384" width="9.33203125" style="4"/>
  </cols>
  <sheetData>
    <row r="1" spans="1:36" ht="39" customHeight="1" x14ac:dyDescent="0.25">
      <c r="A1" s="24" t="s">
        <v>393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19.5" customHeight="1" x14ac:dyDescent="0.25">
      <c r="A2" s="36" t="s">
        <v>545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8"/>
    </row>
    <row r="3" spans="1:36" ht="16.2" customHeight="1" x14ac:dyDescent="0.25">
      <c r="A3" s="27" t="s">
        <v>256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36" ht="35.1" customHeight="1" x14ac:dyDescent="0.25">
      <c r="A4" s="29" t="s">
        <v>255</v>
      </c>
      <c r="B4" s="30"/>
      <c r="C4" s="31" t="s">
        <v>254</v>
      </c>
      <c r="D4" s="32"/>
      <c r="E4" s="32"/>
      <c r="F4" s="32"/>
      <c r="G4" s="32"/>
      <c r="H4" s="32"/>
      <c r="I4" s="32"/>
      <c r="J4" s="32"/>
      <c r="K4" s="32"/>
      <c r="L4" s="32"/>
      <c r="M4" s="32"/>
      <c r="N4" s="32"/>
      <c r="O4" s="32"/>
      <c r="P4" s="32"/>
      <c r="Q4" s="32"/>
      <c r="R4" s="32"/>
      <c r="S4" s="32"/>
      <c r="T4" s="32"/>
      <c r="U4" s="32"/>
      <c r="V4" s="32"/>
      <c r="W4" s="32"/>
      <c r="X4" s="32"/>
      <c r="Y4" s="32"/>
      <c r="Z4" s="32"/>
      <c r="AA4" s="32"/>
      <c r="AB4" s="32"/>
      <c r="AC4" s="33" t="s">
        <v>253</v>
      </c>
      <c r="AD4" s="32"/>
      <c r="AE4" s="32"/>
      <c r="AF4" s="32"/>
      <c r="AG4" s="30" t="s">
        <v>252</v>
      </c>
      <c r="AH4" s="69"/>
      <c r="AI4" s="69"/>
      <c r="AJ4" s="69"/>
    </row>
    <row r="5" spans="1:36" x14ac:dyDescent="0.25">
      <c r="A5" s="68" t="s">
        <v>251</v>
      </c>
      <c r="B5" s="68"/>
      <c r="C5" s="44" t="s">
        <v>250</v>
      </c>
      <c r="D5" s="44"/>
      <c r="E5" s="44"/>
      <c r="F5" s="44"/>
      <c r="G5" s="44"/>
      <c r="H5" s="44"/>
      <c r="I5" s="44"/>
      <c r="J5" s="44"/>
      <c r="K5" s="44"/>
      <c r="L5" s="44"/>
      <c r="M5" s="44"/>
      <c r="N5" s="44"/>
      <c r="O5" s="44"/>
      <c r="P5" s="44"/>
      <c r="Q5" s="44"/>
      <c r="R5" s="44"/>
      <c r="S5" s="44"/>
      <c r="T5" s="44"/>
      <c r="U5" s="44"/>
      <c r="V5" s="44"/>
      <c r="W5" s="44"/>
      <c r="X5" s="44"/>
      <c r="Y5" s="44"/>
      <c r="Z5" s="44"/>
      <c r="AA5" s="44"/>
      <c r="AB5" s="44"/>
      <c r="AC5" s="44" t="s">
        <v>249</v>
      </c>
      <c r="AD5" s="69"/>
      <c r="AE5" s="69"/>
      <c r="AF5" s="69"/>
      <c r="AG5" s="44" t="s">
        <v>248</v>
      </c>
      <c r="AH5" s="44"/>
      <c r="AI5" s="44"/>
      <c r="AJ5" s="44"/>
    </row>
    <row r="6" spans="1:36" s="7" customFormat="1" ht="13.2" customHeight="1" x14ac:dyDescent="0.25">
      <c r="A6" s="70" t="s">
        <v>247</v>
      </c>
      <c r="B6" s="71"/>
      <c r="C6" s="64" t="s">
        <v>392</v>
      </c>
      <c r="D6" s="64"/>
      <c r="E6" s="64"/>
      <c r="F6" s="64"/>
      <c r="G6" s="64"/>
      <c r="H6" s="64"/>
      <c r="I6" s="64"/>
      <c r="J6" s="64"/>
      <c r="K6" s="64"/>
      <c r="L6" s="64"/>
      <c r="M6" s="64"/>
      <c r="N6" s="64"/>
      <c r="O6" s="64"/>
      <c r="P6" s="64"/>
      <c r="Q6" s="64"/>
      <c r="R6" s="64"/>
      <c r="S6" s="64"/>
      <c r="T6" s="64"/>
      <c r="U6" s="64"/>
      <c r="V6" s="64"/>
      <c r="W6" s="64"/>
      <c r="X6" s="64"/>
      <c r="Y6" s="64"/>
      <c r="Z6" s="64"/>
      <c r="AA6" s="64"/>
      <c r="AB6" s="64"/>
      <c r="AC6" s="72" t="s">
        <v>391</v>
      </c>
      <c r="AD6" s="72"/>
      <c r="AE6" s="72"/>
      <c r="AF6" s="72"/>
      <c r="AG6" s="42">
        <v>15214726</v>
      </c>
      <c r="AH6" s="42"/>
      <c r="AI6" s="42"/>
      <c r="AJ6" s="42"/>
    </row>
    <row r="7" spans="1:36" s="7" customFormat="1" ht="13.2" customHeight="1" x14ac:dyDescent="0.25">
      <c r="A7" s="70" t="s">
        <v>244</v>
      </c>
      <c r="B7" s="71"/>
      <c r="C7" s="61" t="s">
        <v>390</v>
      </c>
      <c r="D7" s="61"/>
      <c r="E7" s="61"/>
      <c r="F7" s="61"/>
      <c r="G7" s="61"/>
      <c r="H7" s="61"/>
      <c r="I7" s="61"/>
      <c r="J7" s="61"/>
      <c r="K7" s="61"/>
      <c r="L7" s="61"/>
      <c r="M7" s="61"/>
      <c r="N7" s="61"/>
      <c r="O7" s="61"/>
      <c r="P7" s="61"/>
      <c r="Q7" s="61"/>
      <c r="R7" s="61"/>
      <c r="S7" s="61"/>
      <c r="T7" s="61"/>
      <c r="U7" s="61"/>
      <c r="V7" s="61"/>
      <c r="W7" s="61"/>
      <c r="X7" s="61"/>
      <c r="Y7" s="61"/>
      <c r="Z7" s="61"/>
      <c r="AA7" s="61"/>
      <c r="AB7" s="61"/>
      <c r="AC7" s="72" t="s">
        <v>389</v>
      </c>
      <c r="AD7" s="72"/>
      <c r="AE7" s="72"/>
      <c r="AF7" s="72"/>
      <c r="AG7" s="42"/>
      <c r="AH7" s="42"/>
      <c r="AI7" s="42"/>
      <c r="AJ7" s="42"/>
    </row>
    <row r="8" spans="1:36" s="7" customFormat="1" ht="13.2" customHeight="1" x14ac:dyDescent="0.25">
      <c r="A8" s="70" t="s">
        <v>241</v>
      </c>
      <c r="B8" s="71"/>
      <c r="C8" s="64" t="s">
        <v>518</v>
      </c>
      <c r="D8" s="64"/>
      <c r="E8" s="64"/>
      <c r="F8" s="64"/>
      <c r="G8" s="64"/>
      <c r="H8" s="64"/>
      <c r="I8" s="64"/>
      <c r="J8" s="64"/>
      <c r="K8" s="64"/>
      <c r="L8" s="64"/>
      <c r="M8" s="64"/>
      <c r="N8" s="64"/>
      <c r="O8" s="64"/>
      <c r="P8" s="64"/>
      <c r="Q8" s="64"/>
      <c r="R8" s="64"/>
      <c r="S8" s="64"/>
      <c r="T8" s="64"/>
      <c r="U8" s="64"/>
      <c r="V8" s="64"/>
      <c r="W8" s="64"/>
      <c r="X8" s="64"/>
      <c r="Y8" s="64"/>
      <c r="Z8" s="64"/>
      <c r="AA8" s="64"/>
      <c r="AB8" s="64"/>
      <c r="AC8" s="72" t="s">
        <v>519</v>
      </c>
      <c r="AD8" s="72"/>
      <c r="AE8" s="72"/>
      <c r="AF8" s="72"/>
      <c r="AG8" s="42">
        <v>4739880</v>
      </c>
      <c r="AH8" s="42"/>
      <c r="AI8" s="42"/>
      <c r="AJ8" s="42"/>
    </row>
    <row r="9" spans="1:36" s="7" customFormat="1" ht="13.2" customHeight="1" x14ac:dyDescent="0.25">
      <c r="A9" s="70" t="s">
        <v>238</v>
      </c>
      <c r="B9" s="71"/>
      <c r="C9" s="61" t="s">
        <v>520</v>
      </c>
      <c r="D9" s="61"/>
      <c r="E9" s="61"/>
      <c r="F9" s="61"/>
      <c r="G9" s="61"/>
      <c r="H9" s="61"/>
      <c r="I9" s="61"/>
      <c r="J9" s="61"/>
      <c r="K9" s="61"/>
      <c r="L9" s="61"/>
      <c r="M9" s="61"/>
      <c r="N9" s="61"/>
      <c r="O9" s="61"/>
      <c r="P9" s="61"/>
      <c r="Q9" s="61"/>
      <c r="R9" s="61"/>
      <c r="S9" s="61"/>
      <c r="T9" s="61"/>
      <c r="U9" s="61"/>
      <c r="V9" s="61"/>
      <c r="W9" s="61"/>
      <c r="X9" s="61"/>
      <c r="Y9" s="61"/>
      <c r="Z9" s="61"/>
      <c r="AA9" s="61"/>
      <c r="AB9" s="61"/>
      <c r="AC9" s="72" t="s">
        <v>521</v>
      </c>
      <c r="AD9" s="72"/>
      <c r="AE9" s="72"/>
      <c r="AF9" s="72"/>
      <c r="AG9" s="42"/>
      <c r="AH9" s="42"/>
      <c r="AI9" s="42"/>
      <c r="AJ9" s="42"/>
    </row>
    <row r="10" spans="1:36" s="7" customFormat="1" ht="26.1" customHeight="1" x14ac:dyDescent="0.25">
      <c r="A10" s="73" t="s">
        <v>235</v>
      </c>
      <c r="B10" s="74"/>
      <c r="C10" s="61" t="s">
        <v>522</v>
      </c>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72" t="s">
        <v>388</v>
      </c>
      <c r="AD10" s="72"/>
      <c r="AE10" s="72"/>
      <c r="AF10" s="72"/>
      <c r="AG10" s="48">
        <f>AG8+AG9</f>
        <v>4739880</v>
      </c>
      <c r="AH10" s="49"/>
      <c r="AI10" s="49"/>
      <c r="AJ10" s="49"/>
    </row>
    <row r="11" spans="1:36" ht="13.2" customHeight="1" x14ac:dyDescent="0.25">
      <c r="A11" s="73" t="s">
        <v>232</v>
      </c>
      <c r="B11" s="74"/>
      <c r="C11" s="61" t="s">
        <v>387</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72" t="s">
        <v>386</v>
      </c>
      <c r="AD11" s="72"/>
      <c r="AE11" s="72"/>
      <c r="AF11" s="72"/>
      <c r="AG11" s="42">
        <v>2270000</v>
      </c>
      <c r="AH11" s="42"/>
      <c r="AI11" s="42"/>
      <c r="AJ11" s="42"/>
    </row>
    <row r="12" spans="1:36" s="8" customFormat="1" ht="13.2" customHeight="1" x14ac:dyDescent="0.25">
      <c r="A12" s="73" t="s">
        <v>229</v>
      </c>
      <c r="B12" s="74"/>
      <c r="C12" s="61" t="s">
        <v>385</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72" t="s">
        <v>384</v>
      </c>
      <c r="AD12" s="72"/>
      <c r="AE12" s="72"/>
      <c r="AF12" s="72"/>
      <c r="AG12" s="75"/>
      <c r="AH12" s="75"/>
      <c r="AI12" s="75"/>
      <c r="AJ12" s="75"/>
    </row>
    <row r="13" spans="1:36" s="8" customFormat="1" ht="13.2" customHeight="1" x14ac:dyDescent="0.25">
      <c r="A13" s="73" t="s">
        <v>226</v>
      </c>
      <c r="B13" s="74"/>
      <c r="C13" s="61" t="s">
        <v>383</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72" t="s">
        <v>382</v>
      </c>
      <c r="AD13" s="72"/>
      <c r="AE13" s="72"/>
      <c r="AF13" s="72"/>
      <c r="AG13" s="75"/>
      <c r="AH13" s="75"/>
      <c r="AI13" s="75"/>
      <c r="AJ13" s="75"/>
    </row>
    <row r="14" spans="1:36" ht="13.2" customHeight="1" x14ac:dyDescent="0.25">
      <c r="A14" s="73" t="s">
        <v>223</v>
      </c>
      <c r="B14" s="74"/>
      <c r="C14" s="61" t="s">
        <v>532</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72" t="s">
        <v>381</v>
      </c>
      <c r="AD14" s="72"/>
      <c r="AE14" s="72"/>
      <c r="AF14" s="72"/>
      <c r="AG14" s="53">
        <f>AG6+AG7+AG10+AG11+AG12+AG13</f>
        <v>22224606</v>
      </c>
      <c r="AH14" s="54"/>
      <c r="AI14" s="54"/>
      <c r="AJ14" s="54"/>
    </row>
    <row r="15" spans="1:36" ht="13.2" customHeight="1" x14ac:dyDescent="0.25">
      <c r="A15" s="73" t="s">
        <v>220</v>
      </c>
      <c r="B15" s="74"/>
      <c r="C15" s="61" t="s">
        <v>380</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72" t="s">
        <v>379</v>
      </c>
      <c r="AD15" s="72"/>
      <c r="AE15" s="72"/>
      <c r="AF15" s="72"/>
      <c r="AG15" s="42"/>
      <c r="AH15" s="42"/>
      <c r="AI15" s="42"/>
      <c r="AJ15" s="42"/>
    </row>
    <row r="16" spans="1:36" ht="26.1" customHeight="1" x14ac:dyDescent="0.25">
      <c r="A16" s="73" t="s">
        <v>217</v>
      </c>
      <c r="B16" s="74"/>
      <c r="C16" s="61" t="s">
        <v>378</v>
      </c>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72" t="s">
        <v>377</v>
      </c>
      <c r="AD16" s="72"/>
      <c r="AE16" s="72"/>
      <c r="AF16" s="72"/>
      <c r="AG16" s="42"/>
      <c r="AH16" s="42"/>
      <c r="AI16" s="42"/>
      <c r="AJ16" s="42"/>
    </row>
    <row r="17" spans="1:36" ht="26.1" customHeight="1" x14ac:dyDescent="0.25">
      <c r="A17" s="73" t="s">
        <v>214</v>
      </c>
      <c r="B17" s="74"/>
      <c r="C17" s="61" t="s">
        <v>376</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72" t="s">
        <v>375</v>
      </c>
      <c r="AD17" s="72"/>
      <c r="AE17" s="72"/>
      <c r="AF17" s="72"/>
      <c r="AG17" s="42"/>
      <c r="AH17" s="42"/>
      <c r="AI17" s="42"/>
      <c r="AJ17" s="42"/>
    </row>
    <row r="18" spans="1:36" ht="26.1" customHeight="1" x14ac:dyDescent="0.25">
      <c r="A18" s="73" t="s">
        <v>211</v>
      </c>
      <c r="B18" s="74"/>
      <c r="C18" s="61" t="s">
        <v>374</v>
      </c>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72" t="s">
        <v>373</v>
      </c>
      <c r="AD18" s="72"/>
      <c r="AE18" s="72"/>
      <c r="AF18" s="72"/>
      <c r="AG18" s="42"/>
      <c r="AH18" s="42"/>
      <c r="AI18" s="42"/>
      <c r="AJ18" s="42"/>
    </row>
    <row r="19" spans="1:36" ht="13.2" customHeight="1" x14ac:dyDescent="0.25">
      <c r="A19" s="73" t="s">
        <v>208</v>
      </c>
      <c r="B19" s="74"/>
      <c r="C19" s="61" t="s">
        <v>372</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72" t="s">
        <v>371</v>
      </c>
      <c r="AD19" s="72"/>
      <c r="AE19" s="72"/>
      <c r="AF19" s="72"/>
      <c r="AG19" s="42">
        <v>2240000</v>
      </c>
      <c r="AH19" s="42"/>
      <c r="AI19" s="42"/>
      <c r="AJ19" s="42"/>
    </row>
    <row r="20" spans="1:36" ht="13.2" customHeight="1" x14ac:dyDescent="0.25">
      <c r="A20" s="76" t="s">
        <v>205</v>
      </c>
      <c r="B20" s="77"/>
      <c r="C20" s="63" t="s">
        <v>533</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78" t="s">
        <v>370</v>
      </c>
      <c r="AD20" s="78"/>
      <c r="AE20" s="78"/>
      <c r="AF20" s="78"/>
      <c r="AG20" s="53">
        <f>SUM(AG14:AJ19)</f>
        <v>24464606</v>
      </c>
      <c r="AH20" s="54"/>
      <c r="AI20" s="54"/>
      <c r="AJ20" s="54"/>
    </row>
    <row r="21" spans="1:36" ht="13.2" customHeight="1" x14ac:dyDescent="0.25">
      <c r="A21" s="73" t="s">
        <v>202</v>
      </c>
      <c r="B21" s="74"/>
      <c r="C21" s="61" t="s">
        <v>369</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72" t="s">
        <v>368</v>
      </c>
      <c r="AD21" s="72"/>
      <c r="AE21" s="72"/>
      <c r="AF21" s="72"/>
      <c r="AG21" s="42"/>
      <c r="AH21" s="42"/>
      <c r="AI21" s="42"/>
      <c r="AJ21" s="42"/>
    </row>
    <row r="22" spans="1:36" ht="26.1" customHeight="1" x14ac:dyDescent="0.25">
      <c r="A22" s="73" t="s">
        <v>199</v>
      </c>
      <c r="B22" s="74"/>
      <c r="C22" s="61" t="s">
        <v>367</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72" t="s">
        <v>366</v>
      </c>
      <c r="AD22" s="72"/>
      <c r="AE22" s="72"/>
      <c r="AF22" s="72"/>
      <c r="AG22" s="42"/>
      <c r="AH22" s="42"/>
      <c r="AI22" s="42"/>
      <c r="AJ22" s="42"/>
    </row>
    <row r="23" spans="1:36" ht="26.1" customHeight="1" x14ac:dyDescent="0.25">
      <c r="A23" s="73" t="s">
        <v>196</v>
      </c>
      <c r="B23" s="74"/>
      <c r="C23" s="61" t="s">
        <v>365</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72" t="s">
        <v>364</v>
      </c>
      <c r="AD23" s="72"/>
      <c r="AE23" s="72"/>
      <c r="AF23" s="72"/>
      <c r="AG23" s="42"/>
      <c r="AH23" s="42"/>
      <c r="AI23" s="42"/>
      <c r="AJ23" s="42"/>
    </row>
    <row r="24" spans="1:36" ht="26.1" customHeight="1" x14ac:dyDescent="0.25">
      <c r="A24" s="73" t="s">
        <v>193</v>
      </c>
      <c r="B24" s="74"/>
      <c r="C24" s="61" t="s">
        <v>363</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72" t="s">
        <v>362</v>
      </c>
      <c r="AD24" s="72"/>
      <c r="AE24" s="72"/>
      <c r="AF24" s="72"/>
      <c r="AG24" s="42"/>
      <c r="AH24" s="42"/>
      <c r="AI24" s="42"/>
      <c r="AJ24" s="42"/>
    </row>
    <row r="25" spans="1:36" ht="13.2" customHeight="1" x14ac:dyDescent="0.25">
      <c r="A25" s="73" t="s">
        <v>190</v>
      </c>
      <c r="B25" s="74"/>
      <c r="C25" s="61" t="s">
        <v>361</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72" t="s">
        <v>360</v>
      </c>
      <c r="AD25" s="72"/>
      <c r="AE25" s="72"/>
      <c r="AF25" s="72"/>
      <c r="AG25" s="42">
        <v>0</v>
      </c>
      <c r="AH25" s="42"/>
      <c r="AI25" s="42"/>
      <c r="AJ25" s="42"/>
    </row>
    <row r="26" spans="1:36" ht="13.2" customHeight="1" x14ac:dyDescent="0.25">
      <c r="A26" s="76" t="s">
        <v>187</v>
      </c>
      <c r="B26" s="77"/>
      <c r="C26" s="63" t="s">
        <v>534</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78" t="s">
        <v>359</v>
      </c>
      <c r="AD26" s="78"/>
      <c r="AE26" s="78"/>
      <c r="AF26" s="78"/>
      <c r="AG26" s="53">
        <f>SUM(AG21:AJ25)</f>
        <v>0</v>
      </c>
      <c r="AH26" s="54"/>
      <c r="AI26" s="54"/>
      <c r="AJ26" s="54"/>
    </row>
    <row r="27" spans="1:36" ht="13.2" customHeight="1" x14ac:dyDescent="0.25">
      <c r="A27" s="73" t="s">
        <v>184</v>
      </c>
      <c r="B27" s="74"/>
      <c r="C27" s="61" t="s">
        <v>358</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72" t="s">
        <v>357</v>
      </c>
      <c r="AD27" s="72"/>
      <c r="AE27" s="72"/>
      <c r="AF27" s="72"/>
      <c r="AG27" s="42"/>
      <c r="AH27" s="42"/>
      <c r="AI27" s="42"/>
      <c r="AJ27" s="42"/>
    </row>
    <row r="28" spans="1:36" ht="13.2" customHeight="1" x14ac:dyDescent="0.25">
      <c r="A28" s="73" t="s">
        <v>181</v>
      </c>
      <c r="B28" s="74"/>
      <c r="C28" s="61" t="s">
        <v>356</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72" t="s">
        <v>355</v>
      </c>
      <c r="AD28" s="72"/>
      <c r="AE28" s="72"/>
      <c r="AF28" s="72"/>
      <c r="AG28" s="42"/>
      <c r="AH28" s="42"/>
      <c r="AI28" s="42"/>
      <c r="AJ28" s="42"/>
    </row>
    <row r="29" spans="1:36" s="9" customFormat="1" ht="13.2" customHeight="1" x14ac:dyDescent="0.25">
      <c r="A29" s="73" t="s">
        <v>178</v>
      </c>
      <c r="B29" s="74"/>
      <c r="C29" s="61" t="s">
        <v>535</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72" t="s">
        <v>354</v>
      </c>
      <c r="AD29" s="72"/>
      <c r="AE29" s="72"/>
      <c r="AF29" s="72"/>
      <c r="AG29" s="48">
        <f>SUM(AG27:AJ28)</f>
        <v>0</v>
      </c>
      <c r="AH29" s="49"/>
      <c r="AI29" s="49"/>
      <c r="AJ29" s="49"/>
    </row>
    <row r="30" spans="1:36" ht="13.2" customHeight="1" x14ac:dyDescent="0.25">
      <c r="A30" s="73" t="s">
        <v>175</v>
      </c>
      <c r="B30" s="74"/>
      <c r="C30" s="61" t="s">
        <v>353</v>
      </c>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72" t="s">
        <v>352</v>
      </c>
      <c r="AD30" s="72"/>
      <c r="AE30" s="72"/>
      <c r="AF30" s="72"/>
      <c r="AG30" s="42"/>
      <c r="AH30" s="42"/>
      <c r="AI30" s="42"/>
      <c r="AJ30" s="42"/>
    </row>
    <row r="31" spans="1:36" ht="13.2" customHeight="1" x14ac:dyDescent="0.25">
      <c r="A31" s="73" t="s">
        <v>172</v>
      </c>
      <c r="B31" s="74"/>
      <c r="C31" s="61" t="s">
        <v>351</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72" t="s">
        <v>350</v>
      </c>
      <c r="AD31" s="72"/>
      <c r="AE31" s="72"/>
      <c r="AF31" s="72"/>
      <c r="AG31" s="42"/>
      <c r="AH31" s="42"/>
      <c r="AI31" s="42"/>
      <c r="AJ31" s="42"/>
    </row>
    <row r="32" spans="1:36" ht="13.2" customHeight="1" x14ac:dyDescent="0.25">
      <c r="A32" s="73" t="s">
        <v>169</v>
      </c>
      <c r="B32" s="74"/>
      <c r="C32" s="61" t="s">
        <v>349</v>
      </c>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72" t="s">
        <v>348</v>
      </c>
      <c r="AD32" s="72"/>
      <c r="AE32" s="72"/>
      <c r="AF32" s="72"/>
      <c r="AG32" s="42">
        <v>2128000</v>
      </c>
      <c r="AH32" s="42"/>
      <c r="AI32" s="42"/>
      <c r="AJ32" s="42"/>
    </row>
    <row r="33" spans="1:36" ht="13.2" customHeight="1" x14ac:dyDescent="0.25">
      <c r="A33" s="73" t="s">
        <v>166</v>
      </c>
      <c r="B33" s="74"/>
      <c r="C33" s="47" t="s">
        <v>347</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72" t="s">
        <v>346</v>
      </c>
      <c r="AD33" s="72"/>
      <c r="AE33" s="72"/>
      <c r="AF33" s="72"/>
      <c r="AG33" s="42">
        <v>4430000</v>
      </c>
      <c r="AH33" s="42"/>
      <c r="AI33" s="42"/>
      <c r="AJ33" s="42"/>
    </row>
    <row r="34" spans="1:36" ht="13.2" customHeight="1" x14ac:dyDescent="0.25">
      <c r="A34" s="73" t="s">
        <v>163</v>
      </c>
      <c r="B34" s="74"/>
      <c r="C34" s="47" t="s">
        <v>345</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72" t="s">
        <v>344</v>
      </c>
      <c r="AD34" s="72"/>
      <c r="AE34" s="72"/>
      <c r="AF34" s="72"/>
      <c r="AG34" s="42"/>
      <c r="AH34" s="42"/>
      <c r="AI34" s="42"/>
      <c r="AJ34" s="42"/>
    </row>
    <row r="35" spans="1:36" ht="13.2" customHeight="1" x14ac:dyDescent="0.25">
      <c r="A35" s="73" t="s">
        <v>160</v>
      </c>
      <c r="B35" s="74"/>
      <c r="C35" s="61" t="s">
        <v>343</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72" t="s">
        <v>342</v>
      </c>
      <c r="AD35" s="72"/>
      <c r="AE35" s="72"/>
      <c r="AF35" s="72"/>
      <c r="AG35" s="42"/>
      <c r="AH35" s="42"/>
      <c r="AI35" s="42"/>
      <c r="AJ35" s="42"/>
    </row>
    <row r="36" spans="1:36" ht="13.2" customHeight="1" x14ac:dyDescent="0.25">
      <c r="A36" s="73" t="s">
        <v>157</v>
      </c>
      <c r="B36" s="74"/>
      <c r="C36" s="61" t="s">
        <v>341</v>
      </c>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72" t="s">
        <v>340</v>
      </c>
      <c r="AD36" s="72"/>
      <c r="AE36" s="72"/>
      <c r="AF36" s="72"/>
      <c r="AG36" s="42">
        <v>0</v>
      </c>
      <c r="AH36" s="42"/>
      <c r="AI36" s="42"/>
      <c r="AJ36" s="42"/>
    </row>
    <row r="37" spans="1:36" ht="13.2" customHeight="1" x14ac:dyDescent="0.25">
      <c r="A37" s="73" t="s">
        <v>154</v>
      </c>
      <c r="B37" s="74"/>
      <c r="C37" s="61" t="s">
        <v>339</v>
      </c>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72" t="s">
        <v>338</v>
      </c>
      <c r="AD37" s="72"/>
      <c r="AE37" s="72"/>
      <c r="AF37" s="72"/>
      <c r="AG37" s="42"/>
      <c r="AH37" s="42"/>
      <c r="AI37" s="42"/>
      <c r="AJ37" s="42"/>
    </row>
    <row r="38" spans="1:36" ht="13.2" customHeight="1" x14ac:dyDescent="0.25">
      <c r="A38" s="73" t="s">
        <v>151</v>
      </c>
      <c r="B38" s="74"/>
      <c r="C38" s="61" t="s">
        <v>527</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72" t="s">
        <v>337</v>
      </c>
      <c r="AD38" s="72"/>
      <c r="AE38" s="72"/>
      <c r="AF38" s="72"/>
      <c r="AG38" s="48">
        <f>SUM(AG33:AJ37)</f>
        <v>4430000</v>
      </c>
      <c r="AH38" s="49"/>
      <c r="AI38" s="49"/>
      <c r="AJ38" s="49"/>
    </row>
    <row r="39" spans="1:36" ht="13.2" customHeight="1" x14ac:dyDescent="0.25">
      <c r="A39" s="73" t="s">
        <v>148</v>
      </c>
      <c r="B39" s="74"/>
      <c r="C39" s="61" t="s">
        <v>336</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72" t="s">
        <v>335</v>
      </c>
      <c r="AD39" s="72"/>
      <c r="AE39" s="72"/>
      <c r="AF39" s="72"/>
      <c r="AG39" s="42">
        <v>57000</v>
      </c>
      <c r="AH39" s="42"/>
      <c r="AI39" s="42"/>
      <c r="AJ39" s="42"/>
    </row>
    <row r="40" spans="1:36" ht="13.2" customHeight="1" x14ac:dyDescent="0.25">
      <c r="A40" s="76" t="s">
        <v>145</v>
      </c>
      <c r="B40" s="77"/>
      <c r="C40" s="63" t="s">
        <v>528</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78" t="s">
        <v>334</v>
      </c>
      <c r="AD40" s="78"/>
      <c r="AE40" s="78"/>
      <c r="AF40" s="78"/>
      <c r="AG40" s="53">
        <f>AG29+AG30+AG31+AG32+AG38+AG39</f>
        <v>6615000</v>
      </c>
      <c r="AH40" s="54"/>
      <c r="AI40" s="54"/>
      <c r="AJ40" s="54"/>
    </row>
    <row r="41" spans="1:36" ht="13.2" customHeight="1" x14ac:dyDescent="0.25">
      <c r="A41" s="73" t="s">
        <v>142</v>
      </c>
      <c r="B41" s="74"/>
      <c r="C41" s="61" t="s">
        <v>333</v>
      </c>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72" t="s">
        <v>332</v>
      </c>
      <c r="AD41" s="72"/>
      <c r="AE41" s="72"/>
      <c r="AF41" s="72"/>
      <c r="AG41" s="42"/>
      <c r="AH41" s="42"/>
      <c r="AI41" s="42"/>
      <c r="AJ41" s="42"/>
    </row>
    <row r="42" spans="1:36" ht="13.2" customHeight="1" x14ac:dyDescent="0.25">
      <c r="A42" s="73" t="s">
        <v>139</v>
      </c>
      <c r="B42" s="74"/>
      <c r="C42" s="61" t="s">
        <v>331</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72" t="s">
        <v>330</v>
      </c>
      <c r="AD42" s="72"/>
      <c r="AE42" s="72"/>
      <c r="AF42" s="72"/>
      <c r="AG42" s="42"/>
      <c r="AH42" s="42"/>
      <c r="AI42" s="42"/>
      <c r="AJ42" s="42"/>
    </row>
    <row r="43" spans="1:36" ht="13.2" customHeight="1" x14ac:dyDescent="0.25">
      <c r="A43" s="73" t="s">
        <v>136</v>
      </c>
      <c r="B43" s="74"/>
      <c r="C43" s="61" t="s">
        <v>329</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72" t="s">
        <v>328</v>
      </c>
      <c r="AD43" s="72"/>
      <c r="AE43" s="72"/>
      <c r="AF43" s="72"/>
      <c r="AG43" s="42">
        <v>385000</v>
      </c>
      <c r="AH43" s="42"/>
      <c r="AI43" s="42"/>
      <c r="AJ43" s="42"/>
    </row>
    <row r="44" spans="1:36" ht="13.2" customHeight="1" x14ac:dyDescent="0.25">
      <c r="A44" s="73" t="s">
        <v>133</v>
      </c>
      <c r="B44" s="74"/>
      <c r="C44" s="61" t="s">
        <v>327</v>
      </c>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72" t="s">
        <v>326</v>
      </c>
      <c r="AD44" s="72"/>
      <c r="AE44" s="72"/>
      <c r="AF44" s="72"/>
      <c r="AG44" s="42">
        <v>794000</v>
      </c>
      <c r="AH44" s="42"/>
      <c r="AI44" s="42"/>
      <c r="AJ44" s="42"/>
    </row>
    <row r="45" spans="1:36" ht="13.2" customHeight="1" x14ac:dyDescent="0.25">
      <c r="A45" s="73" t="s">
        <v>130</v>
      </c>
      <c r="B45" s="74"/>
      <c r="C45" s="61" t="s">
        <v>325</v>
      </c>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72" t="s">
        <v>324</v>
      </c>
      <c r="AD45" s="72"/>
      <c r="AE45" s="72"/>
      <c r="AF45" s="72"/>
      <c r="AG45" s="42">
        <v>1284453</v>
      </c>
      <c r="AH45" s="42"/>
      <c r="AI45" s="42"/>
      <c r="AJ45" s="42"/>
    </row>
    <row r="46" spans="1:36" ht="13.2" customHeight="1" x14ac:dyDescent="0.25">
      <c r="A46" s="73" t="s">
        <v>127</v>
      </c>
      <c r="B46" s="74"/>
      <c r="C46" s="61" t="s">
        <v>323</v>
      </c>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72" t="s">
        <v>322</v>
      </c>
      <c r="AD46" s="72"/>
      <c r="AE46" s="72"/>
      <c r="AF46" s="72"/>
      <c r="AG46" s="42">
        <v>359390</v>
      </c>
      <c r="AH46" s="42"/>
      <c r="AI46" s="42"/>
      <c r="AJ46" s="42"/>
    </row>
    <row r="47" spans="1:36" ht="13.2" customHeight="1" x14ac:dyDescent="0.25">
      <c r="A47" s="73" t="s">
        <v>124</v>
      </c>
      <c r="B47" s="74"/>
      <c r="C47" s="61" t="s">
        <v>321</v>
      </c>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72" t="s">
        <v>320</v>
      </c>
      <c r="AD47" s="72"/>
      <c r="AE47" s="72"/>
      <c r="AF47" s="72"/>
      <c r="AG47" s="42"/>
      <c r="AH47" s="42"/>
      <c r="AI47" s="42"/>
      <c r="AJ47" s="42"/>
    </row>
    <row r="48" spans="1:36" ht="13.2" customHeight="1" x14ac:dyDescent="0.25">
      <c r="A48" s="73" t="s">
        <v>121</v>
      </c>
      <c r="B48" s="74"/>
      <c r="C48" s="61" t="s">
        <v>319</v>
      </c>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72" t="s">
        <v>318</v>
      </c>
      <c r="AD48" s="72"/>
      <c r="AE48" s="72"/>
      <c r="AF48" s="72"/>
      <c r="AG48" s="42">
        <v>34</v>
      </c>
      <c r="AH48" s="42"/>
      <c r="AI48" s="42"/>
      <c r="AJ48" s="42"/>
    </row>
    <row r="49" spans="1:36" ht="13.2" customHeight="1" x14ac:dyDescent="0.25">
      <c r="A49" s="73" t="s">
        <v>118</v>
      </c>
      <c r="B49" s="74"/>
      <c r="C49" s="61" t="s">
        <v>317</v>
      </c>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72" t="s">
        <v>316</v>
      </c>
      <c r="AD49" s="72"/>
      <c r="AE49" s="72"/>
      <c r="AF49" s="72"/>
      <c r="AG49" s="42"/>
      <c r="AH49" s="42"/>
      <c r="AI49" s="42"/>
      <c r="AJ49" s="42"/>
    </row>
    <row r="50" spans="1:36" ht="13.2" customHeight="1" x14ac:dyDescent="0.25">
      <c r="A50" s="73" t="s">
        <v>115</v>
      </c>
      <c r="B50" s="74"/>
      <c r="C50" s="61" t="s">
        <v>529</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72" t="s">
        <v>315</v>
      </c>
      <c r="AD50" s="72"/>
      <c r="AE50" s="72"/>
      <c r="AF50" s="72"/>
      <c r="AG50" s="48">
        <f>AG48+AG49</f>
        <v>34</v>
      </c>
      <c r="AH50" s="49"/>
      <c r="AI50" s="49"/>
      <c r="AJ50" s="49"/>
    </row>
    <row r="51" spans="1:36" ht="13.2" customHeight="1" x14ac:dyDescent="0.25">
      <c r="A51" s="73" t="s">
        <v>112</v>
      </c>
      <c r="B51" s="74"/>
      <c r="C51" s="61" t="s">
        <v>314</v>
      </c>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72" t="s">
        <v>313</v>
      </c>
      <c r="AD51" s="72"/>
      <c r="AE51" s="72"/>
      <c r="AF51" s="72"/>
      <c r="AG51" s="42"/>
      <c r="AH51" s="42"/>
      <c r="AI51" s="42"/>
      <c r="AJ51" s="42"/>
    </row>
    <row r="52" spans="1:36" ht="13.2" customHeight="1" x14ac:dyDescent="0.25">
      <c r="A52" s="73" t="s">
        <v>109</v>
      </c>
      <c r="B52" s="74"/>
      <c r="C52" s="61" t="s">
        <v>312</v>
      </c>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72" t="s">
        <v>311</v>
      </c>
      <c r="AD52" s="72"/>
      <c r="AE52" s="72"/>
      <c r="AF52" s="72"/>
      <c r="AG52" s="42"/>
      <c r="AH52" s="42"/>
      <c r="AI52" s="42"/>
      <c r="AJ52" s="42"/>
    </row>
    <row r="53" spans="1:36" ht="13.2" customHeight="1" x14ac:dyDescent="0.25">
      <c r="A53" s="73" t="s">
        <v>106</v>
      </c>
      <c r="B53" s="74"/>
      <c r="C53" s="61" t="s">
        <v>530</v>
      </c>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72" t="s">
        <v>310</v>
      </c>
      <c r="AD53" s="72"/>
      <c r="AE53" s="72"/>
      <c r="AF53" s="72"/>
      <c r="AG53" s="48">
        <f>AG51+AG52</f>
        <v>0</v>
      </c>
      <c r="AH53" s="49"/>
      <c r="AI53" s="49"/>
      <c r="AJ53" s="49"/>
    </row>
    <row r="54" spans="1:36" ht="13.2" customHeight="1" x14ac:dyDescent="0.25">
      <c r="A54" s="73" t="s">
        <v>103</v>
      </c>
      <c r="B54" s="74"/>
      <c r="C54" s="61" t="s">
        <v>309</v>
      </c>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72" t="s">
        <v>308</v>
      </c>
      <c r="AD54" s="72"/>
      <c r="AE54" s="72"/>
      <c r="AF54" s="72"/>
      <c r="AG54" s="42"/>
      <c r="AH54" s="42"/>
      <c r="AI54" s="42"/>
      <c r="AJ54" s="42"/>
    </row>
    <row r="55" spans="1:36" ht="13.2" customHeight="1" x14ac:dyDescent="0.25">
      <c r="A55" s="73" t="s">
        <v>100</v>
      </c>
      <c r="B55" s="74"/>
      <c r="C55" s="61" t="s">
        <v>307</v>
      </c>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72" t="s">
        <v>306</v>
      </c>
      <c r="AD55" s="72"/>
      <c r="AE55" s="72"/>
      <c r="AF55" s="72"/>
      <c r="AG55" s="42">
        <v>871568</v>
      </c>
      <c r="AH55" s="42"/>
      <c r="AI55" s="42"/>
      <c r="AJ55" s="42"/>
    </row>
    <row r="56" spans="1:36" ht="13.2" customHeight="1" x14ac:dyDescent="0.25">
      <c r="A56" s="76" t="s">
        <v>97</v>
      </c>
      <c r="B56" s="77"/>
      <c r="C56" s="63" t="s">
        <v>531</v>
      </c>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78" t="s">
        <v>305</v>
      </c>
      <c r="AD56" s="78"/>
      <c r="AE56" s="78"/>
      <c r="AF56" s="78"/>
      <c r="AG56" s="53">
        <f>AG41+AG42+AG43+AG44+AG45+AG46+AG47+AG50+AG53+AG54+AG55</f>
        <v>3694445</v>
      </c>
      <c r="AH56" s="54"/>
      <c r="AI56" s="54"/>
      <c r="AJ56" s="54"/>
    </row>
    <row r="57" spans="1:36" ht="13.2" customHeight="1" x14ac:dyDescent="0.25">
      <c r="A57" s="73" t="s">
        <v>94</v>
      </c>
      <c r="B57" s="74"/>
      <c r="C57" s="61" t="s">
        <v>304</v>
      </c>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72" t="s">
        <v>303</v>
      </c>
      <c r="AD57" s="72"/>
      <c r="AE57" s="72"/>
      <c r="AF57" s="72"/>
      <c r="AG57" s="42"/>
      <c r="AH57" s="42"/>
      <c r="AI57" s="42"/>
      <c r="AJ57" s="42"/>
    </row>
    <row r="58" spans="1:36" ht="13.2" customHeight="1" x14ac:dyDescent="0.25">
      <c r="A58" s="73" t="s">
        <v>91</v>
      </c>
      <c r="B58" s="74"/>
      <c r="C58" s="61" t="s">
        <v>302</v>
      </c>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72" t="s">
        <v>301</v>
      </c>
      <c r="AD58" s="72"/>
      <c r="AE58" s="72"/>
      <c r="AF58" s="72"/>
      <c r="AG58" s="42">
        <v>0</v>
      </c>
      <c r="AH58" s="42"/>
      <c r="AI58" s="42"/>
      <c r="AJ58" s="42"/>
    </row>
    <row r="59" spans="1:36" ht="13.2" customHeight="1" x14ac:dyDescent="0.25">
      <c r="A59" s="73" t="s">
        <v>88</v>
      </c>
      <c r="B59" s="74"/>
      <c r="C59" s="61" t="s">
        <v>300</v>
      </c>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72" t="s">
        <v>299</v>
      </c>
      <c r="AD59" s="72"/>
      <c r="AE59" s="72"/>
      <c r="AF59" s="72"/>
      <c r="AG59" s="42"/>
      <c r="AH59" s="42"/>
      <c r="AI59" s="42"/>
      <c r="AJ59" s="42"/>
    </row>
    <row r="60" spans="1:36" ht="13.2" customHeight="1" x14ac:dyDescent="0.25">
      <c r="A60" s="73" t="s">
        <v>85</v>
      </c>
      <c r="B60" s="74"/>
      <c r="C60" s="61" t="s">
        <v>298</v>
      </c>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72" t="s">
        <v>297</v>
      </c>
      <c r="AD60" s="72"/>
      <c r="AE60" s="72"/>
      <c r="AF60" s="72"/>
      <c r="AG60" s="42"/>
      <c r="AH60" s="42"/>
      <c r="AI60" s="42"/>
      <c r="AJ60" s="42"/>
    </row>
    <row r="61" spans="1:36" ht="13.2" customHeight="1" x14ac:dyDescent="0.25">
      <c r="A61" s="73" t="s">
        <v>293</v>
      </c>
      <c r="B61" s="74"/>
      <c r="C61" s="61" t="s">
        <v>296</v>
      </c>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72" t="s">
        <v>295</v>
      </c>
      <c r="AD61" s="72"/>
      <c r="AE61" s="72"/>
      <c r="AF61" s="72"/>
      <c r="AG61" s="42"/>
      <c r="AH61" s="42"/>
      <c r="AI61" s="42"/>
      <c r="AJ61" s="42"/>
    </row>
    <row r="62" spans="1:36" ht="13.2" customHeight="1" x14ac:dyDescent="0.25">
      <c r="A62" s="76" t="s">
        <v>290</v>
      </c>
      <c r="B62" s="77"/>
      <c r="C62" s="63" t="s">
        <v>526</v>
      </c>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7" t="s">
        <v>294</v>
      </c>
      <c r="AD62" s="67"/>
      <c r="AE62" s="67"/>
      <c r="AF62" s="67"/>
      <c r="AG62" s="53">
        <f>SUM(AG57:AJ61)</f>
        <v>0</v>
      </c>
      <c r="AH62" s="54"/>
      <c r="AI62" s="54"/>
      <c r="AJ62" s="54"/>
    </row>
    <row r="63" spans="1:36" ht="26.1" customHeight="1" x14ac:dyDescent="0.25">
      <c r="A63" s="73" t="s">
        <v>287</v>
      </c>
      <c r="B63" s="74"/>
      <c r="C63" s="61" t="s">
        <v>292</v>
      </c>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55" t="s">
        <v>291</v>
      </c>
      <c r="AD63" s="55"/>
      <c r="AE63" s="55"/>
      <c r="AF63" s="55"/>
      <c r="AG63" s="42"/>
      <c r="AH63" s="42"/>
      <c r="AI63" s="42"/>
      <c r="AJ63" s="42"/>
    </row>
    <row r="64" spans="1:36" ht="26.1" customHeight="1" x14ac:dyDescent="0.25">
      <c r="A64" s="73" t="s">
        <v>284</v>
      </c>
      <c r="B64" s="74"/>
      <c r="C64" s="61" t="s">
        <v>289</v>
      </c>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55" t="s">
        <v>288</v>
      </c>
      <c r="AD64" s="55"/>
      <c r="AE64" s="55"/>
      <c r="AF64" s="55"/>
      <c r="AG64" s="42"/>
      <c r="AH64" s="42"/>
      <c r="AI64" s="42"/>
      <c r="AJ64" s="42"/>
    </row>
    <row r="65" spans="1:36" ht="26.1" customHeight="1" x14ac:dyDescent="0.25">
      <c r="A65" s="73" t="s">
        <v>281</v>
      </c>
      <c r="B65" s="74"/>
      <c r="C65" s="61" t="s">
        <v>286</v>
      </c>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55" t="s">
        <v>285</v>
      </c>
      <c r="AD65" s="55"/>
      <c r="AE65" s="55"/>
      <c r="AF65" s="55"/>
      <c r="AG65" s="42"/>
      <c r="AH65" s="42"/>
      <c r="AI65" s="42"/>
      <c r="AJ65" s="42"/>
    </row>
    <row r="66" spans="1:36" ht="26.1" customHeight="1" x14ac:dyDescent="0.25">
      <c r="A66" s="73" t="s">
        <v>278</v>
      </c>
      <c r="B66" s="74"/>
      <c r="C66" s="61" t="s">
        <v>283</v>
      </c>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55" t="s">
        <v>282</v>
      </c>
      <c r="AD66" s="55"/>
      <c r="AE66" s="55"/>
      <c r="AF66" s="55"/>
      <c r="AG66" s="42"/>
      <c r="AH66" s="42"/>
      <c r="AI66" s="42"/>
      <c r="AJ66" s="42"/>
    </row>
    <row r="67" spans="1:36" ht="13.2" customHeight="1" x14ac:dyDescent="0.25">
      <c r="A67" s="73" t="s">
        <v>276</v>
      </c>
      <c r="B67" s="74"/>
      <c r="C67" s="61" t="s">
        <v>280</v>
      </c>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55" t="s">
        <v>279</v>
      </c>
      <c r="AD67" s="55"/>
      <c r="AE67" s="55"/>
      <c r="AF67" s="55"/>
      <c r="AG67" s="42"/>
      <c r="AH67" s="42"/>
      <c r="AI67" s="42"/>
      <c r="AJ67" s="42"/>
    </row>
    <row r="68" spans="1:36" ht="13.2" customHeight="1" x14ac:dyDescent="0.25">
      <c r="A68" s="76" t="s">
        <v>273</v>
      </c>
      <c r="B68" s="77"/>
      <c r="C68" s="63" t="s">
        <v>523</v>
      </c>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7" t="s">
        <v>277</v>
      </c>
      <c r="AD68" s="67"/>
      <c r="AE68" s="67"/>
      <c r="AF68" s="67"/>
      <c r="AG68" s="53">
        <f>SUM(AG63:AJ67)</f>
        <v>0</v>
      </c>
      <c r="AH68" s="54"/>
      <c r="AI68" s="54"/>
      <c r="AJ68" s="54"/>
    </row>
    <row r="69" spans="1:36" ht="26.1" customHeight="1" x14ac:dyDescent="0.25">
      <c r="A69" s="73" t="s">
        <v>270</v>
      </c>
      <c r="B69" s="74"/>
      <c r="C69" s="61" t="s">
        <v>275</v>
      </c>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55" t="s">
        <v>274</v>
      </c>
      <c r="AD69" s="55"/>
      <c r="AE69" s="55"/>
      <c r="AF69" s="55"/>
      <c r="AG69" s="42"/>
      <c r="AH69" s="42"/>
      <c r="AI69" s="42"/>
      <c r="AJ69" s="42"/>
    </row>
    <row r="70" spans="1:36" ht="26.1" customHeight="1" x14ac:dyDescent="0.25">
      <c r="A70" s="73" t="s">
        <v>267</v>
      </c>
      <c r="B70" s="74"/>
      <c r="C70" s="61" t="s">
        <v>272</v>
      </c>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55" t="s">
        <v>271</v>
      </c>
      <c r="AD70" s="55"/>
      <c r="AE70" s="55"/>
      <c r="AF70" s="55"/>
      <c r="AG70" s="42"/>
      <c r="AH70" s="42"/>
      <c r="AI70" s="42"/>
      <c r="AJ70" s="42"/>
    </row>
    <row r="71" spans="1:36" ht="26.1" customHeight="1" x14ac:dyDescent="0.25">
      <c r="A71" s="73" t="s">
        <v>264</v>
      </c>
      <c r="B71" s="74"/>
      <c r="C71" s="61" t="s">
        <v>269</v>
      </c>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55" t="s">
        <v>268</v>
      </c>
      <c r="AD71" s="55"/>
      <c r="AE71" s="55"/>
      <c r="AF71" s="55"/>
      <c r="AG71" s="42"/>
      <c r="AH71" s="42"/>
      <c r="AI71" s="42"/>
      <c r="AJ71" s="42"/>
    </row>
    <row r="72" spans="1:36" ht="26.1" customHeight="1" x14ac:dyDescent="0.25">
      <c r="A72" s="73" t="s">
        <v>261</v>
      </c>
      <c r="B72" s="74"/>
      <c r="C72" s="61" t="s">
        <v>266</v>
      </c>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55" t="s">
        <v>265</v>
      </c>
      <c r="AD72" s="55"/>
      <c r="AE72" s="55"/>
      <c r="AF72" s="55"/>
      <c r="AG72" s="42"/>
      <c r="AH72" s="42"/>
      <c r="AI72" s="42"/>
      <c r="AJ72" s="42"/>
    </row>
    <row r="73" spans="1:36" ht="13.2" customHeight="1" x14ac:dyDescent="0.25">
      <c r="A73" s="73" t="s">
        <v>259</v>
      </c>
      <c r="B73" s="74"/>
      <c r="C73" s="61" t="s">
        <v>263</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55" t="s">
        <v>262</v>
      </c>
      <c r="AD73" s="55"/>
      <c r="AE73" s="55"/>
      <c r="AF73" s="55"/>
      <c r="AG73" s="42"/>
      <c r="AH73" s="42"/>
      <c r="AI73" s="42"/>
      <c r="AJ73" s="42"/>
    </row>
    <row r="74" spans="1:36" ht="13.2" customHeight="1" x14ac:dyDescent="0.25">
      <c r="A74" s="79" t="s">
        <v>516</v>
      </c>
      <c r="B74" s="79"/>
      <c r="C74" s="63" t="s">
        <v>524</v>
      </c>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7" t="s">
        <v>260</v>
      </c>
      <c r="AD74" s="67"/>
      <c r="AE74" s="67"/>
      <c r="AF74" s="67"/>
      <c r="AG74" s="48">
        <f>SUM(AG69:AJ73)</f>
        <v>0</v>
      </c>
      <c r="AH74" s="49"/>
      <c r="AI74" s="49"/>
      <c r="AJ74" s="49"/>
    </row>
    <row r="75" spans="1:36" ht="13.2" customHeight="1" x14ac:dyDescent="0.25">
      <c r="A75" s="79" t="s">
        <v>517</v>
      </c>
      <c r="B75" s="79"/>
      <c r="C75" s="63" t="s">
        <v>525</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7" t="s">
        <v>258</v>
      </c>
      <c r="AD75" s="67"/>
      <c r="AE75" s="67"/>
      <c r="AF75" s="67"/>
      <c r="AG75" s="53">
        <f>AG20+AG26+AG40+AG56+AG62+AG68+AG74</f>
        <v>34774051</v>
      </c>
      <c r="AH75" s="54"/>
      <c r="AI75" s="54"/>
      <c r="AJ75" s="54"/>
    </row>
  </sheetData>
  <mergeCells count="291">
    <mergeCell ref="A51:B51"/>
    <mergeCell ref="A52:B52"/>
    <mergeCell ref="AG51:AJ51"/>
    <mergeCell ref="AG52:AJ52"/>
    <mergeCell ref="AC51:AF51"/>
    <mergeCell ref="AC52:AF52"/>
    <mergeCell ref="C51:AB51"/>
    <mergeCell ref="C52:AB52"/>
    <mergeCell ref="AC48:AF48"/>
    <mergeCell ref="C49:AB49"/>
    <mergeCell ref="AC49:AF49"/>
    <mergeCell ref="AG48:AJ48"/>
    <mergeCell ref="AG49:AJ49"/>
    <mergeCell ref="A74:B74"/>
    <mergeCell ref="C74:AB74"/>
    <mergeCell ref="AC74:AF74"/>
    <mergeCell ref="AG74:AJ74"/>
    <mergeCell ref="AC73:AF73"/>
    <mergeCell ref="A75:B75"/>
    <mergeCell ref="C75:AB75"/>
    <mergeCell ref="AC75:AF75"/>
    <mergeCell ref="AG75:AJ75"/>
    <mergeCell ref="A72:B72"/>
    <mergeCell ref="C72:AB72"/>
    <mergeCell ref="AC72:AF72"/>
    <mergeCell ref="AG72:AJ72"/>
    <mergeCell ref="A73:B73"/>
    <mergeCell ref="C73:AB73"/>
    <mergeCell ref="AG73:AJ73"/>
    <mergeCell ref="A68:B68"/>
    <mergeCell ref="C68:AB68"/>
    <mergeCell ref="AC68:AF68"/>
    <mergeCell ref="AG68:AJ68"/>
    <mergeCell ref="A69:B69"/>
    <mergeCell ref="C69:AB69"/>
    <mergeCell ref="AC69:AF69"/>
    <mergeCell ref="AG69:AJ69"/>
    <mergeCell ref="A71:B71"/>
    <mergeCell ref="C71:AB71"/>
    <mergeCell ref="AC71:AF71"/>
    <mergeCell ref="AG71:AJ71"/>
    <mergeCell ref="A70:B70"/>
    <mergeCell ref="C70:AB70"/>
    <mergeCell ref="AC70:AF70"/>
    <mergeCell ref="AG70:AJ70"/>
    <mergeCell ref="C66:AB66"/>
    <mergeCell ref="AC66:AF66"/>
    <mergeCell ref="AG66:AJ66"/>
    <mergeCell ref="A67:B67"/>
    <mergeCell ref="C67:AB67"/>
    <mergeCell ref="AC67:AF67"/>
    <mergeCell ref="AG67:AJ67"/>
    <mergeCell ref="A63:B63"/>
    <mergeCell ref="C63:AB63"/>
    <mergeCell ref="AC63:AF63"/>
    <mergeCell ref="AG63:AJ63"/>
    <mergeCell ref="A65:B65"/>
    <mergeCell ref="C65:AB65"/>
    <mergeCell ref="C64:AB64"/>
    <mergeCell ref="AC64:AF64"/>
    <mergeCell ref="AG64:AJ64"/>
    <mergeCell ref="AC65:AF65"/>
    <mergeCell ref="AG65:AJ65"/>
    <mergeCell ref="A66:B66"/>
    <mergeCell ref="A64:B64"/>
    <mergeCell ref="AC61:AF61"/>
    <mergeCell ref="AG61:AJ61"/>
    <mergeCell ref="A62:B62"/>
    <mergeCell ref="C62:AB62"/>
    <mergeCell ref="AC62:AF62"/>
    <mergeCell ref="AG62:AJ62"/>
    <mergeCell ref="A59:B59"/>
    <mergeCell ref="C59:AB59"/>
    <mergeCell ref="AC59:AF59"/>
    <mergeCell ref="AG59:AJ59"/>
    <mergeCell ref="A60:B60"/>
    <mergeCell ref="C60:AB60"/>
    <mergeCell ref="AC60:AF60"/>
    <mergeCell ref="AG60:AJ60"/>
    <mergeCell ref="A61:B61"/>
    <mergeCell ref="C61:AB61"/>
    <mergeCell ref="A57:B57"/>
    <mergeCell ref="C57:AB57"/>
    <mergeCell ref="AC57:AF57"/>
    <mergeCell ref="AG57:AJ57"/>
    <mergeCell ref="A58:B58"/>
    <mergeCell ref="C58:AB58"/>
    <mergeCell ref="AC58:AF58"/>
    <mergeCell ref="AG58:AJ58"/>
    <mergeCell ref="A53:B53"/>
    <mergeCell ref="C53:AB53"/>
    <mergeCell ref="AC53:AF53"/>
    <mergeCell ref="AG53:AJ53"/>
    <mergeCell ref="A55:B55"/>
    <mergeCell ref="C55:AB55"/>
    <mergeCell ref="AC55:AF55"/>
    <mergeCell ref="AG55:AJ55"/>
    <mergeCell ref="A54:B54"/>
    <mergeCell ref="C54:AB54"/>
    <mergeCell ref="AC54:AF54"/>
    <mergeCell ref="AG54:AJ54"/>
    <mergeCell ref="C56:AB56"/>
    <mergeCell ref="AC56:AF56"/>
    <mergeCell ref="AG56:AJ56"/>
    <mergeCell ref="A56:B56"/>
    <mergeCell ref="A47:B47"/>
    <mergeCell ref="C47:AB47"/>
    <mergeCell ref="AC47:AF47"/>
    <mergeCell ref="AG47:AJ47"/>
    <mergeCell ref="A50:B50"/>
    <mergeCell ref="C50:AB50"/>
    <mergeCell ref="AC50:AF50"/>
    <mergeCell ref="AG50:AJ50"/>
    <mergeCell ref="A48:B48"/>
    <mergeCell ref="C48:AB48"/>
    <mergeCell ref="A49:B49"/>
    <mergeCell ref="A45:B45"/>
    <mergeCell ref="C45:AB45"/>
    <mergeCell ref="AC45:AF45"/>
    <mergeCell ref="AG45:AJ45"/>
    <mergeCell ref="A46:B46"/>
    <mergeCell ref="C46:AB46"/>
    <mergeCell ref="AC46:AF46"/>
    <mergeCell ref="AG46:AJ46"/>
    <mergeCell ref="A43:B43"/>
    <mergeCell ref="C43:AB43"/>
    <mergeCell ref="AC43:AF43"/>
    <mergeCell ref="AG43:AJ43"/>
    <mergeCell ref="A44:B44"/>
    <mergeCell ref="C44:AB44"/>
    <mergeCell ref="AC44:AF44"/>
    <mergeCell ref="AG44:AJ44"/>
    <mergeCell ref="A41:B41"/>
    <mergeCell ref="C41:AB41"/>
    <mergeCell ref="AC41:AF41"/>
    <mergeCell ref="AG41:AJ41"/>
    <mergeCell ref="A42:B42"/>
    <mergeCell ref="C42:AB42"/>
    <mergeCell ref="AC42:AF42"/>
    <mergeCell ref="AG42:AJ42"/>
    <mergeCell ref="A39:B39"/>
    <mergeCell ref="C39:AB39"/>
    <mergeCell ref="AC39:AF39"/>
    <mergeCell ref="AG39:AJ39"/>
    <mergeCell ref="A40:B40"/>
    <mergeCell ref="C40:AB40"/>
    <mergeCell ref="AC40:AF40"/>
    <mergeCell ref="AG40:AJ40"/>
    <mergeCell ref="A37:B37"/>
    <mergeCell ref="C37:AB37"/>
    <mergeCell ref="AC37:AF37"/>
    <mergeCell ref="AG37:AJ37"/>
    <mergeCell ref="A38:B38"/>
    <mergeCell ref="C38:AB38"/>
    <mergeCell ref="AC38:AF38"/>
    <mergeCell ref="AG38:AJ38"/>
    <mergeCell ref="A35:B35"/>
    <mergeCell ref="C35:AB35"/>
    <mergeCell ref="AC35:AF35"/>
    <mergeCell ref="AG35:AJ35"/>
    <mergeCell ref="A36:B36"/>
    <mergeCell ref="C36:AB36"/>
    <mergeCell ref="AC36:AF36"/>
    <mergeCell ref="AG36:AJ36"/>
    <mergeCell ref="A33:B33"/>
    <mergeCell ref="C33:AB33"/>
    <mergeCell ref="AC33:AF33"/>
    <mergeCell ref="AG33:AJ33"/>
    <mergeCell ref="A34:B34"/>
    <mergeCell ref="C34:AB34"/>
    <mergeCell ref="AC34:AF34"/>
    <mergeCell ref="AG34:AJ34"/>
    <mergeCell ref="A31:B31"/>
    <mergeCell ref="C31:AB31"/>
    <mergeCell ref="AC31:AF31"/>
    <mergeCell ref="AG31:AJ31"/>
    <mergeCell ref="A32:B32"/>
    <mergeCell ref="C32:AB32"/>
    <mergeCell ref="AC32:AF32"/>
    <mergeCell ref="AG32:AJ32"/>
    <mergeCell ref="A29:B29"/>
    <mergeCell ref="C29:AB29"/>
    <mergeCell ref="AC29:AF29"/>
    <mergeCell ref="AG29:AJ29"/>
    <mergeCell ref="A30:B30"/>
    <mergeCell ref="C30:AB30"/>
    <mergeCell ref="AC30:AF30"/>
    <mergeCell ref="AG30:AJ30"/>
    <mergeCell ref="A27:B27"/>
    <mergeCell ref="C27:AB27"/>
    <mergeCell ref="AC27:AF27"/>
    <mergeCell ref="AG27:AJ27"/>
    <mergeCell ref="A28:B28"/>
    <mergeCell ref="C28:AB28"/>
    <mergeCell ref="AC28:AF28"/>
    <mergeCell ref="AG28:AJ28"/>
    <mergeCell ref="A25:B25"/>
    <mergeCell ref="C25:AB25"/>
    <mergeCell ref="AC25:AF25"/>
    <mergeCell ref="AG25:AJ25"/>
    <mergeCell ref="A26:B26"/>
    <mergeCell ref="C26:AB26"/>
    <mergeCell ref="AC26:AF26"/>
    <mergeCell ref="AG26:AJ26"/>
    <mergeCell ref="A23:B23"/>
    <mergeCell ref="C23:AB23"/>
    <mergeCell ref="AC23:AF23"/>
    <mergeCell ref="AG23:AJ23"/>
    <mergeCell ref="A24:B24"/>
    <mergeCell ref="C24:AB24"/>
    <mergeCell ref="AC24:AF24"/>
    <mergeCell ref="AG24:AJ24"/>
    <mergeCell ref="A21:B21"/>
    <mergeCell ref="C21:AB21"/>
    <mergeCell ref="AC21:AF21"/>
    <mergeCell ref="AG21:AJ21"/>
    <mergeCell ref="A22:B22"/>
    <mergeCell ref="C22:AB22"/>
    <mergeCell ref="AC22:AF22"/>
    <mergeCell ref="AG22:AJ22"/>
    <mergeCell ref="A19:B19"/>
    <mergeCell ref="C19:AB19"/>
    <mergeCell ref="AC19:AF19"/>
    <mergeCell ref="AG19:AJ19"/>
    <mergeCell ref="A20:B20"/>
    <mergeCell ref="C20:AB20"/>
    <mergeCell ref="AC20:AF20"/>
    <mergeCell ref="AG20:AJ20"/>
    <mergeCell ref="A17:B17"/>
    <mergeCell ref="C17:AB17"/>
    <mergeCell ref="AC17:AF17"/>
    <mergeCell ref="AG17:AJ17"/>
    <mergeCell ref="A18:B18"/>
    <mergeCell ref="C18:AB18"/>
    <mergeCell ref="AC18:AF18"/>
    <mergeCell ref="AG18:AJ18"/>
    <mergeCell ref="A15:B15"/>
    <mergeCell ref="C15:AB15"/>
    <mergeCell ref="AC15:AF15"/>
    <mergeCell ref="AG15:AJ15"/>
    <mergeCell ref="A16:B16"/>
    <mergeCell ref="C16:AB16"/>
    <mergeCell ref="AC16:AF16"/>
    <mergeCell ref="AG16:AJ16"/>
    <mergeCell ref="A13:B13"/>
    <mergeCell ref="C13:AB13"/>
    <mergeCell ref="AC13:AF13"/>
    <mergeCell ref="AG13:AJ13"/>
    <mergeCell ref="A14:B14"/>
    <mergeCell ref="C14:AB14"/>
    <mergeCell ref="AC14:AF14"/>
    <mergeCell ref="AG14:AJ14"/>
    <mergeCell ref="A11:B11"/>
    <mergeCell ref="C11:AB11"/>
    <mergeCell ref="AC11:AF11"/>
    <mergeCell ref="AG11:AJ11"/>
    <mergeCell ref="A12:B12"/>
    <mergeCell ref="C12:AB12"/>
    <mergeCell ref="AC12:AF12"/>
    <mergeCell ref="AG12:AJ12"/>
    <mergeCell ref="A7:B7"/>
    <mergeCell ref="C7:AB7"/>
    <mergeCell ref="AC7:AF7"/>
    <mergeCell ref="AG7:AJ7"/>
    <mergeCell ref="A10:B10"/>
    <mergeCell ref="C10:AB10"/>
    <mergeCell ref="AC10:AF10"/>
    <mergeCell ref="AG10:AJ10"/>
    <mergeCell ref="A8:B8"/>
    <mergeCell ref="C8:AB8"/>
    <mergeCell ref="AC8:AF8"/>
    <mergeCell ref="AG8:AJ8"/>
    <mergeCell ref="A9:B9"/>
    <mergeCell ref="C9:AB9"/>
    <mergeCell ref="AC9:AF9"/>
    <mergeCell ref="AG9:AJ9"/>
    <mergeCell ref="A1:AJ1"/>
    <mergeCell ref="A5:B5"/>
    <mergeCell ref="C5:AB5"/>
    <mergeCell ref="AC5:AF5"/>
    <mergeCell ref="AG5:AJ5"/>
    <mergeCell ref="A6:B6"/>
    <mergeCell ref="C6:AB6"/>
    <mergeCell ref="AC6:AF6"/>
    <mergeCell ref="AG6:AJ6"/>
    <mergeCell ref="A2:AJ2"/>
    <mergeCell ref="A3:AJ3"/>
    <mergeCell ref="A4:B4"/>
    <mergeCell ref="C4:AB4"/>
    <mergeCell ref="AC4:AF4"/>
    <mergeCell ref="AG4:AJ4"/>
  </mergeCells>
  <printOptions horizontalCentered="1"/>
  <pageMargins left="0.19685039370078741" right="0.19685039370078741" top="0.98425196850393704" bottom="0.98425196850393704" header="0.51181102362204722" footer="0.51181102362204722"/>
  <pageSetup paperSize="9" fitToHeight="0" orientation="portrait" horizontalDpi="360" verticalDpi="360" r:id="rId1"/>
  <headerFooter alignWithMargins="0"/>
  <ignoredErrors>
    <ignoredError sqref="B75 A6:B7 B12 B13 B14 B15 B16 B17 B18 B19 B20 B21 B22 B23 B24 B25 B26 B27 B28 B29 B30 B31 B32 B33 B34 B35 B36 B37 B38 B39 B40 B41 B42 B43 B44 B45 B46 B47 B48 B49 B50 B51 B52 B53 B54 B55 B56 B57 B58 B59 B60 B61 B62 B63 B64 B65 B66 B67 B68 B69 B70 B71 B72 B73 B7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Normal="100" zoomScaleSheetLayoutView="100" workbookViewId="0">
      <pane ySplit="5" topLeftCell="A15" activePane="bottomLeft" state="frozen"/>
      <selection pane="bottomLeft" activeCell="AK33" sqref="AK33"/>
    </sheetView>
  </sheetViews>
  <sheetFormatPr defaultColWidth="9.33203125" defaultRowHeight="13.2" x14ac:dyDescent="0.25"/>
  <cols>
    <col min="1" max="32" width="2.6640625" style="4" customWidth="1"/>
    <col min="33" max="36" width="2.6640625" style="13" customWidth="1"/>
    <col min="37" max="16384" width="9.33203125" style="4"/>
  </cols>
  <sheetData>
    <row r="1" spans="1:36" ht="39" customHeight="1" x14ac:dyDescent="0.25">
      <c r="A1" s="24" t="s">
        <v>454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19.5" customHeight="1" x14ac:dyDescent="0.25">
      <c r="A2" s="36" t="s">
        <v>545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8"/>
    </row>
    <row r="3" spans="1:36" ht="16.2" customHeight="1" x14ac:dyDescent="0.25">
      <c r="A3" s="27" t="s">
        <v>256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36" ht="35.1" customHeight="1" x14ac:dyDescent="0.25">
      <c r="A4" s="29" t="s">
        <v>255</v>
      </c>
      <c r="B4" s="30"/>
      <c r="C4" s="31" t="s">
        <v>254</v>
      </c>
      <c r="D4" s="32"/>
      <c r="E4" s="32"/>
      <c r="F4" s="32"/>
      <c r="G4" s="32"/>
      <c r="H4" s="32"/>
      <c r="I4" s="32"/>
      <c r="J4" s="32"/>
      <c r="K4" s="32"/>
      <c r="L4" s="32"/>
      <c r="M4" s="32"/>
      <c r="N4" s="32"/>
      <c r="O4" s="32"/>
      <c r="P4" s="32"/>
      <c r="Q4" s="32"/>
      <c r="R4" s="32"/>
      <c r="S4" s="32"/>
      <c r="T4" s="32"/>
      <c r="U4" s="32"/>
      <c r="V4" s="32"/>
      <c r="W4" s="32"/>
      <c r="X4" s="32"/>
      <c r="Y4" s="32"/>
      <c r="Z4" s="32"/>
      <c r="AA4" s="32"/>
      <c r="AB4" s="32"/>
      <c r="AC4" s="33" t="s">
        <v>253</v>
      </c>
      <c r="AD4" s="32"/>
      <c r="AE4" s="32"/>
      <c r="AF4" s="32"/>
      <c r="AG4" s="85" t="s">
        <v>252</v>
      </c>
      <c r="AH4" s="86"/>
      <c r="AI4" s="86"/>
      <c r="AJ4" s="86"/>
    </row>
    <row r="5" spans="1:36" x14ac:dyDescent="0.25">
      <c r="A5" s="43" t="s">
        <v>251</v>
      </c>
      <c r="B5" s="43"/>
      <c r="C5" s="44" t="s">
        <v>250</v>
      </c>
      <c r="D5" s="44"/>
      <c r="E5" s="44"/>
      <c r="F5" s="44"/>
      <c r="G5" s="44"/>
      <c r="H5" s="44"/>
      <c r="I5" s="44"/>
      <c r="J5" s="44"/>
      <c r="K5" s="44"/>
      <c r="L5" s="44"/>
      <c r="M5" s="44"/>
      <c r="N5" s="44"/>
      <c r="O5" s="44"/>
      <c r="P5" s="44"/>
      <c r="Q5" s="44"/>
      <c r="R5" s="44"/>
      <c r="S5" s="44"/>
      <c r="T5" s="44"/>
      <c r="U5" s="44"/>
      <c r="V5" s="44"/>
      <c r="W5" s="44"/>
      <c r="X5" s="44"/>
      <c r="Y5" s="44"/>
      <c r="Z5" s="44"/>
      <c r="AA5" s="44"/>
      <c r="AB5" s="44"/>
      <c r="AC5" s="44" t="s">
        <v>249</v>
      </c>
      <c r="AD5" s="44"/>
      <c r="AE5" s="44"/>
      <c r="AF5" s="44"/>
      <c r="AG5" s="84" t="s">
        <v>248</v>
      </c>
      <c r="AH5" s="84"/>
      <c r="AI5" s="84"/>
      <c r="AJ5" s="84"/>
    </row>
    <row r="6" spans="1:36" ht="13.2" customHeight="1" x14ac:dyDescent="0.25">
      <c r="A6" s="80" t="s">
        <v>247</v>
      </c>
      <c r="B6" s="80"/>
      <c r="C6" s="61" t="s">
        <v>453</v>
      </c>
      <c r="D6" s="61"/>
      <c r="E6" s="61"/>
      <c r="F6" s="61"/>
      <c r="G6" s="61"/>
      <c r="H6" s="61"/>
      <c r="I6" s="61"/>
      <c r="J6" s="61"/>
      <c r="K6" s="61"/>
      <c r="L6" s="61"/>
      <c r="M6" s="61"/>
      <c r="N6" s="61"/>
      <c r="O6" s="61"/>
      <c r="P6" s="61"/>
      <c r="Q6" s="61"/>
      <c r="R6" s="61"/>
      <c r="S6" s="61"/>
      <c r="T6" s="61"/>
      <c r="U6" s="61"/>
      <c r="V6" s="61"/>
      <c r="W6" s="61"/>
      <c r="X6" s="61"/>
      <c r="Y6" s="61"/>
      <c r="Z6" s="61"/>
      <c r="AA6" s="61"/>
      <c r="AB6" s="61"/>
      <c r="AC6" s="47" t="s">
        <v>452</v>
      </c>
      <c r="AD6" s="47"/>
      <c r="AE6" s="47"/>
      <c r="AF6" s="47"/>
      <c r="AG6" s="83"/>
      <c r="AH6" s="83"/>
      <c r="AI6" s="83"/>
      <c r="AJ6" s="83"/>
    </row>
    <row r="7" spans="1:36" ht="13.2" customHeight="1" x14ac:dyDescent="0.25">
      <c r="A7" s="80" t="s">
        <v>244</v>
      </c>
      <c r="B7" s="80"/>
      <c r="C7" s="61" t="s">
        <v>451</v>
      </c>
      <c r="D7" s="61"/>
      <c r="E7" s="61"/>
      <c r="F7" s="61"/>
      <c r="G7" s="61"/>
      <c r="H7" s="61"/>
      <c r="I7" s="61"/>
      <c r="J7" s="61"/>
      <c r="K7" s="61"/>
      <c r="L7" s="61"/>
      <c r="M7" s="61"/>
      <c r="N7" s="61"/>
      <c r="O7" s="61"/>
      <c r="P7" s="61"/>
      <c r="Q7" s="61"/>
      <c r="R7" s="61"/>
      <c r="S7" s="61"/>
      <c r="T7" s="61"/>
      <c r="U7" s="61"/>
      <c r="V7" s="61"/>
      <c r="W7" s="61"/>
      <c r="X7" s="61"/>
      <c r="Y7" s="61"/>
      <c r="Z7" s="61"/>
      <c r="AA7" s="61"/>
      <c r="AB7" s="61"/>
      <c r="AC7" s="47" t="s">
        <v>450</v>
      </c>
      <c r="AD7" s="47"/>
      <c r="AE7" s="47"/>
      <c r="AF7" s="47"/>
      <c r="AG7" s="83"/>
      <c r="AH7" s="83"/>
      <c r="AI7" s="83"/>
      <c r="AJ7" s="83"/>
    </row>
    <row r="8" spans="1:36" ht="13.2" customHeight="1" x14ac:dyDescent="0.25">
      <c r="A8" s="80" t="s">
        <v>241</v>
      </c>
      <c r="B8" s="80"/>
      <c r="C8" s="61" t="s">
        <v>449</v>
      </c>
      <c r="D8" s="61"/>
      <c r="E8" s="61"/>
      <c r="F8" s="61"/>
      <c r="G8" s="61"/>
      <c r="H8" s="61"/>
      <c r="I8" s="61"/>
      <c r="J8" s="61"/>
      <c r="K8" s="61"/>
      <c r="L8" s="61"/>
      <c r="M8" s="61"/>
      <c r="N8" s="61"/>
      <c r="O8" s="61"/>
      <c r="P8" s="61"/>
      <c r="Q8" s="61"/>
      <c r="R8" s="61"/>
      <c r="S8" s="61"/>
      <c r="T8" s="61"/>
      <c r="U8" s="61"/>
      <c r="V8" s="61"/>
      <c r="W8" s="61"/>
      <c r="X8" s="61"/>
      <c r="Y8" s="61"/>
      <c r="Z8" s="61"/>
      <c r="AA8" s="61"/>
      <c r="AB8" s="61"/>
      <c r="AC8" s="47" t="s">
        <v>448</v>
      </c>
      <c r="AD8" s="47"/>
      <c r="AE8" s="47"/>
      <c r="AF8" s="47"/>
      <c r="AG8" s="83"/>
      <c r="AH8" s="83"/>
      <c r="AI8" s="83"/>
      <c r="AJ8" s="83"/>
    </row>
    <row r="9" spans="1:36" ht="13.2" customHeight="1" x14ac:dyDescent="0.25">
      <c r="A9" s="80" t="s">
        <v>238</v>
      </c>
      <c r="B9" s="80"/>
      <c r="C9" s="61" t="s">
        <v>447</v>
      </c>
      <c r="D9" s="61"/>
      <c r="E9" s="61"/>
      <c r="F9" s="61"/>
      <c r="G9" s="61"/>
      <c r="H9" s="61"/>
      <c r="I9" s="61"/>
      <c r="J9" s="61"/>
      <c r="K9" s="61"/>
      <c r="L9" s="61"/>
      <c r="M9" s="61"/>
      <c r="N9" s="61"/>
      <c r="O9" s="61"/>
      <c r="P9" s="61"/>
      <c r="Q9" s="61"/>
      <c r="R9" s="61"/>
      <c r="S9" s="61"/>
      <c r="T9" s="61"/>
      <c r="U9" s="61"/>
      <c r="V9" s="61"/>
      <c r="W9" s="61"/>
      <c r="X9" s="61"/>
      <c r="Y9" s="61"/>
      <c r="Z9" s="61"/>
      <c r="AA9" s="61"/>
      <c r="AB9" s="61"/>
      <c r="AC9" s="47" t="s">
        <v>446</v>
      </c>
      <c r="AD9" s="47"/>
      <c r="AE9" s="47"/>
      <c r="AF9" s="47"/>
      <c r="AG9" s="81">
        <f>SUM(AG6:AJ8)</f>
        <v>0</v>
      </c>
      <c r="AH9" s="82"/>
      <c r="AI9" s="82"/>
      <c r="AJ9" s="82"/>
    </row>
    <row r="10" spans="1:36" s="7" customFormat="1" ht="13.2" customHeight="1" x14ac:dyDescent="0.25">
      <c r="A10" s="80" t="s">
        <v>235</v>
      </c>
      <c r="B10" s="80"/>
      <c r="C10" s="72" t="s">
        <v>445</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47" t="s">
        <v>444</v>
      </c>
      <c r="AD10" s="47"/>
      <c r="AE10" s="47"/>
      <c r="AF10" s="47"/>
      <c r="AG10" s="83"/>
      <c r="AH10" s="83"/>
      <c r="AI10" s="83"/>
      <c r="AJ10" s="83"/>
    </row>
    <row r="11" spans="1:36" ht="13.2" customHeight="1" x14ac:dyDescent="0.25">
      <c r="A11" s="80" t="s">
        <v>232</v>
      </c>
      <c r="B11" s="80"/>
      <c r="C11" s="61" t="s">
        <v>443</v>
      </c>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47" t="s">
        <v>442</v>
      </c>
      <c r="AD11" s="47"/>
      <c r="AE11" s="47"/>
      <c r="AF11" s="47"/>
      <c r="AG11" s="83"/>
      <c r="AH11" s="83"/>
      <c r="AI11" s="83"/>
      <c r="AJ11" s="83"/>
    </row>
    <row r="12" spans="1:36" ht="13.2" customHeight="1" x14ac:dyDescent="0.25">
      <c r="A12" s="80" t="s">
        <v>229</v>
      </c>
      <c r="B12" s="80"/>
      <c r="C12" s="61" t="s">
        <v>441</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47" t="s">
        <v>440</v>
      </c>
      <c r="AD12" s="47"/>
      <c r="AE12" s="47"/>
      <c r="AF12" s="47"/>
      <c r="AG12" s="83"/>
      <c r="AH12" s="83"/>
      <c r="AI12" s="83"/>
      <c r="AJ12" s="83"/>
    </row>
    <row r="13" spans="1:36" ht="13.2" customHeight="1" x14ac:dyDescent="0.25">
      <c r="A13" s="80" t="s">
        <v>226</v>
      </c>
      <c r="B13" s="80"/>
      <c r="C13" s="61" t="s">
        <v>439</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47" t="s">
        <v>438</v>
      </c>
      <c r="AD13" s="47"/>
      <c r="AE13" s="47"/>
      <c r="AF13" s="47"/>
      <c r="AG13" s="83"/>
      <c r="AH13" s="83"/>
      <c r="AI13" s="83"/>
      <c r="AJ13" s="83"/>
    </row>
    <row r="14" spans="1:36" ht="13.2" customHeight="1" x14ac:dyDescent="0.25">
      <c r="A14" s="80" t="s">
        <v>223</v>
      </c>
      <c r="B14" s="80"/>
      <c r="C14" s="61" t="s">
        <v>437</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47" t="s">
        <v>436</v>
      </c>
      <c r="AD14" s="47"/>
      <c r="AE14" s="47"/>
      <c r="AF14" s="47"/>
      <c r="AG14" s="83"/>
      <c r="AH14" s="83"/>
      <c r="AI14" s="83"/>
      <c r="AJ14" s="83"/>
    </row>
    <row r="15" spans="1:36" ht="13.2" customHeight="1" x14ac:dyDescent="0.25">
      <c r="A15" s="80">
        <v>10</v>
      </c>
      <c r="B15" s="80"/>
      <c r="C15" s="61" t="s">
        <v>435</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47" t="s">
        <v>434</v>
      </c>
      <c r="AD15" s="47"/>
      <c r="AE15" s="47"/>
      <c r="AF15" s="47"/>
      <c r="AG15" s="83"/>
      <c r="AH15" s="83"/>
      <c r="AI15" s="83"/>
      <c r="AJ15" s="83"/>
    </row>
    <row r="16" spans="1:36" ht="13.2" customHeight="1" x14ac:dyDescent="0.25">
      <c r="A16" s="80">
        <v>11</v>
      </c>
      <c r="B16" s="80"/>
      <c r="C16" s="72" t="s">
        <v>433</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47" t="s">
        <v>432</v>
      </c>
      <c r="AD16" s="47"/>
      <c r="AE16" s="47"/>
      <c r="AF16" s="47"/>
      <c r="AG16" s="81">
        <f>SUM(AG10:AJ15)</f>
        <v>0</v>
      </c>
      <c r="AH16" s="82"/>
      <c r="AI16" s="82"/>
      <c r="AJ16" s="82"/>
    </row>
    <row r="17" spans="1:36" ht="13.2" customHeight="1" x14ac:dyDescent="0.25">
      <c r="A17" s="80">
        <v>12</v>
      </c>
      <c r="B17" s="80"/>
      <c r="C17" s="72" t="s">
        <v>431</v>
      </c>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47" t="s">
        <v>430</v>
      </c>
      <c r="AD17" s="47"/>
      <c r="AE17" s="47"/>
      <c r="AF17" s="47"/>
      <c r="AG17" s="83"/>
      <c r="AH17" s="83"/>
      <c r="AI17" s="83"/>
      <c r="AJ17" s="83"/>
    </row>
    <row r="18" spans="1:36" ht="13.2" customHeight="1" x14ac:dyDescent="0.25">
      <c r="A18" s="80">
        <v>13</v>
      </c>
      <c r="B18" s="80"/>
      <c r="C18" s="72" t="s">
        <v>429</v>
      </c>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47" t="s">
        <v>428</v>
      </c>
      <c r="AD18" s="47"/>
      <c r="AE18" s="47"/>
      <c r="AF18" s="47"/>
      <c r="AG18" s="83">
        <v>888984</v>
      </c>
      <c r="AH18" s="83"/>
      <c r="AI18" s="83"/>
      <c r="AJ18" s="83"/>
    </row>
    <row r="19" spans="1:36" ht="13.2" customHeight="1" x14ac:dyDescent="0.25">
      <c r="A19" s="80">
        <v>14</v>
      </c>
      <c r="B19" s="80"/>
      <c r="C19" s="72" t="s">
        <v>427</v>
      </c>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47" t="s">
        <v>426</v>
      </c>
      <c r="AD19" s="47"/>
      <c r="AE19" s="47"/>
      <c r="AF19" s="47"/>
      <c r="AG19" s="83"/>
      <c r="AH19" s="83"/>
      <c r="AI19" s="83"/>
      <c r="AJ19" s="83"/>
    </row>
    <row r="20" spans="1:36" ht="13.2" customHeight="1" x14ac:dyDescent="0.25">
      <c r="A20" s="80">
        <v>15</v>
      </c>
      <c r="B20" s="80"/>
      <c r="C20" s="72" t="s">
        <v>425</v>
      </c>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47" t="s">
        <v>424</v>
      </c>
      <c r="AD20" s="47"/>
      <c r="AE20" s="47"/>
      <c r="AF20" s="47"/>
      <c r="AG20" s="83"/>
      <c r="AH20" s="83"/>
      <c r="AI20" s="83"/>
      <c r="AJ20" s="83"/>
    </row>
    <row r="21" spans="1:36" ht="13.2" customHeight="1" x14ac:dyDescent="0.25">
      <c r="A21" s="80">
        <v>16</v>
      </c>
      <c r="B21" s="80"/>
      <c r="C21" s="72" t="s">
        <v>423</v>
      </c>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47" t="s">
        <v>422</v>
      </c>
      <c r="AD21" s="47"/>
      <c r="AE21" s="47"/>
      <c r="AF21" s="47"/>
      <c r="AG21" s="83"/>
      <c r="AH21" s="83"/>
      <c r="AI21" s="83"/>
      <c r="AJ21" s="83"/>
    </row>
    <row r="22" spans="1:36" ht="13.2" customHeight="1" x14ac:dyDescent="0.25">
      <c r="A22" s="80">
        <v>17</v>
      </c>
      <c r="B22" s="80"/>
      <c r="C22" s="72" t="s">
        <v>421</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47" t="s">
        <v>420</v>
      </c>
      <c r="AD22" s="47"/>
      <c r="AE22" s="47"/>
      <c r="AF22" s="47"/>
      <c r="AG22" s="83"/>
      <c r="AH22" s="83"/>
      <c r="AI22" s="83"/>
      <c r="AJ22" s="83"/>
    </row>
    <row r="23" spans="1:36" ht="13.2" customHeight="1" x14ac:dyDescent="0.25">
      <c r="A23" s="80">
        <v>18</v>
      </c>
      <c r="B23" s="80"/>
      <c r="C23" s="72" t="s">
        <v>419</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47" t="s">
        <v>418</v>
      </c>
      <c r="AD23" s="47"/>
      <c r="AE23" s="47"/>
      <c r="AF23" s="47"/>
      <c r="AG23" s="83"/>
      <c r="AH23" s="83"/>
      <c r="AI23" s="83"/>
      <c r="AJ23" s="83"/>
    </row>
    <row r="24" spans="1:36" ht="13.2" customHeight="1" x14ac:dyDescent="0.25">
      <c r="A24" s="80">
        <v>19</v>
      </c>
      <c r="B24" s="80"/>
      <c r="C24" s="72" t="s">
        <v>417</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47" t="s">
        <v>416</v>
      </c>
      <c r="AD24" s="47"/>
      <c r="AE24" s="47"/>
      <c r="AF24" s="47"/>
      <c r="AG24" s="83"/>
      <c r="AH24" s="83"/>
      <c r="AI24" s="83"/>
      <c r="AJ24" s="83"/>
    </row>
    <row r="25" spans="1:36" ht="13.2" customHeight="1" x14ac:dyDescent="0.25">
      <c r="A25" s="80">
        <v>20</v>
      </c>
      <c r="B25" s="80"/>
      <c r="C25" s="72" t="s">
        <v>415</v>
      </c>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47" t="s">
        <v>414</v>
      </c>
      <c r="AD25" s="47"/>
      <c r="AE25" s="47"/>
      <c r="AF25" s="47"/>
      <c r="AG25" s="81">
        <f>AG23+AG24</f>
        <v>0</v>
      </c>
      <c r="AH25" s="82"/>
      <c r="AI25" s="82"/>
      <c r="AJ25" s="82"/>
    </row>
    <row r="26" spans="1:36" ht="13.2" customHeight="1" x14ac:dyDescent="0.25">
      <c r="A26" s="80">
        <v>21</v>
      </c>
      <c r="B26" s="80"/>
      <c r="C26" s="72" t="s">
        <v>413</v>
      </c>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47" t="s">
        <v>412</v>
      </c>
      <c r="AD26" s="47"/>
      <c r="AE26" s="47"/>
      <c r="AF26" s="47"/>
      <c r="AG26" s="81">
        <f>AG9+AG16+AG17+AG18+AG19+AG20+AG21+AG22+AG25</f>
        <v>888984</v>
      </c>
      <c r="AH26" s="82"/>
      <c r="AI26" s="82"/>
      <c r="AJ26" s="82"/>
    </row>
    <row r="27" spans="1:36" ht="13.2" customHeight="1" x14ac:dyDescent="0.25">
      <c r="A27" s="80">
        <v>22</v>
      </c>
      <c r="B27" s="80"/>
      <c r="C27" s="72" t="s">
        <v>411</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47" t="s">
        <v>410</v>
      </c>
      <c r="AD27" s="47"/>
      <c r="AE27" s="47"/>
      <c r="AF27" s="47"/>
      <c r="AG27" s="83"/>
      <c r="AH27" s="83"/>
      <c r="AI27" s="83"/>
      <c r="AJ27" s="83"/>
    </row>
    <row r="28" spans="1:36" ht="13.2" customHeight="1" x14ac:dyDescent="0.25">
      <c r="A28" s="80">
        <v>23</v>
      </c>
      <c r="B28" s="80"/>
      <c r="C28" s="61" t="s">
        <v>409</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47" t="s">
        <v>408</v>
      </c>
      <c r="AD28" s="47"/>
      <c r="AE28" s="47"/>
      <c r="AF28" s="47"/>
      <c r="AG28" s="83"/>
      <c r="AH28" s="83"/>
      <c r="AI28" s="83"/>
      <c r="AJ28" s="83"/>
    </row>
    <row r="29" spans="1:36" ht="13.2" customHeight="1" x14ac:dyDescent="0.25">
      <c r="A29" s="80">
        <v>24</v>
      </c>
      <c r="B29" s="80"/>
      <c r="C29" s="72" t="s">
        <v>407</v>
      </c>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47" t="s">
        <v>406</v>
      </c>
      <c r="AD29" s="47"/>
      <c r="AE29" s="47"/>
      <c r="AF29" s="47"/>
      <c r="AG29" s="83"/>
      <c r="AH29" s="83"/>
      <c r="AI29" s="83"/>
      <c r="AJ29" s="83"/>
    </row>
    <row r="30" spans="1:36" x14ac:dyDescent="0.25">
      <c r="A30" s="80">
        <v>25</v>
      </c>
      <c r="B30" s="80"/>
      <c r="C30" s="72" t="s">
        <v>405</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47" t="s">
        <v>404</v>
      </c>
      <c r="AD30" s="47"/>
      <c r="AE30" s="47"/>
      <c r="AF30" s="47"/>
      <c r="AG30" s="83"/>
      <c r="AH30" s="83"/>
      <c r="AI30" s="83"/>
      <c r="AJ30" s="83"/>
    </row>
    <row r="31" spans="1:36" ht="13.2" customHeight="1" x14ac:dyDescent="0.25">
      <c r="A31" s="80">
        <v>26</v>
      </c>
      <c r="B31" s="80"/>
      <c r="C31" s="72" t="s">
        <v>403</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47" t="s">
        <v>402</v>
      </c>
      <c r="AD31" s="47"/>
      <c r="AE31" s="47"/>
      <c r="AF31" s="47"/>
      <c r="AG31" s="83"/>
      <c r="AH31" s="83"/>
      <c r="AI31" s="83"/>
      <c r="AJ31" s="83"/>
    </row>
    <row r="32" spans="1:36" ht="13.2" customHeight="1" x14ac:dyDescent="0.25">
      <c r="A32" s="80">
        <v>27</v>
      </c>
      <c r="B32" s="80"/>
      <c r="C32" s="72" t="s">
        <v>401</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47" t="s">
        <v>400</v>
      </c>
      <c r="AD32" s="47"/>
      <c r="AE32" s="47"/>
      <c r="AF32" s="47"/>
      <c r="AG32" s="81">
        <f>SUM(AG27:AJ31)</f>
        <v>0</v>
      </c>
      <c r="AH32" s="82"/>
      <c r="AI32" s="82"/>
      <c r="AJ32" s="82"/>
    </row>
    <row r="33" spans="1:36" ht="13.2" customHeight="1" x14ac:dyDescent="0.25">
      <c r="A33" s="80">
        <v>28</v>
      </c>
      <c r="B33" s="80"/>
      <c r="C33" s="61" t="s">
        <v>399</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47" t="s">
        <v>398</v>
      </c>
      <c r="AD33" s="47"/>
      <c r="AE33" s="47"/>
      <c r="AF33" s="47"/>
      <c r="AG33" s="87"/>
      <c r="AH33" s="87"/>
      <c r="AI33" s="87"/>
      <c r="AJ33" s="87"/>
    </row>
    <row r="34" spans="1:36" ht="13.2" customHeight="1" x14ac:dyDescent="0.25">
      <c r="A34" s="80">
        <v>29</v>
      </c>
      <c r="B34" s="80"/>
      <c r="C34" s="61" t="s">
        <v>397</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47" t="s">
        <v>396</v>
      </c>
      <c r="AD34" s="47"/>
      <c r="AE34" s="47"/>
      <c r="AF34" s="47"/>
      <c r="AG34" s="87"/>
      <c r="AH34" s="87"/>
      <c r="AI34" s="87"/>
      <c r="AJ34" s="87"/>
    </row>
    <row r="35" spans="1:36" ht="13.2" customHeight="1" x14ac:dyDescent="0.25">
      <c r="A35" s="88">
        <v>30</v>
      </c>
      <c r="B35" s="88"/>
      <c r="C35" s="78" t="s">
        <v>395</v>
      </c>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56" t="s">
        <v>394</v>
      </c>
      <c r="AD35" s="56"/>
      <c r="AE35" s="56"/>
      <c r="AF35" s="56"/>
      <c r="AG35" s="89">
        <f>AG26+AG32+AG33+AG34</f>
        <v>888984</v>
      </c>
      <c r="AH35" s="90"/>
      <c r="AI35" s="90"/>
      <c r="AJ35" s="90"/>
    </row>
    <row r="36" spans="1:36" x14ac:dyDescent="0.25">
      <c r="C36" s="9"/>
      <c r="D36" s="9"/>
      <c r="E36" s="9"/>
      <c r="F36" s="9"/>
      <c r="G36" s="9"/>
      <c r="H36" s="9"/>
      <c r="I36" s="9"/>
      <c r="J36" s="9"/>
      <c r="K36" s="9"/>
      <c r="L36" s="9"/>
      <c r="M36" s="9"/>
      <c r="N36" s="9"/>
      <c r="O36" s="9"/>
      <c r="P36" s="9"/>
      <c r="Q36" s="9"/>
      <c r="R36" s="9"/>
      <c r="S36" s="9"/>
      <c r="T36" s="9"/>
      <c r="U36" s="9"/>
      <c r="V36" s="9"/>
      <c r="W36" s="9"/>
      <c r="X36" s="9"/>
      <c r="Y36" s="9"/>
    </row>
  </sheetData>
  <mergeCells count="131">
    <mergeCell ref="A33:B33"/>
    <mergeCell ref="C33:AB33"/>
    <mergeCell ref="AC33:AF33"/>
    <mergeCell ref="AG33:AJ33"/>
    <mergeCell ref="A35:B35"/>
    <mergeCell ref="C35:AB35"/>
    <mergeCell ref="AC35:AF35"/>
    <mergeCell ref="AG35:AJ35"/>
    <mergeCell ref="A34:B34"/>
    <mergeCell ref="C34:AB34"/>
    <mergeCell ref="AC34:AF34"/>
    <mergeCell ref="AG34:AJ34"/>
    <mergeCell ref="A30:B30"/>
    <mergeCell ref="C30:AB30"/>
    <mergeCell ref="AC30:AF30"/>
    <mergeCell ref="AG30:AJ30"/>
    <mergeCell ref="A32:B32"/>
    <mergeCell ref="C32:AB32"/>
    <mergeCell ref="AC32:AF32"/>
    <mergeCell ref="AG32:AJ32"/>
    <mergeCell ref="A28:B28"/>
    <mergeCell ref="C28:AB28"/>
    <mergeCell ref="AC28:AF28"/>
    <mergeCell ref="AG28:AJ28"/>
    <mergeCell ref="A29:B29"/>
    <mergeCell ref="C29:AB29"/>
    <mergeCell ref="AC29:AF29"/>
    <mergeCell ref="AG29:AJ29"/>
    <mergeCell ref="A26:B26"/>
    <mergeCell ref="C26:AB26"/>
    <mergeCell ref="AC26:AF26"/>
    <mergeCell ref="AG26:AJ26"/>
    <mergeCell ref="A27:B27"/>
    <mergeCell ref="C27:AB27"/>
    <mergeCell ref="AC27:AF27"/>
    <mergeCell ref="AG27:AJ27"/>
    <mergeCell ref="A21:B21"/>
    <mergeCell ref="C21:AB21"/>
    <mergeCell ref="AC21:AF21"/>
    <mergeCell ref="AG21:AJ21"/>
    <mergeCell ref="A22:B22"/>
    <mergeCell ref="C22:AB22"/>
    <mergeCell ref="AC22:AF22"/>
    <mergeCell ref="AG22:AJ22"/>
    <mergeCell ref="A23:B23"/>
    <mergeCell ref="C23:AB23"/>
    <mergeCell ref="AC23:AF23"/>
    <mergeCell ref="AG23:AJ23"/>
    <mergeCell ref="A24:B24"/>
    <mergeCell ref="C24:AB24"/>
    <mergeCell ref="AC24:AF24"/>
    <mergeCell ref="AG24:AJ24"/>
    <mergeCell ref="A19:B19"/>
    <mergeCell ref="C19:AB19"/>
    <mergeCell ref="AC19:AF19"/>
    <mergeCell ref="AG19:AJ19"/>
    <mergeCell ref="A20:B20"/>
    <mergeCell ref="C20:AB20"/>
    <mergeCell ref="AC20:AF20"/>
    <mergeCell ref="AG20:AJ20"/>
    <mergeCell ref="A17:B17"/>
    <mergeCell ref="C17:AB17"/>
    <mergeCell ref="AC17:AF17"/>
    <mergeCell ref="AG17:AJ17"/>
    <mergeCell ref="A18:B18"/>
    <mergeCell ref="C18:AB18"/>
    <mergeCell ref="AC18:AF18"/>
    <mergeCell ref="AG18:AJ18"/>
    <mergeCell ref="AC14:AF14"/>
    <mergeCell ref="AG14:AJ14"/>
    <mergeCell ref="A16:B16"/>
    <mergeCell ref="C16:AB16"/>
    <mergeCell ref="AC16:AF16"/>
    <mergeCell ref="AG16:AJ16"/>
    <mergeCell ref="A11:B11"/>
    <mergeCell ref="AC11:AF11"/>
    <mergeCell ref="AG11:AJ11"/>
    <mergeCell ref="A12:B12"/>
    <mergeCell ref="C11:AB11"/>
    <mergeCell ref="AC12:AF12"/>
    <mergeCell ref="AG12:AJ12"/>
    <mergeCell ref="C12:AB12"/>
    <mergeCell ref="A13:B13"/>
    <mergeCell ref="C13:AB13"/>
    <mergeCell ref="AC13:AF13"/>
    <mergeCell ref="AG13:AJ13"/>
    <mergeCell ref="A15:B15"/>
    <mergeCell ref="C15:AB15"/>
    <mergeCell ref="AC15:AF15"/>
    <mergeCell ref="AG15:AJ15"/>
    <mergeCell ref="A14:B14"/>
    <mergeCell ref="C14:AB14"/>
    <mergeCell ref="C9:AB9"/>
    <mergeCell ref="AC9:AF9"/>
    <mergeCell ref="AG9:AJ9"/>
    <mergeCell ref="A10:B10"/>
    <mergeCell ref="C10:AB10"/>
    <mergeCell ref="AC10:AF10"/>
    <mergeCell ref="AG10:AJ10"/>
    <mergeCell ref="A7:B7"/>
    <mergeCell ref="C7:AB7"/>
    <mergeCell ref="AC7:AF7"/>
    <mergeCell ref="AG7:AJ7"/>
    <mergeCell ref="A8:B8"/>
    <mergeCell ref="C8:AB8"/>
    <mergeCell ref="AC8:AF8"/>
    <mergeCell ref="AG8:AJ8"/>
    <mergeCell ref="A25:B25"/>
    <mergeCell ref="C25:AB25"/>
    <mergeCell ref="AC25:AF25"/>
    <mergeCell ref="AG25:AJ25"/>
    <mergeCell ref="A31:B31"/>
    <mergeCell ref="C31:AB31"/>
    <mergeCell ref="AC31:AF31"/>
    <mergeCell ref="AG31:AJ31"/>
    <mergeCell ref="A1:AJ1"/>
    <mergeCell ref="A5:B5"/>
    <mergeCell ref="C5:AB5"/>
    <mergeCell ref="AC5:AF5"/>
    <mergeCell ref="AG5:AJ5"/>
    <mergeCell ref="A6:B6"/>
    <mergeCell ref="C6:AB6"/>
    <mergeCell ref="AC6:AF6"/>
    <mergeCell ref="AG6:AJ6"/>
    <mergeCell ref="A2:AJ2"/>
    <mergeCell ref="A3:AJ3"/>
    <mergeCell ref="A4:B4"/>
    <mergeCell ref="C4:AB4"/>
    <mergeCell ref="AC4:AF4"/>
    <mergeCell ref="AG4:AJ4"/>
    <mergeCell ref="A9:B9"/>
  </mergeCells>
  <printOptions horizontalCentered="1"/>
  <pageMargins left="0.19685039370078741" right="0.19685039370078741" top="0.59055118110236227" bottom="0.59055118110236227" header="0.51181102362204722" footer="0.51181102362204722"/>
  <pageSetup paperSize="9" fitToHeight="0" orientation="portrait" horizontalDpi="360" verticalDpi="360" r:id="rId1"/>
  <headerFooter alignWithMargins="0"/>
  <ignoredErrors>
    <ignoredError sqref="A6:B3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Normal="100" zoomScaleSheetLayoutView="100" workbookViewId="0">
      <pane ySplit="5" topLeftCell="A12" activePane="bottomLeft" state="frozen"/>
      <selection pane="bottomLeft" activeCell="AQ15" sqref="AQ15"/>
    </sheetView>
  </sheetViews>
  <sheetFormatPr defaultColWidth="9.33203125" defaultRowHeight="13.2" x14ac:dyDescent="0.25"/>
  <cols>
    <col min="1" max="32" width="2.6640625" style="4" customWidth="1"/>
    <col min="33" max="34" width="2.6640625" style="13" customWidth="1"/>
    <col min="35" max="35" width="3.109375" style="13" customWidth="1"/>
    <col min="36" max="36" width="5.77734375" style="13" customWidth="1"/>
    <col min="37" max="44" width="2.6640625" style="4" customWidth="1"/>
    <col min="45" max="16384" width="9.33203125" style="4"/>
  </cols>
  <sheetData>
    <row r="1" spans="1:36" ht="39" customHeight="1" x14ac:dyDescent="0.25">
      <c r="A1" s="24" t="s">
        <v>515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row>
    <row r="2" spans="1:36" ht="19.5" customHeight="1" x14ac:dyDescent="0.25">
      <c r="A2" s="36" t="s">
        <v>545</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8"/>
    </row>
    <row r="3" spans="1:36" ht="16.2" customHeight="1" x14ac:dyDescent="0.25">
      <c r="A3" s="27" t="s">
        <v>256</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36" ht="35.1" customHeight="1" x14ac:dyDescent="0.25">
      <c r="A4" s="29" t="s">
        <v>255</v>
      </c>
      <c r="B4" s="30"/>
      <c r="C4" s="31" t="s">
        <v>254</v>
      </c>
      <c r="D4" s="32"/>
      <c r="E4" s="32"/>
      <c r="F4" s="32"/>
      <c r="G4" s="32"/>
      <c r="H4" s="32"/>
      <c r="I4" s="32"/>
      <c r="J4" s="32"/>
      <c r="K4" s="32"/>
      <c r="L4" s="32"/>
      <c r="M4" s="32"/>
      <c r="N4" s="32"/>
      <c r="O4" s="32"/>
      <c r="P4" s="32"/>
      <c r="Q4" s="32"/>
      <c r="R4" s="32"/>
      <c r="S4" s="32"/>
      <c r="T4" s="32"/>
      <c r="U4" s="32"/>
      <c r="V4" s="32"/>
      <c r="W4" s="32"/>
      <c r="X4" s="32"/>
      <c r="Y4" s="32"/>
      <c r="Z4" s="32"/>
      <c r="AA4" s="32"/>
      <c r="AB4" s="32"/>
      <c r="AC4" s="33" t="s">
        <v>253</v>
      </c>
      <c r="AD4" s="32"/>
      <c r="AE4" s="32"/>
      <c r="AF4" s="32"/>
      <c r="AG4" s="85" t="s">
        <v>252</v>
      </c>
      <c r="AH4" s="86"/>
      <c r="AI4" s="86"/>
      <c r="AJ4" s="86"/>
    </row>
    <row r="5" spans="1:36" x14ac:dyDescent="0.25">
      <c r="A5" s="43" t="s">
        <v>251</v>
      </c>
      <c r="B5" s="43"/>
      <c r="C5" s="44" t="s">
        <v>250</v>
      </c>
      <c r="D5" s="44"/>
      <c r="E5" s="44"/>
      <c r="F5" s="44"/>
      <c r="G5" s="44"/>
      <c r="H5" s="44"/>
      <c r="I5" s="44"/>
      <c r="J5" s="44"/>
      <c r="K5" s="44"/>
      <c r="L5" s="44"/>
      <c r="M5" s="44"/>
      <c r="N5" s="44"/>
      <c r="O5" s="44"/>
      <c r="P5" s="44"/>
      <c r="Q5" s="44"/>
      <c r="R5" s="44"/>
      <c r="S5" s="44"/>
      <c r="T5" s="44"/>
      <c r="U5" s="44"/>
      <c r="V5" s="44"/>
      <c r="W5" s="44"/>
      <c r="X5" s="44"/>
      <c r="Y5" s="44"/>
      <c r="Z5" s="44"/>
      <c r="AA5" s="44"/>
      <c r="AB5" s="44"/>
      <c r="AC5" s="44" t="s">
        <v>249</v>
      </c>
      <c r="AD5" s="44"/>
      <c r="AE5" s="44"/>
      <c r="AF5" s="44"/>
      <c r="AG5" s="84" t="s">
        <v>248</v>
      </c>
      <c r="AH5" s="84"/>
      <c r="AI5" s="84"/>
      <c r="AJ5" s="84"/>
    </row>
    <row r="6" spans="1:36" ht="13.2" customHeight="1" x14ac:dyDescent="0.25">
      <c r="A6" s="80" t="s">
        <v>247</v>
      </c>
      <c r="B6" s="80"/>
      <c r="C6" s="72" t="s">
        <v>514</v>
      </c>
      <c r="D6" s="72"/>
      <c r="E6" s="72"/>
      <c r="F6" s="72"/>
      <c r="G6" s="72"/>
      <c r="H6" s="72"/>
      <c r="I6" s="72"/>
      <c r="J6" s="72"/>
      <c r="K6" s="72"/>
      <c r="L6" s="72"/>
      <c r="M6" s="72"/>
      <c r="N6" s="72"/>
      <c r="O6" s="72"/>
      <c r="P6" s="72"/>
      <c r="Q6" s="72"/>
      <c r="R6" s="72"/>
      <c r="S6" s="72"/>
      <c r="T6" s="72"/>
      <c r="U6" s="72"/>
      <c r="V6" s="72"/>
      <c r="W6" s="72"/>
      <c r="X6" s="72"/>
      <c r="Y6" s="72"/>
      <c r="Z6" s="72"/>
      <c r="AA6" s="72"/>
      <c r="AB6" s="72"/>
      <c r="AC6" s="47" t="s">
        <v>513</v>
      </c>
      <c r="AD6" s="47"/>
      <c r="AE6" s="47"/>
      <c r="AF6" s="47"/>
      <c r="AG6" s="87"/>
      <c r="AH6" s="87"/>
      <c r="AI6" s="87"/>
      <c r="AJ6" s="87"/>
    </row>
    <row r="7" spans="1:36" ht="13.2" customHeight="1" x14ac:dyDescent="0.25">
      <c r="A7" s="80" t="s">
        <v>244</v>
      </c>
      <c r="B7" s="80"/>
      <c r="C7" s="61" t="s">
        <v>512</v>
      </c>
      <c r="D7" s="61"/>
      <c r="E7" s="61"/>
      <c r="F7" s="61"/>
      <c r="G7" s="61"/>
      <c r="H7" s="61"/>
      <c r="I7" s="61"/>
      <c r="J7" s="61"/>
      <c r="K7" s="61"/>
      <c r="L7" s="61"/>
      <c r="M7" s="61"/>
      <c r="N7" s="61"/>
      <c r="O7" s="61"/>
      <c r="P7" s="61"/>
      <c r="Q7" s="61"/>
      <c r="R7" s="61"/>
      <c r="S7" s="61"/>
      <c r="T7" s="61"/>
      <c r="U7" s="61"/>
      <c r="V7" s="61"/>
      <c r="W7" s="61"/>
      <c r="X7" s="61"/>
      <c r="Y7" s="61"/>
      <c r="Z7" s="61"/>
      <c r="AA7" s="61"/>
      <c r="AB7" s="61"/>
      <c r="AC7" s="47" t="s">
        <v>511</v>
      </c>
      <c r="AD7" s="47"/>
      <c r="AE7" s="47"/>
      <c r="AF7" s="47"/>
      <c r="AG7" s="87"/>
      <c r="AH7" s="87"/>
      <c r="AI7" s="87"/>
      <c r="AJ7" s="87"/>
    </row>
    <row r="8" spans="1:36" ht="13.2" customHeight="1" x14ac:dyDescent="0.25">
      <c r="A8" s="80" t="s">
        <v>241</v>
      </c>
      <c r="B8" s="80"/>
      <c r="C8" s="72" t="s">
        <v>510</v>
      </c>
      <c r="D8" s="72"/>
      <c r="E8" s="72"/>
      <c r="F8" s="72"/>
      <c r="G8" s="72"/>
      <c r="H8" s="72"/>
      <c r="I8" s="72"/>
      <c r="J8" s="72"/>
      <c r="K8" s="72"/>
      <c r="L8" s="72"/>
      <c r="M8" s="72"/>
      <c r="N8" s="72"/>
      <c r="O8" s="72"/>
      <c r="P8" s="72"/>
      <c r="Q8" s="72"/>
      <c r="R8" s="72"/>
      <c r="S8" s="72"/>
      <c r="T8" s="72"/>
      <c r="U8" s="72"/>
      <c r="V8" s="72"/>
      <c r="W8" s="72"/>
      <c r="X8" s="72"/>
      <c r="Y8" s="72"/>
      <c r="Z8" s="72"/>
      <c r="AA8" s="72"/>
      <c r="AB8" s="72"/>
      <c r="AC8" s="47" t="s">
        <v>509</v>
      </c>
      <c r="AD8" s="47"/>
      <c r="AE8" s="47"/>
      <c r="AF8" s="47"/>
      <c r="AG8" s="87"/>
      <c r="AH8" s="87"/>
      <c r="AI8" s="87"/>
      <c r="AJ8" s="87"/>
    </row>
    <row r="9" spans="1:36" ht="13.2" customHeight="1" x14ac:dyDescent="0.25">
      <c r="A9" s="80" t="s">
        <v>238</v>
      </c>
      <c r="B9" s="80"/>
      <c r="C9" s="61" t="s">
        <v>508</v>
      </c>
      <c r="D9" s="61"/>
      <c r="E9" s="61"/>
      <c r="F9" s="61"/>
      <c r="G9" s="61"/>
      <c r="H9" s="61"/>
      <c r="I9" s="61"/>
      <c r="J9" s="61"/>
      <c r="K9" s="61"/>
      <c r="L9" s="61"/>
      <c r="M9" s="61"/>
      <c r="N9" s="61"/>
      <c r="O9" s="61"/>
      <c r="P9" s="61"/>
      <c r="Q9" s="61"/>
      <c r="R9" s="61"/>
      <c r="S9" s="61"/>
      <c r="T9" s="61"/>
      <c r="U9" s="61"/>
      <c r="V9" s="61"/>
      <c r="W9" s="61"/>
      <c r="X9" s="61"/>
      <c r="Y9" s="61"/>
      <c r="Z9" s="61"/>
      <c r="AA9" s="61"/>
      <c r="AB9" s="61"/>
      <c r="AC9" s="47" t="s">
        <v>507</v>
      </c>
      <c r="AD9" s="47"/>
      <c r="AE9" s="47"/>
      <c r="AF9" s="47"/>
      <c r="AG9" s="81">
        <f>SUM(AG6:AJ8)</f>
        <v>0</v>
      </c>
      <c r="AH9" s="82"/>
      <c r="AI9" s="82"/>
      <c r="AJ9" s="82"/>
    </row>
    <row r="10" spans="1:36" ht="13.2" customHeight="1" x14ac:dyDescent="0.25">
      <c r="A10" s="80" t="s">
        <v>235</v>
      </c>
      <c r="B10" s="80"/>
      <c r="C10" s="61" t="s">
        <v>506</v>
      </c>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47" t="s">
        <v>505</v>
      </c>
      <c r="AD10" s="47"/>
      <c r="AE10" s="47"/>
      <c r="AF10" s="47"/>
      <c r="AG10" s="87"/>
      <c r="AH10" s="87"/>
      <c r="AI10" s="87"/>
      <c r="AJ10" s="87"/>
    </row>
    <row r="11" spans="1:36" ht="13.2" customHeight="1" x14ac:dyDescent="0.25">
      <c r="A11" s="80" t="s">
        <v>232</v>
      </c>
      <c r="B11" s="80"/>
      <c r="C11" s="72" t="s">
        <v>504</v>
      </c>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47" t="s">
        <v>503</v>
      </c>
      <c r="AD11" s="47"/>
      <c r="AE11" s="47"/>
      <c r="AF11" s="47"/>
      <c r="AG11" s="87"/>
      <c r="AH11" s="87"/>
      <c r="AI11" s="87"/>
      <c r="AJ11" s="87"/>
    </row>
    <row r="12" spans="1:36" ht="13.2" customHeight="1" x14ac:dyDescent="0.25">
      <c r="A12" s="80" t="s">
        <v>229</v>
      </c>
      <c r="B12" s="80"/>
      <c r="C12" s="61" t="s">
        <v>502</v>
      </c>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47" t="s">
        <v>501</v>
      </c>
      <c r="AD12" s="47"/>
      <c r="AE12" s="47"/>
      <c r="AF12" s="47"/>
      <c r="AG12" s="87"/>
      <c r="AH12" s="87"/>
      <c r="AI12" s="87"/>
      <c r="AJ12" s="87"/>
    </row>
    <row r="13" spans="1:36" ht="13.2" customHeight="1" x14ac:dyDescent="0.25">
      <c r="A13" s="80" t="s">
        <v>226</v>
      </c>
      <c r="B13" s="80"/>
      <c r="C13" s="72" t="s">
        <v>500</v>
      </c>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47" t="s">
        <v>499</v>
      </c>
      <c r="AD13" s="47"/>
      <c r="AE13" s="47"/>
      <c r="AF13" s="47"/>
      <c r="AG13" s="87"/>
      <c r="AH13" s="87"/>
      <c r="AI13" s="87"/>
      <c r="AJ13" s="87"/>
    </row>
    <row r="14" spans="1:36" s="7" customFormat="1" ht="13.2" customHeight="1" x14ac:dyDescent="0.25">
      <c r="A14" s="80" t="s">
        <v>223</v>
      </c>
      <c r="B14" s="80"/>
      <c r="C14" s="72" t="s">
        <v>498</v>
      </c>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47" t="s">
        <v>497</v>
      </c>
      <c r="AD14" s="47"/>
      <c r="AE14" s="47"/>
      <c r="AF14" s="47"/>
      <c r="AG14" s="81">
        <f>SUM(AG10:AJ13)</f>
        <v>0</v>
      </c>
      <c r="AH14" s="82"/>
      <c r="AI14" s="82"/>
      <c r="AJ14" s="82"/>
    </row>
    <row r="15" spans="1:36" s="7" customFormat="1" ht="13.2" customHeight="1" x14ac:dyDescent="0.25">
      <c r="A15" s="80" t="s">
        <v>220</v>
      </c>
      <c r="B15" s="80"/>
      <c r="C15" s="47" t="s">
        <v>496</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t="s">
        <v>495</v>
      </c>
      <c r="AD15" s="47"/>
      <c r="AE15" s="47"/>
      <c r="AF15" s="47"/>
      <c r="AG15" s="87">
        <v>51671039</v>
      </c>
      <c r="AH15" s="87"/>
      <c r="AI15" s="87"/>
      <c r="AJ15" s="87"/>
    </row>
    <row r="16" spans="1:36" s="7" customFormat="1" ht="13.2" customHeight="1" x14ac:dyDescent="0.25">
      <c r="A16" s="80" t="s">
        <v>217</v>
      </c>
      <c r="B16" s="80"/>
      <c r="C16" s="47" t="s">
        <v>494</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t="s">
        <v>493</v>
      </c>
      <c r="AD16" s="47"/>
      <c r="AE16" s="47"/>
      <c r="AF16" s="47"/>
      <c r="AG16" s="87"/>
      <c r="AH16" s="87"/>
      <c r="AI16" s="87"/>
      <c r="AJ16" s="87"/>
    </row>
    <row r="17" spans="1:36" s="7" customFormat="1" ht="13.2" customHeight="1" x14ac:dyDescent="0.25">
      <c r="A17" s="80" t="s">
        <v>214</v>
      </c>
      <c r="B17" s="80"/>
      <c r="C17" s="47" t="s">
        <v>492</v>
      </c>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t="s">
        <v>491</v>
      </c>
      <c r="AD17" s="47"/>
      <c r="AE17" s="47"/>
      <c r="AF17" s="47"/>
      <c r="AG17" s="89">
        <f>SUM(AG15:AJ16)</f>
        <v>51671039</v>
      </c>
      <c r="AH17" s="90"/>
      <c r="AI17" s="90"/>
      <c r="AJ17" s="90"/>
    </row>
    <row r="18" spans="1:36" s="7" customFormat="1" ht="13.2" customHeight="1" x14ac:dyDescent="0.25">
      <c r="A18" s="80" t="s">
        <v>211</v>
      </c>
      <c r="B18" s="80"/>
      <c r="C18" s="72" t="s">
        <v>490</v>
      </c>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47" t="s">
        <v>489</v>
      </c>
      <c r="AD18" s="47"/>
      <c r="AE18" s="47"/>
      <c r="AF18" s="47"/>
      <c r="AG18" s="87"/>
      <c r="AH18" s="87"/>
      <c r="AI18" s="87"/>
      <c r="AJ18" s="87"/>
    </row>
    <row r="19" spans="1:36" ht="13.2" customHeight="1" x14ac:dyDescent="0.25">
      <c r="A19" s="80" t="s">
        <v>208</v>
      </c>
      <c r="B19" s="80"/>
      <c r="C19" s="72" t="s">
        <v>488</v>
      </c>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47" t="s">
        <v>487</v>
      </c>
      <c r="AD19" s="47"/>
      <c r="AE19" s="47"/>
      <c r="AF19" s="47"/>
      <c r="AG19" s="87"/>
      <c r="AH19" s="87"/>
      <c r="AI19" s="87"/>
      <c r="AJ19" s="87"/>
    </row>
    <row r="20" spans="1:36" s="8" customFormat="1" ht="13.2" customHeight="1" x14ac:dyDescent="0.25">
      <c r="A20" s="80" t="s">
        <v>205</v>
      </c>
      <c r="B20" s="80"/>
      <c r="C20" s="72" t="s">
        <v>486</v>
      </c>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47" t="s">
        <v>485</v>
      </c>
      <c r="AD20" s="47"/>
      <c r="AE20" s="47"/>
      <c r="AF20" s="47"/>
      <c r="AG20" s="87"/>
      <c r="AH20" s="87"/>
      <c r="AI20" s="87"/>
      <c r="AJ20" s="87"/>
    </row>
    <row r="21" spans="1:36" s="8" customFormat="1" ht="13.2" customHeight="1" x14ac:dyDescent="0.25">
      <c r="A21" s="80" t="s">
        <v>202</v>
      </c>
      <c r="B21" s="80"/>
      <c r="C21" s="72" t="s">
        <v>484</v>
      </c>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47" t="s">
        <v>483</v>
      </c>
      <c r="AD21" s="47"/>
      <c r="AE21" s="47"/>
      <c r="AF21" s="47"/>
      <c r="AG21" s="87"/>
      <c r="AH21" s="87"/>
      <c r="AI21" s="87"/>
      <c r="AJ21" s="87"/>
    </row>
    <row r="22" spans="1:36" ht="13.2" customHeight="1" x14ac:dyDescent="0.25">
      <c r="A22" s="80" t="s">
        <v>199</v>
      </c>
      <c r="B22" s="80"/>
      <c r="C22" s="61" t="s">
        <v>482</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47" t="s">
        <v>481</v>
      </c>
      <c r="AD22" s="47"/>
      <c r="AE22" s="47"/>
      <c r="AF22" s="47"/>
      <c r="AG22" s="87"/>
      <c r="AH22" s="87"/>
      <c r="AI22" s="87"/>
      <c r="AJ22" s="87"/>
    </row>
    <row r="23" spans="1:36" ht="13.2" customHeight="1" x14ac:dyDescent="0.25">
      <c r="A23" s="80">
        <v>18</v>
      </c>
      <c r="B23" s="80"/>
      <c r="C23" s="61" t="s">
        <v>480</v>
      </c>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47" t="s">
        <v>479</v>
      </c>
      <c r="AD23" s="47"/>
      <c r="AE23" s="47"/>
      <c r="AF23" s="47"/>
      <c r="AG23" s="87"/>
      <c r="AH23" s="87"/>
      <c r="AI23" s="87"/>
      <c r="AJ23" s="87"/>
    </row>
    <row r="24" spans="1:36" ht="13.2" customHeight="1" x14ac:dyDescent="0.25">
      <c r="A24" s="80">
        <v>19</v>
      </c>
      <c r="B24" s="80"/>
      <c r="C24" s="61" t="s">
        <v>478</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47" t="s">
        <v>477</v>
      </c>
      <c r="AD24" s="47"/>
      <c r="AE24" s="47"/>
      <c r="AF24" s="47"/>
      <c r="AG24" s="87"/>
      <c r="AH24" s="87"/>
      <c r="AI24" s="87"/>
      <c r="AJ24" s="87"/>
    </row>
    <row r="25" spans="1:36" ht="13.2" customHeight="1" x14ac:dyDescent="0.25">
      <c r="A25" s="80">
        <v>20</v>
      </c>
      <c r="B25" s="80"/>
      <c r="C25" s="61" t="s">
        <v>476</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47" t="s">
        <v>475</v>
      </c>
      <c r="AD25" s="47"/>
      <c r="AE25" s="47"/>
      <c r="AF25" s="47"/>
      <c r="AG25" s="81">
        <f>AG23+AG24</f>
        <v>0</v>
      </c>
      <c r="AH25" s="82"/>
      <c r="AI25" s="82"/>
      <c r="AJ25" s="82"/>
    </row>
    <row r="26" spans="1:36" ht="13.2" customHeight="1" x14ac:dyDescent="0.25">
      <c r="A26" s="80">
        <v>21</v>
      </c>
      <c r="B26" s="80"/>
      <c r="C26" s="61" t="s">
        <v>474</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47" t="s">
        <v>473</v>
      </c>
      <c r="AD26" s="47"/>
      <c r="AE26" s="47"/>
      <c r="AF26" s="47"/>
      <c r="AG26" s="81">
        <f>AG9+AG14+AG17+AG18+AG19+AG20+AG21+AG22+AG25</f>
        <v>51671039</v>
      </c>
      <c r="AH26" s="82"/>
      <c r="AI26" s="82"/>
      <c r="AJ26" s="82"/>
    </row>
    <row r="27" spans="1:36" ht="13.2" customHeight="1" x14ac:dyDescent="0.25">
      <c r="A27" s="80">
        <v>22</v>
      </c>
      <c r="B27" s="80"/>
      <c r="C27" s="61" t="s">
        <v>472</v>
      </c>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47" t="s">
        <v>471</v>
      </c>
      <c r="AD27" s="47"/>
      <c r="AE27" s="47"/>
      <c r="AF27" s="47"/>
      <c r="AG27" s="87"/>
      <c r="AH27" s="87"/>
      <c r="AI27" s="87"/>
      <c r="AJ27" s="87"/>
    </row>
    <row r="28" spans="1:36" ht="13.2" customHeight="1" x14ac:dyDescent="0.25">
      <c r="A28" s="80">
        <v>23</v>
      </c>
      <c r="B28" s="80"/>
      <c r="C28" s="61" t="s">
        <v>470</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47" t="s">
        <v>469</v>
      </c>
      <c r="AD28" s="47"/>
      <c r="AE28" s="47"/>
      <c r="AF28" s="47"/>
      <c r="AG28" s="87"/>
      <c r="AH28" s="87"/>
      <c r="AI28" s="87"/>
      <c r="AJ28" s="87"/>
    </row>
    <row r="29" spans="1:36" ht="13.2" customHeight="1" x14ac:dyDescent="0.25">
      <c r="A29" s="80">
        <v>24</v>
      </c>
      <c r="B29" s="80"/>
      <c r="C29" s="72" t="s">
        <v>468</v>
      </c>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47" t="s">
        <v>467</v>
      </c>
      <c r="AD29" s="47"/>
      <c r="AE29" s="47"/>
      <c r="AF29" s="47"/>
      <c r="AG29" s="87"/>
      <c r="AH29" s="87"/>
      <c r="AI29" s="87"/>
      <c r="AJ29" s="87"/>
    </row>
    <row r="30" spans="1:36" s="7" customFormat="1" ht="13.2" customHeight="1" x14ac:dyDescent="0.25">
      <c r="A30" s="80">
        <v>25</v>
      </c>
      <c r="B30" s="80"/>
      <c r="C30" s="72" t="s">
        <v>466</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47" t="s">
        <v>465</v>
      </c>
      <c r="AD30" s="47"/>
      <c r="AE30" s="47"/>
      <c r="AF30" s="47"/>
      <c r="AG30" s="87"/>
      <c r="AH30" s="87"/>
      <c r="AI30" s="87"/>
      <c r="AJ30" s="87"/>
    </row>
    <row r="31" spans="1:36" s="7" customFormat="1" ht="13.2" customHeight="1" x14ac:dyDescent="0.25">
      <c r="A31" s="80">
        <v>26</v>
      </c>
      <c r="B31" s="80"/>
      <c r="C31" s="72" t="s">
        <v>464</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47" t="s">
        <v>463</v>
      </c>
      <c r="AD31" s="47"/>
      <c r="AE31" s="47"/>
      <c r="AF31" s="47"/>
      <c r="AG31" s="87"/>
      <c r="AH31" s="87"/>
      <c r="AI31" s="87"/>
      <c r="AJ31" s="87"/>
    </row>
    <row r="32" spans="1:36" ht="13.2" customHeight="1" x14ac:dyDescent="0.25">
      <c r="A32" s="80">
        <v>27</v>
      </c>
      <c r="B32" s="80"/>
      <c r="C32" s="72" t="s">
        <v>462</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47" t="s">
        <v>461</v>
      </c>
      <c r="AD32" s="47"/>
      <c r="AE32" s="47"/>
      <c r="AF32" s="47"/>
      <c r="AG32" s="81">
        <f>SUM(AG27:AJ31)</f>
        <v>0</v>
      </c>
      <c r="AH32" s="82"/>
      <c r="AI32" s="82"/>
      <c r="AJ32" s="82"/>
    </row>
    <row r="33" spans="1:36" ht="13.2" customHeight="1" x14ac:dyDescent="0.25">
      <c r="A33" s="80">
        <v>28</v>
      </c>
      <c r="B33" s="80"/>
      <c r="C33" s="61" t="s">
        <v>460</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47" t="s">
        <v>459</v>
      </c>
      <c r="AD33" s="47"/>
      <c r="AE33" s="47"/>
      <c r="AF33" s="47"/>
      <c r="AG33" s="87"/>
      <c r="AH33" s="87"/>
      <c r="AI33" s="87"/>
      <c r="AJ33" s="87"/>
    </row>
    <row r="34" spans="1:36" ht="13.2" customHeight="1" x14ac:dyDescent="0.25">
      <c r="A34" s="80">
        <v>29</v>
      </c>
      <c r="B34" s="80"/>
      <c r="C34" s="61" t="s">
        <v>458</v>
      </c>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47" t="s">
        <v>457</v>
      </c>
      <c r="AD34" s="47"/>
      <c r="AE34" s="47"/>
      <c r="AF34" s="47"/>
      <c r="AG34" s="87"/>
      <c r="AH34" s="87"/>
      <c r="AI34" s="87"/>
      <c r="AJ34" s="87"/>
    </row>
    <row r="35" spans="1:36" s="7" customFormat="1" ht="13.2" customHeight="1" x14ac:dyDescent="0.25">
      <c r="A35" s="88">
        <v>30</v>
      </c>
      <c r="B35" s="88"/>
      <c r="C35" s="78" t="s">
        <v>456</v>
      </c>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56" t="s">
        <v>455</v>
      </c>
      <c r="AD35" s="56"/>
      <c r="AE35" s="56"/>
      <c r="AF35" s="56"/>
      <c r="AG35" s="89">
        <f>AG26+AG32+AG33+AG34</f>
        <v>51671039</v>
      </c>
      <c r="AH35" s="90"/>
      <c r="AI35" s="90"/>
      <c r="AJ35" s="90"/>
    </row>
  </sheetData>
  <mergeCells count="131">
    <mergeCell ref="A26:B26"/>
    <mergeCell ref="C26:AB26"/>
    <mergeCell ref="AC26:AF26"/>
    <mergeCell ref="AG26:AJ26"/>
    <mergeCell ref="A27:B27"/>
    <mergeCell ref="C27:AB27"/>
    <mergeCell ref="AC27:AF27"/>
    <mergeCell ref="AG27:AJ27"/>
    <mergeCell ref="A28:B28"/>
    <mergeCell ref="C28:AB28"/>
    <mergeCell ref="AC28:AF28"/>
    <mergeCell ref="AG28:AJ28"/>
    <mergeCell ref="A1:AJ1"/>
    <mergeCell ref="A25:B25"/>
    <mergeCell ref="C25:AB25"/>
    <mergeCell ref="AC25:AF25"/>
    <mergeCell ref="AG25:AJ25"/>
    <mergeCell ref="A2:AJ2"/>
    <mergeCell ref="A3:AJ3"/>
    <mergeCell ref="A4:B4"/>
    <mergeCell ref="C4:AB4"/>
    <mergeCell ref="AC4:AF4"/>
    <mergeCell ref="AG4:AJ4"/>
    <mergeCell ref="A23:B23"/>
    <mergeCell ref="C23:AB23"/>
    <mergeCell ref="AC23:AF23"/>
    <mergeCell ref="AG23:AJ23"/>
    <mergeCell ref="A5:B5"/>
    <mergeCell ref="C5:AB5"/>
    <mergeCell ref="AC5:AF5"/>
    <mergeCell ref="AG5:AJ5"/>
    <mergeCell ref="A6:B6"/>
    <mergeCell ref="C6:AB6"/>
    <mergeCell ref="AC6:AF6"/>
    <mergeCell ref="AG6:AJ6"/>
    <mergeCell ref="A7:B7"/>
    <mergeCell ref="C7:AB7"/>
    <mergeCell ref="AC7:AF7"/>
    <mergeCell ref="AG7:AJ7"/>
    <mergeCell ref="A8:B8"/>
    <mergeCell ref="C8:AB8"/>
    <mergeCell ref="AC8:AF8"/>
    <mergeCell ref="AG8:AJ8"/>
    <mergeCell ref="A9:B9"/>
    <mergeCell ref="C9:AB9"/>
    <mergeCell ref="AC9:AF9"/>
    <mergeCell ref="AG9:AJ9"/>
    <mergeCell ref="A10:B10"/>
    <mergeCell ref="C10:AB10"/>
    <mergeCell ref="AC10:AF10"/>
    <mergeCell ref="AG10:AJ10"/>
    <mergeCell ref="A11:B11"/>
    <mergeCell ref="C11:AB11"/>
    <mergeCell ref="AC11:AF11"/>
    <mergeCell ref="AG11:AJ11"/>
    <mergeCell ref="A12:B12"/>
    <mergeCell ref="C12:AB12"/>
    <mergeCell ref="AC12:AF12"/>
    <mergeCell ref="AG12:AJ12"/>
    <mergeCell ref="A13:B13"/>
    <mergeCell ref="C13:AB13"/>
    <mergeCell ref="AC13:AF13"/>
    <mergeCell ref="AG13:AJ13"/>
    <mergeCell ref="A14:B14"/>
    <mergeCell ref="C14:AB14"/>
    <mergeCell ref="AC14:AF14"/>
    <mergeCell ref="AG14:AJ14"/>
    <mergeCell ref="A15:B15"/>
    <mergeCell ref="C15:AB15"/>
    <mergeCell ref="AC15:AF15"/>
    <mergeCell ref="AG15:AJ15"/>
    <mergeCell ref="A16:B16"/>
    <mergeCell ref="C16:AB16"/>
    <mergeCell ref="AC16:AF16"/>
    <mergeCell ref="AG16:AJ16"/>
    <mergeCell ref="A17:B17"/>
    <mergeCell ref="C17:AB17"/>
    <mergeCell ref="AC17:AF17"/>
    <mergeCell ref="AG17:AJ17"/>
    <mergeCell ref="A18:B18"/>
    <mergeCell ref="C18:AB18"/>
    <mergeCell ref="AC18:AF18"/>
    <mergeCell ref="AG18:AJ18"/>
    <mergeCell ref="A19:B19"/>
    <mergeCell ref="C19:AB19"/>
    <mergeCell ref="AC19:AF19"/>
    <mergeCell ref="AG19:AJ19"/>
    <mergeCell ref="A20:B20"/>
    <mergeCell ref="C20:AB20"/>
    <mergeCell ref="AC20:AF20"/>
    <mergeCell ref="AG20:AJ20"/>
    <mergeCell ref="A35:B35"/>
    <mergeCell ref="C35:AB35"/>
    <mergeCell ref="AC35:AF35"/>
    <mergeCell ref="AG35:AJ35"/>
    <mergeCell ref="A34:B34"/>
    <mergeCell ref="C34:AB34"/>
    <mergeCell ref="AC34:AF34"/>
    <mergeCell ref="AG34:AJ34"/>
    <mergeCell ref="A30:B30"/>
    <mergeCell ref="C30:AB30"/>
    <mergeCell ref="AC30:AF30"/>
    <mergeCell ref="AG30:AJ30"/>
    <mergeCell ref="A32:B32"/>
    <mergeCell ref="C32:AB32"/>
    <mergeCell ref="AC32:AF32"/>
    <mergeCell ref="AG32:AJ32"/>
    <mergeCell ref="A33:B33"/>
    <mergeCell ref="C33:AB33"/>
    <mergeCell ref="AC33:AF33"/>
    <mergeCell ref="AG33:AJ33"/>
    <mergeCell ref="A31:B31"/>
    <mergeCell ref="C31:AB31"/>
    <mergeCell ref="AC31:AF31"/>
    <mergeCell ref="AG31:AJ31"/>
    <mergeCell ref="A21:B21"/>
    <mergeCell ref="C21:AB21"/>
    <mergeCell ref="AC21:AF21"/>
    <mergeCell ref="AG21:AJ21"/>
    <mergeCell ref="A22:B22"/>
    <mergeCell ref="C22:AB22"/>
    <mergeCell ref="AC22:AF22"/>
    <mergeCell ref="AG22:AJ22"/>
    <mergeCell ref="A24:B24"/>
    <mergeCell ref="C24:AB24"/>
    <mergeCell ref="AC24:AF24"/>
    <mergeCell ref="AG24:AJ24"/>
    <mergeCell ref="A29:B29"/>
    <mergeCell ref="C29:AB29"/>
    <mergeCell ref="AC29:AF29"/>
    <mergeCell ref="AG29:AJ29"/>
  </mergeCells>
  <printOptions horizontalCentered="1"/>
  <pageMargins left="0.19685039370078741" right="0.19685039370078741" top="0.59055118110236227" bottom="0.59055118110236227" header="0.51181102362204722" footer="0.51181102362204722"/>
  <pageSetup paperSize="9" fitToHeight="0" orientation="portrait" horizontalDpi="360" verticalDpi="360" r:id="rId1"/>
  <headerFooter alignWithMargins="0"/>
  <ignoredErrors>
    <ignoredError sqref="A6:B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fedlap</vt:lpstr>
      <vt:lpstr>01</vt:lpstr>
      <vt:lpstr>02</vt:lpstr>
      <vt:lpstr>03</vt:lpstr>
      <vt:lpstr>04</vt:lpstr>
      <vt:lpstr>fedlap!Excel_BuiltIn_Print_Area</vt:lpstr>
      <vt:lpstr>'01'!Nyomtatási_cím</vt:lpstr>
      <vt:lpstr>'02'!Nyomtatási_cím</vt:lpstr>
      <vt:lpstr>'04'!Nyomtatási_cím</vt:lpstr>
      <vt:lpstr>'01'!Nyomtatási_terület</vt:lpstr>
      <vt:lpstr>'02'!Nyomtatási_terület</vt:lpstr>
      <vt:lpstr>'04'!Nyomtatási_terület</vt:lpstr>
      <vt:lpstr>fedlap!Nyomtatási_terület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Kézdi Árpád Dr.</dc:creator>
  <cp:lastModifiedBy>Felhasznalo</cp:lastModifiedBy>
  <cp:lastPrinted>2021-03-11T16:59:41Z</cp:lastPrinted>
  <dcterms:created xsi:type="dcterms:W3CDTF">1998-12-22T17:08:32Z</dcterms:created>
  <dcterms:modified xsi:type="dcterms:W3CDTF">2021-03-24T10:32:08Z</dcterms:modified>
</cp:coreProperties>
</file>