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 1. mell. bevétel kiadás " sheetId="1" r:id="rId1"/>
    <sheet name="2. mell. önk. bevétel kiadás" sheetId="2" r:id="rId2"/>
    <sheet name="3 mell műk. és felh. mérleg" sheetId="3" r:id="rId3"/>
    <sheet name="4 mell.PH bevétel kiadás mérl " sheetId="4" r:id="rId4"/>
    <sheet name="5 mell PH műk. és felh. m " sheetId="5" r:id="rId5"/>
    <sheet name="6 mell Könyvt bevétel kiad. m " sheetId="6" r:id="rId6"/>
    <sheet name="7 mell Könyv műk. és felh. m " sheetId="7" r:id="rId7"/>
    <sheet name="8 mell Vár bevétel kiad " sheetId="8" r:id="rId8"/>
    <sheet name="9 mell Vár műk. és felh. " sheetId="9" r:id="rId9"/>
    <sheet name="10 mell Beruházás" sheetId="10" r:id="rId10"/>
    <sheet name="Munka1" sheetId="11" r:id="rId11"/>
  </sheets>
  <definedNames>
    <definedName name="_xlnm.Print_Area" localSheetId="9">'10 mell Beruházás'!$A$1:$K$79</definedName>
  </definedNames>
  <calcPr fullCalcOnLoad="1"/>
</workbook>
</file>

<file path=xl/sharedStrings.xml><?xml version="1.0" encoding="utf-8"?>
<sst xmlns="http://schemas.openxmlformats.org/spreadsheetml/2006/main" count="1672" uniqueCount="338">
  <si>
    <t>B E V É T E L E K</t>
  </si>
  <si>
    <t>ezer Ft-ban</t>
  </si>
  <si>
    <t>Sor- szám</t>
  </si>
  <si>
    <t>Bevételi jogcím- csoport száma</t>
  </si>
  <si>
    <t>Bevételi jogcím</t>
  </si>
  <si>
    <t>1.</t>
  </si>
  <si>
    <t>I.</t>
  </si>
  <si>
    <t xml:space="preserve"> Működési bevételek</t>
  </si>
  <si>
    <t>2.</t>
  </si>
  <si>
    <t>1. Intézményi működési bevételek</t>
  </si>
  <si>
    <t>3.</t>
  </si>
  <si>
    <t>1.1.Hatósági jogkörhöz kötődő működési bevétel</t>
  </si>
  <si>
    <t>4.</t>
  </si>
  <si>
    <t>1.2. Egyéb saját bevétel</t>
  </si>
  <si>
    <t>5.</t>
  </si>
  <si>
    <t>1.3. ÁFA bevétel és visszatérülés</t>
  </si>
  <si>
    <t>6.</t>
  </si>
  <si>
    <t>1.4. Hozam és kamatbevétel</t>
  </si>
  <si>
    <t>7.</t>
  </si>
  <si>
    <t xml:space="preserve"> Intézményi működési bevételek összesen</t>
  </si>
  <si>
    <t>8.</t>
  </si>
  <si>
    <t>2. Önkormányzat sajátos működési bevételei</t>
  </si>
  <si>
    <t>9.</t>
  </si>
  <si>
    <t xml:space="preserve"> 2.1. Helyi adók</t>
  </si>
  <si>
    <t>10.</t>
  </si>
  <si>
    <t xml:space="preserve"> 2.2. Átengedett központi adók</t>
  </si>
  <si>
    <t>11.</t>
  </si>
  <si>
    <t xml:space="preserve"> 2.3.Bírságok, pótlékok és egyéb sajátos bevételek</t>
  </si>
  <si>
    <t>12.</t>
  </si>
  <si>
    <t>Önkormányzat sajátos működési bevételi összesen:</t>
  </si>
  <si>
    <t>13.</t>
  </si>
  <si>
    <t>Önkormányzat működési bevételei összesen:</t>
  </si>
  <si>
    <t>14.</t>
  </si>
  <si>
    <t>II.</t>
  </si>
  <si>
    <t xml:space="preserve"> Támogatások</t>
  </si>
  <si>
    <t>15.</t>
  </si>
  <si>
    <t>1. Önkormányzatok költségvetési támogatása</t>
  </si>
  <si>
    <t>16.</t>
  </si>
  <si>
    <t xml:space="preserve"> 1.1. Normatív hozzájárulások</t>
  </si>
  <si>
    <t>17.</t>
  </si>
  <si>
    <t xml:space="preserve"> 1.2. Központosított előirányzatok</t>
  </si>
  <si>
    <t>18.</t>
  </si>
  <si>
    <t xml:space="preserve"> 1.3. Normatív kötött felhasználású  támogatás</t>
  </si>
  <si>
    <t>19.</t>
  </si>
  <si>
    <t xml:space="preserve"> 1.4. Működésképtelen önkormányzatok támogatása</t>
  </si>
  <si>
    <t>20.</t>
  </si>
  <si>
    <t xml:space="preserve"> 1.5. Fejlesztési célú támogatások</t>
  </si>
  <si>
    <t>21.</t>
  </si>
  <si>
    <t>Önkormányzatok költségvetési támogatása összesen:</t>
  </si>
  <si>
    <t>22.</t>
  </si>
  <si>
    <t>III.</t>
  </si>
  <si>
    <t xml:space="preserve"> Felhalmozási és tőkejellegű bevételek</t>
  </si>
  <si>
    <t>23.</t>
  </si>
  <si>
    <t>1. Tárgyi eszközök, immateriális javak értékesítése</t>
  </si>
  <si>
    <t>24.</t>
  </si>
  <si>
    <t>2. Önkormányzatok sajátos felhalmozási és tőkebevételei</t>
  </si>
  <si>
    <t>25.</t>
  </si>
  <si>
    <t>3. Pénzügyi befektetések bevételei</t>
  </si>
  <si>
    <t>26.</t>
  </si>
  <si>
    <t>Felhalmozási és tőkejellegű bevételek összesen:</t>
  </si>
  <si>
    <t>27.</t>
  </si>
  <si>
    <t>IV.</t>
  </si>
  <si>
    <t>Támogatásértékű bevétel</t>
  </si>
  <si>
    <t>28.</t>
  </si>
  <si>
    <r>
      <t xml:space="preserve"> </t>
    </r>
    <r>
      <rPr>
        <sz val="10"/>
        <rFont val="Times New Roman CE"/>
        <family val="0"/>
      </rPr>
      <t>1. Támogatásértékű működési bevétel</t>
    </r>
  </si>
  <si>
    <t>29.</t>
  </si>
  <si>
    <r>
      <t xml:space="preserve">      </t>
    </r>
    <r>
      <rPr>
        <sz val="10"/>
        <rFont val="Times New Roman CE"/>
        <family val="0"/>
      </rPr>
      <t>ebből:társadalombiztosítási alapból átvett pénzeszköz</t>
    </r>
  </si>
  <si>
    <t>30.</t>
  </si>
  <si>
    <r>
      <t xml:space="preserve"> </t>
    </r>
    <r>
      <rPr>
        <sz val="10"/>
        <rFont val="Times New Roman CE"/>
        <family val="0"/>
      </rPr>
      <t>2. Támogatásértékű felhalmozási bevétel</t>
    </r>
  </si>
  <si>
    <t>31.</t>
  </si>
  <si>
    <t>Támogatásértékű bevétel összesen:</t>
  </si>
  <si>
    <t>32.</t>
  </si>
  <si>
    <t>V.</t>
  </si>
  <si>
    <t>Véglegesen átvett pénzeszközök</t>
  </si>
  <si>
    <t>33.</t>
  </si>
  <si>
    <t xml:space="preserve">  1. Működési célú pénzeszköz átvétel államháztartáson kívülről</t>
  </si>
  <si>
    <t>34.</t>
  </si>
  <si>
    <t xml:space="preserve">  2. Felhalmozási célú pénzeszköz átvétel államháztartáson kívülről</t>
  </si>
  <si>
    <t>35.</t>
  </si>
  <si>
    <t>Véglegesen átvett pénzeszközök összesen:</t>
  </si>
  <si>
    <t>36.</t>
  </si>
  <si>
    <t>VI.</t>
  </si>
  <si>
    <t>Támogatási kölcsönök visszatérülése</t>
  </si>
  <si>
    <t>37.</t>
  </si>
  <si>
    <t>1. Működési kölcsön visszatérülése</t>
  </si>
  <si>
    <t>38.</t>
  </si>
  <si>
    <t>2. Fejlesztési kölcsön visszatérülése</t>
  </si>
  <si>
    <t>39.</t>
  </si>
  <si>
    <t xml:space="preserve"> Támogatási kölcsönök visszatérülése öszesen:</t>
  </si>
  <si>
    <t>40.</t>
  </si>
  <si>
    <t>Költségvetési bevételek összesen:</t>
  </si>
  <si>
    <t>41.</t>
  </si>
  <si>
    <t>VII.</t>
  </si>
  <si>
    <t>Költségvetési hiány belső finanszírozására szolgáló pénzforgalom nélküli bevételek</t>
  </si>
  <si>
    <t>42.</t>
  </si>
  <si>
    <t>1. Előző évi tervezett pénzmaradvány</t>
  </si>
  <si>
    <t>43.</t>
  </si>
  <si>
    <t>1.1. Működési célra</t>
  </si>
  <si>
    <t>44.</t>
  </si>
  <si>
    <t>1.2. Felhalmozási célra</t>
  </si>
  <si>
    <t>45.</t>
  </si>
  <si>
    <t xml:space="preserve"> Előző évi tervezett pénzmaradvány összesen</t>
  </si>
  <si>
    <t>46.</t>
  </si>
  <si>
    <t>Költségvetési hiány külső finanszírozására szolgáló  bevételek</t>
  </si>
  <si>
    <t>47.</t>
  </si>
  <si>
    <t>VIII.</t>
  </si>
  <si>
    <t>Értékpapírok értékesítésének bevétele</t>
  </si>
  <si>
    <t>48.</t>
  </si>
  <si>
    <t>1. Működési célú</t>
  </si>
  <si>
    <t>49.</t>
  </si>
  <si>
    <t>2. Felhalmozási célú</t>
  </si>
  <si>
    <t>50.</t>
  </si>
  <si>
    <t>Értékpapírok értékesítésének bevétele összesen</t>
  </si>
  <si>
    <t>51.</t>
  </si>
  <si>
    <t>IX.</t>
  </si>
  <si>
    <t>Kötvények kibocsátásának bevétele</t>
  </si>
  <si>
    <t>52.</t>
  </si>
  <si>
    <t>53.</t>
  </si>
  <si>
    <t>54.</t>
  </si>
  <si>
    <t>Kötvények kibocsátásának bevétele összesen</t>
  </si>
  <si>
    <t>55.</t>
  </si>
  <si>
    <t>X.</t>
  </si>
  <si>
    <t>Hitelek</t>
  </si>
  <si>
    <t>56.</t>
  </si>
  <si>
    <r>
      <t xml:space="preserve">    </t>
    </r>
    <r>
      <rPr>
        <sz val="10"/>
        <rFont val="Times New Roman CE"/>
        <family val="0"/>
      </rPr>
      <t>1. Működési célú hitel felvétele</t>
    </r>
  </si>
  <si>
    <t>57.</t>
  </si>
  <si>
    <t>1.1. Rövid lejáratú hitel felvétele</t>
  </si>
  <si>
    <t>58.</t>
  </si>
  <si>
    <t>1.2. Hosszú lejáratú hitel felvétele</t>
  </si>
  <si>
    <t>59.</t>
  </si>
  <si>
    <t xml:space="preserve"> 2. Felhalmozási célú hitel felvétele</t>
  </si>
  <si>
    <t>60.</t>
  </si>
  <si>
    <t>2.1. Rövid lejáratú hitel felvétele</t>
  </si>
  <si>
    <t>61.</t>
  </si>
  <si>
    <t>2.2. Hosszú lejáratú hitel felvétele</t>
  </si>
  <si>
    <t>62.</t>
  </si>
  <si>
    <t>Hitelek összesen:</t>
  </si>
  <si>
    <t>63.</t>
  </si>
  <si>
    <t>64.</t>
  </si>
  <si>
    <t>BEVÉTELEK  FŐÖSSZEGE:</t>
  </si>
  <si>
    <t>K I A D Á S O K</t>
  </si>
  <si>
    <t>Sor-szám</t>
  </si>
  <si>
    <t>Kiadási jogcím- csoport száma</t>
  </si>
  <si>
    <t>Kiadási jogcímek</t>
  </si>
  <si>
    <t xml:space="preserve"> Működési kiadások</t>
  </si>
  <si>
    <t>1. Személyi  juttatások</t>
  </si>
  <si>
    <t>2. Munkaadókat terhelő járulékok</t>
  </si>
  <si>
    <t>3. Dologi  kiadások</t>
  </si>
  <si>
    <t xml:space="preserve"> 4. Egyéb folyó kiadás</t>
  </si>
  <si>
    <t xml:space="preserve"> 5. Támogatásértékű működési kiadás</t>
  </si>
  <si>
    <t>6. Működési célú pénzeszközátadás államháztartáson kívülre</t>
  </si>
  <si>
    <t>7. Társadalom- és szociálpolitikai juttatások</t>
  </si>
  <si>
    <t>Működési kiadások összesen:</t>
  </si>
  <si>
    <t>Felhalmozási és tőke jellegű kiadások</t>
  </si>
  <si>
    <t>1. Felújítás</t>
  </si>
  <si>
    <t>2. Intézményi beruházási kiadások</t>
  </si>
  <si>
    <t xml:space="preserve"> 3. Támogatásértékű felhamozási kiadás</t>
  </si>
  <si>
    <t>4. Felhalmozási célú pénzeszközátadás államháztartáson kívülre</t>
  </si>
  <si>
    <t>Felhalmozási és tőke jellegű kiadások összesen:</t>
  </si>
  <si>
    <t xml:space="preserve">Tartalékok </t>
  </si>
  <si>
    <t>1. Általános tartalék</t>
  </si>
  <si>
    <t>2.Működési céltartalék</t>
  </si>
  <si>
    <t>3. Felhalmozási céltartalék</t>
  </si>
  <si>
    <t xml:space="preserve">Tartalékok összesen: </t>
  </si>
  <si>
    <t>KÖLTSÉGVETÉSI KIADÁSOK ÖSSZESEN</t>
  </si>
  <si>
    <t>Finanszírozási műveletek kiadásai</t>
  </si>
  <si>
    <t>Kötvények beváltásának kiadásai</t>
  </si>
  <si>
    <t>Kötvények beváltásának kiadásai összesen</t>
  </si>
  <si>
    <t xml:space="preserve">   1. Működési célú hitel visszafizetése</t>
  </si>
  <si>
    <t>1.1.Rövid lejáratú hitelek visszafizetése</t>
  </si>
  <si>
    <t>1.2.Hosszú lejáratú hitelek visszafizetése</t>
  </si>
  <si>
    <t>2. Fejlesztési hitel törlesztés</t>
  </si>
  <si>
    <t>2.1.Rövid lejáratú hitelek visszafizetése</t>
  </si>
  <si>
    <t>2.2.Hosszú lejáratú hitelek visszafizetése</t>
  </si>
  <si>
    <t>Hitelek összesen</t>
  </si>
  <si>
    <t>Pénzforgalom nélküli kiadás</t>
  </si>
  <si>
    <t>KIADÁSOK FŐÖSSZEGE</t>
  </si>
  <si>
    <t>Simontornya Város Önkormányzata</t>
  </si>
  <si>
    <t>Felhalmozási célú pénzeszköz átvétel államháztartáson kívülről</t>
  </si>
  <si>
    <t>Egyéb folyó kiadás</t>
  </si>
  <si>
    <t>Működési célú pénzeszköz átadás államháztartáson kívülre</t>
  </si>
  <si>
    <t>Felújítás</t>
  </si>
  <si>
    <t>Támogatásértékű működési bevétel</t>
  </si>
  <si>
    <t>Támogatásértékű felhalmozási bevétel</t>
  </si>
  <si>
    <t>Felhalmozási célú pénzeszköz átadás államháztartáson kívülre</t>
  </si>
  <si>
    <t>Pénzügyi befektetések bevételei</t>
  </si>
  <si>
    <t>Ellátottak pénzbeli juttatása</t>
  </si>
  <si>
    <t>Társadalom- és szociálpolitikai juttatások</t>
  </si>
  <si>
    <t>Támogatásértékű felhalmozási kiadás</t>
  </si>
  <si>
    <t>Előző évi pénzmaradvány</t>
  </si>
  <si>
    <t>Tárgyi eszközök, immateriális javak értékesítése</t>
  </si>
  <si>
    <t>Önkormányzatok sajátos felhalmozási és tőkebevételei</t>
  </si>
  <si>
    <t>Hosszúlejáratú fejlesztési célú kötvénykibocsátás</t>
  </si>
  <si>
    <t>Személyi juttatások</t>
  </si>
  <si>
    <t>Dologi kiadások</t>
  </si>
  <si>
    <t>I. Működési célú (folyó) bevételek, működési célú (folyó) kiadások mérlege
(Önkormányzati szinten)</t>
  </si>
  <si>
    <t>Bevételek</t>
  </si>
  <si>
    <t>Kiadások</t>
  </si>
  <si>
    <t>Megnevezés</t>
  </si>
  <si>
    <t>Intézményi működési bevételek</t>
  </si>
  <si>
    <t>Önkormányzatok sajátos működési bevételei</t>
  </si>
  <si>
    <t>Munkaadókat terhelő járulék</t>
  </si>
  <si>
    <t>Önkormányzatok költségvetési támogatása (működési célú rész)</t>
  </si>
  <si>
    <t>Működési célú pénzeszköz átvétel államháztartáson kívülről</t>
  </si>
  <si>
    <t>Államháztartáson belüli támogatások és tám.jell.kiadások</t>
  </si>
  <si>
    <t>Támogatási kölcsönök visszatérülése (működési)</t>
  </si>
  <si>
    <t>Működési célú hitel felvétele</t>
  </si>
  <si>
    <t>Előző évi pénzmaradvány átvétel</t>
  </si>
  <si>
    <t>Hitel kamat</t>
  </si>
  <si>
    <t>Kiegészítés, visszatérülés</t>
  </si>
  <si>
    <t>Működési célú kölcsönnyújtás</t>
  </si>
  <si>
    <t>Tartalék (működési célú)</t>
  </si>
  <si>
    <t>Működési hitel törlesztés</t>
  </si>
  <si>
    <t>ÖSSZESEN:</t>
  </si>
  <si>
    <t>Hiány:</t>
  </si>
  <si>
    <t>Többlet:</t>
  </si>
  <si>
    <t>II. Tőkejellegű bevételek és kiadások mérlege
(Önkormányzati szinten)</t>
  </si>
  <si>
    <t>Intézményi beruházás</t>
  </si>
  <si>
    <t>Önkormányzatok költségvetési támogatása (fejlesztési célú rész)</t>
  </si>
  <si>
    <t>Értékesített tágyi eszközök és immateriális javak áfa befizetése</t>
  </si>
  <si>
    <t>Értékesített tárgyi eszközök és immateriális javak áfa-ja</t>
  </si>
  <si>
    <t>Tartalék (fejlesztési célú)</t>
  </si>
  <si>
    <t>Támogatási kölcsönök visszatérülése (fejlesztési)</t>
  </si>
  <si>
    <t>Hitel kamat fejlesztési célú</t>
  </si>
  <si>
    <t>Fejlesztési hitel törlesztés</t>
  </si>
  <si>
    <t>Felhalmozási célú hitel felvétele</t>
  </si>
  <si>
    <t>Simontornya Önkormányzat</t>
  </si>
  <si>
    <t>1.5. Átvett pénzeszközök műk. célra Áht-n kívülről</t>
  </si>
  <si>
    <t>8. Működési célú kamatkiadás</t>
  </si>
  <si>
    <t>9. Ellátottak pénzbeli juttatása</t>
  </si>
  <si>
    <t>10. Működési célú támogatási kölcsönök nyújtása</t>
  </si>
  <si>
    <t>5. Felhalmozási célú kamatkiadás</t>
  </si>
  <si>
    <t xml:space="preserve"> 6. Pénzügyi befektetések</t>
  </si>
  <si>
    <t>7. Felhalmozási célú támogatási kölcsönök nyújtása</t>
  </si>
  <si>
    <t>Költségvetési szervek finanszírozása</t>
  </si>
  <si>
    <t>Költségvetési szervek finanszírozása összesen</t>
  </si>
  <si>
    <t>Intézményfinanszírozás</t>
  </si>
  <si>
    <t>2.4 Egyéb sajátos bevételek</t>
  </si>
  <si>
    <t xml:space="preserve"> 1.5. Egyéb támogatások</t>
  </si>
  <si>
    <t>Költségvetési kiegészítések</t>
  </si>
  <si>
    <t>Függő átfutó kiadások</t>
  </si>
  <si>
    <t>Függő átfutó bevételek</t>
  </si>
  <si>
    <t>2014. ÉVI KÖLTSÉGVETÉSÉNEK PÉNZÜGYI MÉRLEGE</t>
  </si>
  <si>
    <t>2014. évi ei. Önkormányzat</t>
  </si>
  <si>
    <t>2014. évi ei. Polgármesteri Hivatal</t>
  </si>
  <si>
    <t>2014. évi ei. Könyvtár</t>
  </si>
  <si>
    <t>2014. évi ei. Vár</t>
  </si>
  <si>
    <t>2014. évi ei.</t>
  </si>
  <si>
    <t>2014.évi ei. Önkormányzat</t>
  </si>
  <si>
    <t>1.5. Szerkezetátalakítási tartalék</t>
  </si>
  <si>
    <t>5. Felhalmozási célú támogatási kiadások</t>
  </si>
  <si>
    <t>XI.</t>
  </si>
  <si>
    <t>intézmény finanszírozás</t>
  </si>
  <si>
    <t>Felhalmozási célú kiadás</t>
  </si>
  <si>
    <t xml:space="preserve">                                                          </t>
  </si>
  <si>
    <t>2104. évi eredeti ei.</t>
  </si>
  <si>
    <t>2014. évi I. módosítás</t>
  </si>
  <si>
    <t>2014. évi eredeti ei.</t>
  </si>
  <si>
    <t>2014. évi módosított előirányzat</t>
  </si>
  <si>
    <t>2014. évi eredeti ei</t>
  </si>
  <si>
    <t>2014. évi 
módosított ei.</t>
  </si>
  <si>
    <t>2014. évi 
eredeti ei</t>
  </si>
  <si>
    <t>2014. évi 
eredeti ei.</t>
  </si>
  <si>
    <t>2014. évi II. módosítás</t>
  </si>
  <si>
    <t xml:space="preserve">  </t>
  </si>
  <si>
    <t>2014. évi módosított ei.</t>
  </si>
  <si>
    <t>2014. évi III. módosítás</t>
  </si>
  <si>
    <t>2014. évi előirányzat</t>
  </si>
  <si>
    <t>Simontornya Város Önkormányzata Polgármesteri Hivatala</t>
  </si>
  <si>
    <t>Függő, átfutó bevételek</t>
  </si>
  <si>
    <t>65.</t>
  </si>
  <si>
    <t>Simontornya Önkormányzat Polgármesteri Hivatala</t>
  </si>
  <si>
    <t>I. Működési célú (folyó) bevételek, működési célú (folyó) kiadások mérlege
Polgármesteri Hivatal</t>
  </si>
  <si>
    <t>2014. eredeti ei.</t>
  </si>
  <si>
    <t>2014. évieredeti ei.</t>
  </si>
  <si>
    <t>Intézmény finanszírozás</t>
  </si>
  <si>
    <t>II. Tőkejellegű bevételek és kiadások mérlege Polgármesteri Hivatal</t>
  </si>
  <si>
    <t>Fejlesztési célú kölcsönnyújtás</t>
  </si>
  <si>
    <t>2014.évi III. módosítás</t>
  </si>
  <si>
    <t>2014. évi IV. módosítás</t>
  </si>
  <si>
    <t>Városi Könyvtár</t>
  </si>
  <si>
    <t xml:space="preserve">2014. évi II. módosítás </t>
  </si>
  <si>
    <t>2014. évi emódosított előirányzat</t>
  </si>
  <si>
    <t>1.számú melléklet</t>
  </si>
  <si>
    <t>Pénzmaradvány átadás</t>
  </si>
  <si>
    <t>I. Működési célú (folyó) bevételek, működési célú (folyó) kiadások mérlege
(Városi Könyvtár)</t>
  </si>
  <si>
    <t>II. Tőkejellegű bevételek és kiadások mérlege
(Városi Könyvtár)</t>
  </si>
  <si>
    <t>2014. módosított ei.</t>
  </si>
  <si>
    <t>Simontornyai Vár</t>
  </si>
  <si>
    <t>I. Működési célú (folyó) bevételek, működési célú (folyó) kiadások mérlege
Simontornyai Vár</t>
  </si>
  <si>
    <t>II. Tőkejellegű bevételek és kiadások mérlege
Simontornyai Vár</t>
  </si>
  <si>
    <t>Beruházási kiadások 2014. évi előirányzata célonként</t>
  </si>
  <si>
    <t>Beruházás  megnevezése</t>
  </si>
  <si>
    <t>Teljes költség</t>
  </si>
  <si>
    <t>Kivitelezés kezdési és befejezési éve</t>
  </si>
  <si>
    <t>Felhaszná- lás
2013. XII.31-ig</t>
  </si>
  <si>
    <t>önerő</t>
  </si>
  <si>
    <t>várható pályázati támogatás</t>
  </si>
  <si>
    <t>ebből európai uniós támogatás</t>
  </si>
  <si>
    <t>Önkormányzat költségvetésében</t>
  </si>
  <si>
    <t>Szennyvíz beruházás</t>
  </si>
  <si>
    <t>2010-2015.</t>
  </si>
  <si>
    <t>Szakfeladat összesen:</t>
  </si>
  <si>
    <t>412000 Lakó és nem lakóépület építése</t>
  </si>
  <si>
    <t>Buszváró</t>
  </si>
  <si>
    <t>3) Kerékpár út építése Tamási-Pári EU-os támogatással</t>
  </si>
  <si>
    <t>2008-2009.</t>
  </si>
  <si>
    <t>Gyógyszertári lépcső</t>
  </si>
  <si>
    <t>Orvosi lakások külső felújítása</t>
  </si>
  <si>
    <t>Járda építés</t>
  </si>
  <si>
    <t>Szennyvíz tervezés</t>
  </si>
  <si>
    <t>Piac iroda kialakítása</t>
  </si>
  <si>
    <t>Irodaház vásárlás</t>
  </si>
  <si>
    <t>Kamerarendszer kiépítés</t>
  </si>
  <si>
    <t>Árok tísztítás</t>
  </si>
  <si>
    <t>Óvoda kazán csere</t>
  </si>
  <si>
    <t>Tűzoltó szertár vásárlás</t>
  </si>
  <si>
    <t>Informatikai rendszer kialakítása</t>
  </si>
  <si>
    <t>960302 Köztemető fenntartás, működtetés</t>
  </si>
  <si>
    <t>Temető kialakítás</t>
  </si>
  <si>
    <t>Könyvtár beruházás</t>
  </si>
  <si>
    <t>2602+553777</t>
  </si>
  <si>
    <t>6040+72428</t>
  </si>
  <si>
    <t>Önkormányzat összesen:</t>
  </si>
  <si>
    <t>2014. évi V. módosítás</t>
  </si>
  <si>
    <t xml:space="preserve">2014. évi V. módosítás </t>
  </si>
  <si>
    <t>Hivatal beruházás</t>
  </si>
  <si>
    <t>összesen</t>
  </si>
  <si>
    <t>2 melléklet a 5/2015.(04.03.) önkormányzati rendelethez " 2 melléklet az 2/2014.(II.28.) önkormányzati rendelethez"</t>
  </si>
  <si>
    <t>1 melléklet a 5/2015.(04.03) önkormányzati rendelethez " 1 melléklet az 2/2014.(II.28.) önkormányzati rendelethez"</t>
  </si>
  <si>
    <t>3 melléklet a 5/2015.(04.03.) önkormányzati rendelethez " 3 melléklet az 2/2014.(II.28.) önkormányzati rendelethez"</t>
  </si>
  <si>
    <t>4 melléklet a 5/2015.(04.03.) önkormányzati rendelethez " 17 melléklet az 2/2014.(II.28.) önkormányzati rendelethez"</t>
  </si>
  <si>
    <t>5 melléklet a 5/2015.(04.03.) önkormányzati rendelethez " 18 melléklet az 2/2014.(II.28.) önkormányzati rendelethez"</t>
  </si>
  <si>
    <t>6 melléklet a 5/2015.(04.03.) önkormányzati rendelethez " 21 melléklet az 2/2014.(II.28.) önkormányzati rendelethez"</t>
  </si>
  <si>
    <t>7 melléklet a 5/2015.(04.03.) önkormányzati rendelethez " 22 melléklet az 2/2014.(II.28.) önkormányzati rendelethez"</t>
  </si>
  <si>
    <t>8 melléklet a 5/2015.(04.03.) önkormányzati rendelethez " 24 melléklet az 2/2014.(II.28.) önkormányzati rendelethez"</t>
  </si>
  <si>
    <t>9 melléklet a 5/2015.(04.03.) önkormányzati rendelethez " 25 melléklet az 2/2014.(II.28.) önkormányzati rendelethez"</t>
  </si>
  <si>
    <t>10 melléklet a 5/2015.(04.03.) önkormányzati rendelethez " 5 melléklet az 2/2014.(II.28.) önkormányzati rendelethez"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</si>
</sst>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.0"/>
    <numFmt numFmtId="166" formatCode="#,##0_ ;\-#,##0\ "/>
    <numFmt numFmtId="167" formatCode="#,##0.0"/>
    <numFmt numFmtId="168" formatCode="#,###.00"/>
    <numFmt numFmtId="169" formatCode="_-* #,##0\ _F_t_-;\-* #,##0\ _F_t_-;_-* &quot;-&quot;??\ _F_t_-;_-@_-"/>
    <numFmt numFmtId="170" formatCode="_-* #,##0.0000\ _F_t_-;\-* #,##0.0000\ _F_t_-;_-* &quot;-&quot;??\ _F_t_-;_-@_-"/>
    <numFmt numFmtId="171" formatCode="#,##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u val="double"/>
      <sz val="11"/>
      <name val="Times New Roman"/>
      <family val="1"/>
    </font>
    <font>
      <b/>
      <u val="single"/>
      <sz val="10"/>
      <name val="Times New Roman CE"/>
      <family val="0"/>
    </font>
    <font>
      <b/>
      <u val="single"/>
      <sz val="10"/>
      <name val="Times New Roman"/>
      <family val="1"/>
    </font>
    <font>
      <u val="single"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lightHorizontal">
        <bgColor indexed="9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590">
    <xf numFmtId="0" fontId="0" fillId="0" borderId="0" xfId="0" applyFont="1" applyAlignment="1">
      <alignment/>
    </xf>
    <xf numFmtId="0" fontId="2" fillId="0" borderId="0" xfId="55">
      <alignment/>
      <protection/>
    </xf>
    <xf numFmtId="164" fontId="5" fillId="0" borderId="0" xfId="63" applyNumberFormat="1" applyFont="1" applyFill="1" applyBorder="1" applyAlignment="1" applyProtection="1">
      <alignment horizontal="centerContinuous" vertical="center"/>
      <protection/>
    </xf>
    <xf numFmtId="0" fontId="6" fillId="0" borderId="10" xfId="63" applyFont="1" applyFill="1" applyBorder="1" applyAlignment="1" applyProtection="1">
      <alignment horizontal="center" vertical="center" wrapText="1"/>
      <protection/>
    </xf>
    <xf numFmtId="164" fontId="5" fillId="0" borderId="0" xfId="63" applyNumberFormat="1" applyFont="1" applyFill="1" applyBorder="1" applyAlignment="1" applyProtection="1">
      <alignment vertical="center" wrapText="1"/>
      <protection/>
    </xf>
    <xf numFmtId="0" fontId="4" fillId="0" borderId="0" xfId="63" applyFont="1" applyFill="1" applyProtection="1">
      <alignment/>
      <protection/>
    </xf>
    <xf numFmtId="164" fontId="5" fillId="0" borderId="11" xfId="63" applyNumberFormat="1" applyFont="1" applyFill="1" applyBorder="1" applyAlignment="1" applyProtection="1">
      <alignment horizontal="centerContinuous" vertical="center"/>
      <protection/>
    </xf>
    <xf numFmtId="0" fontId="6" fillId="0" borderId="12" xfId="63" applyFont="1" applyFill="1" applyBorder="1" applyAlignment="1" applyProtection="1">
      <alignment horizontal="center" vertical="center" wrapText="1"/>
      <protection/>
    </xf>
    <xf numFmtId="0" fontId="6" fillId="0" borderId="13" xfId="63" applyFont="1" applyFill="1" applyBorder="1" applyAlignment="1" applyProtection="1">
      <alignment horizontal="center" vertical="center" wrapText="1"/>
      <protection/>
    </xf>
    <xf numFmtId="0" fontId="6" fillId="0" borderId="14" xfId="63" applyFont="1" applyFill="1" applyBorder="1" applyAlignment="1" applyProtection="1">
      <alignment horizontal="center" vertical="center" wrapText="1"/>
      <protection/>
    </xf>
    <xf numFmtId="0" fontId="7" fillId="0" borderId="12" xfId="63" applyFont="1" applyFill="1" applyBorder="1" applyAlignment="1" applyProtection="1">
      <alignment horizontal="center" vertical="center" wrapText="1"/>
      <protection/>
    </xf>
    <xf numFmtId="0" fontId="7" fillId="0" borderId="13" xfId="63" applyFont="1" applyFill="1" applyBorder="1" applyAlignment="1" applyProtection="1">
      <alignment horizontal="center" vertical="center" wrapText="1"/>
      <protection/>
    </xf>
    <xf numFmtId="0" fontId="7" fillId="0" borderId="10" xfId="63" applyFont="1" applyFill="1" applyBorder="1" applyAlignment="1" applyProtection="1">
      <alignment horizontal="center" vertical="center" wrapText="1"/>
      <protection/>
    </xf>
    <xf numFmtId="0" fontId="7" fillId="0" borderId="14" xfId="63" applyFont="1" applyFill="1" applyBorder="1" applyAlignment="1" applyProtection="1">
      <alignment horizontal="center" vertical="center" wrapText="1"/>
      <protection/>
    </xf>
    <xf numFmtId="0" fontId="3" fillId="0" borderId="15" xfId="63" applyFont="1" applyFill="1" applyBorder="1" applyAlignment="1" applyProtection="1">
      <alignment horizontal="center" vertical="center" wrapText="1"/>
      <protection/>
    </xf>
    <xf numFmtId="0" fontId="8" fillId="0" borderId="16" xfId="63" applyFont="1" applyFill="1" applyBorder="1" applyAlignment="1" applyProtection="1">
      <alignment horizontal="right" vertical="center" wrapText="1"/>
      <protection/>
    </xf>
    <xf numFmtId="0" fontId="8" fillId="0" borderId="17" xfId="63" applyFont="1" applyFill="1" applyBorder="1" applyAlignment="1" applyProtection="1">
      <alignment vertical="center" wrapText="1"/>
      <protection/>
    </xf>
    <xf numFmtId="164" fontId="8" fillId="0" borderId="18" xfId="63" applyNumberFormat="1" applyFont="1" applyFill="1" applyBorder="1" applyAlignment="1" applyProtection="1">
      <alignment vertical="center" wrapText="1"/>
      <protection/>
    </xf>
    <xf numFmtId="0" fontId="8" fillId="0" borderId="13" xfId="63" applyFont="1" applyFill="1" applyBorder="1" applyAlignment="1" applyProtection="1">
      <alignment horizontal="right" vertical="center" wrapText="1"/>
      <protection/>
    </xf>
    <xf numFmtId="0" fontId="8" fillId="0" borderId="10" xfId="63" applyFont="1" applyFill="1" applyBorder="1" applyAlignment="1" applyProtection="1">
      <alignment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 locked="0"/>
    </xf>
    <xf numFmtId="0" fontId="8" fillId="0" borderId="13" xfId="63" applyFont="1" applyFill="1" applyBorder="1" applyAlignment="1" applyProtection="1">
      <alignment horizontal="right"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/>
    </xf>
    <xf numFmtId="0" fontId="3" fillId="0" borderId="19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left" vertical="center" wrapText="1" indent="1"/>
      <protection/>
    </xf>
    <xf numFmtId="164" fontId="3" fillId="0" borderId="21" xfId="63" applyNumberFormat="1" applyFont="1" applyFill="1" applyBorder="1" applyAlignment="1" applyProtection="1">
      <alignment vertical="center" wrapText="1"/>
      <protection locked="0"/>
    </xf>
    <xf numFmtId="164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Fill="1" applyBorder="1" applyAlignment="1" applyProtection="1">
      <alignment horizontal="left" vertical="center" wrapText="1" indent="1"/>
      <protection/>
    </xf>
    <xf numFmtId="164" fontId="3" fillId="0" borderId="24" xfId="63" applyNumberFormat="1" applyFont="1" applyFill="1" applyBorder="1" applyAlignment="1" applyProtection="1">
      <alignment vertical="center" wrapText="1"/>
      <protection locked="0"/>
    </xf>
    <xf numFmtId="0" fontId="3" fillId="0" borderId="13" xfId="63" applyFont="1" applyFill="1" applyBorder="1" applyAlignment="1" applyProtection="1">
      <alignment horizontal="right" vertical="center" wrapText="1"/>
      <protection/>
    </xf>
    <xf numFmtId="0" fontId="3" fillId="0" borderId="10" xfId="63" applyFont="1" applyFill="1" applyBorder="1" applyAlignment="1" applyProtection="1">
      <alignment horizontal="left" vertical="center" wrapText="1" indent="1"/>
      <protection/>
    </xf>
    <xf numFmtId="0" fontId="8" fillId="0" borderId="25" xfId="63" applyFont="1" applyFill="1" applyBorder="1" applyAlignment="1" applyProtection="1">
      <alignment horizontal="left" vertical="center" wrapText="1" indent="1"/>
      <protection/>
    </xf>
    <xf numFmtId="164" fontId="8" fillId="0" borderId="24" xfId="63" applyNumberFormat="1" applyFont="1" applyFill="1" applyBorder="1" applyAlignment="1" applyProtection="1">
      <alignment vertical="center" wrapText="1"/>
      <protection locked="0"/>
    </xf>
    <xf numFmtId="0" fontId="8" fillId="0" borderId="26" xfId="63" applyFont="1" applyFill="1" applyBorder="1" applyAlignment="1" applyProtection="1">
      <alignment horizontal="right" vertical="center" wrapText="1"/>
      <protection/>
    </xf>
    <xf numFmtId="0" fontId="8" fillId="0" borderId="27" xfId="63" applyFont="1" applyFill="1" applyBorder="1" applyAlignment="1" applyProtection="1">
      <alignment vertical="center" wrapText="1"/>
      <protection/>
    </xf>
    <xf numFmtId="164" fontId="8" fillId="0" borderId="28" xfId="63" applyNumberFormat="1" applyFont="1" applyFill="1" applyBorder="1" applyAlignment="1" applyProtection="1">
      <alignment vertical="center" wrapText="1"/>
      <protection locked="0"/>
    </xf>
    <xf numFmtId="0" fontId="8" fillId="0" borderId="29" xfId="63" applyFont="1" applyFill="1" applyBorder="1" applyAlignment="1" applyProtection="1">
      <alignment horizontal="right" vertical="center" wrapText="1"/>
      <protection/>
    </xf>
    <xf numFmtId="0" fontId="8" fillId="0" borderId="20" xfId="63" applyFont="1" applyFill="1" applyBorder="1" applyAlignment="1" applyProtection="1">
      <alignment vertical="center" wrapText="1"/>
      <protection/>
    </xf>
    <xf numFmtId="164" fontId="8" fillId="0" borderId="30" xfId="63" applyNumberFormat="1" applyFont="1" applyFill="1" applyBorder="1" applyAlignment="1" applyProtection="1">
      <alignment vertical="center" wrapText="1"/>
      <protection locked="0"/>
    </xf>
    <xf numFmtId="0" fontId="3" fillId="0" borderId="31" xfId="63" applyFont="1" applyFill="1" applyBorder="1" applyAlignment="1" applyProtection="1">
      <alignment horizontal="left" vertical="center" wrapText="1" indent="1"/>
      <protection/>
    </xf>
    <xf numFmtId="0" fontId="3" fillId="0" borderId="32" xfId="63" applyFont="1" applyFill="1" applyBorder="1" applyAlignment="1" applyProtection="1">
      <alignment horizontal="left" vertical="center" wrapText="1" indent="1"/>
      <protection/>
    </xf>
    <xf numFmtId="0" fontId="3" fillId="0" borderId="33" xfId="63" applyFont="1" applyFill="1" applyBorder="1" applyAlignment="1" applyProtection="1">
      <alignment horizontal="right" vertical="center" wrapText="1"/>
      <protection/>
    </xf>
    <xf numFmtId="0" fontId="3" fillId="0" borderId="29" xfId="63" applyFont="1" applyFill="1" applyBorder="1" applyAlignment="1" applyProtection="1">
      <alignment horizontal="right" vertical="center" wrapText="1"/>
      <protection/>
    </xf>
    <xf numFmtId="0" fontId="8" fillId="0" borderId="34" xfId="63" applyFont="1" applyFill="1" applyBorder="1" applyAlignment="1" applyProtection="1">
      <alignment horizontal="left" vertical="center" wrapText="1" indent="1"/>
      <protection/>
    </xf>
    <xf numFmtId="0" fontId="3" fillId="0" borderId="35" xfId="63" applyFont="1" applyFill="1" applyBorder="1" applyAlignment="1" applyProtection="1">
      <alignment horizontal="right" vertical="center" wrapText="1"/>
      <protection/>
    </xf>
    <xf numFmtId="164" fontId="3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7" xfId="63" applyFont="1" applyFill="1" applyBorder="1" applyAlignment="1" applyProtection="1">
      <alignment horizontal="right" vertical="center" wrapText="1"/>
      <protection/>
    </xf>
    <xf numFmtId="0" fontId="8" fillId="0" borderId="38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horizontal="left" indent="1"/>
      <protection/>
    </xf>
    <xf numFmtId="164" fontId="3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8" xfId="63" applyFont="1" applyFill="1" applyBorder="1" applyAlignment="1" applyProtection="1">
      <alignment horizontal="right" vertical="center" wrapText="1"/>
      <protection/>
    </xf>
    <xf numFmtId="164" fontId="10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9" xfId="63" applyFont="1" applyFill="1" applyBorder="1" applyAlignment="1" applyProtection="1">
      <alignment horizontal="right" vertical="center" wrapText="1"/>
      <protection/>
    </xf>
    <xf numFmtId="0" fontId="8" fillId="0" borderId="23" xfId="63" applyFont="1" applyFill="1" applyBorder="1" applyAlignment="1" applyProtection="1">
      <alignment horizontal="left" indent="1"/>
      <protection/>
    </xf>
    <xf numFmtId="164" fontId="3" fillId="0" borderId="40" xfId="63" applyNumberFormat="1" applyFont="1" applyFill="1" applyBorder="1" applyAlignment="1" applyProtection="1">
      <alignment vertical="center" wrapText="1"/>
      <protection locked="0"/>
    </xf>
    <xf numFmtId="0" fontId="3" fillId="0" borderId="0" xfId="63" applyFont="1" applyFill="1" applyBorder="1" applyAlignment="1" applyProtection="1">
      <alignment horizontal="right" vertical="center" wrapText="1"/>
      <protection/>
    </xf>
    <xf numFmtId="0" fontId="8" fillId="0" borderId="25" xfId="63" applyFont="1" applyFill="1" applyBorder="1" applyAlignment="1" applyProtection="1">
      <alignment horizontal="left" indent="1"/>
      <protection/>
    </xf>
    <xf numFmtId="0" fontId="10" fillId="0" borderId="35" xfId="63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vertical="center" wrapText="1"/>
      <protection/>
    </xf>
    <xf numFmtId="0" fontId="10" fillId="0" borderId="22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Fill="1" applyBorder="1" applyAlignment="1" applyProtection="1">
      <alignment vertical="center" wrapText="1"/>
      <protection/>
    </xf>
    <xf numFmtId="164" fontId="3" fillId="0" borderId="40" xfId="63" applyNumberFormat="1" applyFont="1" applyFill="1" applyBorder="1" applyAlignment="1" applyProtection="1">
      <alignment vertical="center" wrapText="1"/>
      <protection locked="0"/>
    </xf>
    <xf numFmtId="0" fontId="10" fillId="0" borderId="13" xfId="63" applyFont="1" applyFill="1" applyBorder="1" applyAlignment="1" applyProtection="1">
      <alignment horizontal="right" vertical="center" wrapText="1"/>
      <protection/>
    </xf>
    <xf numFmtId="0" fontId="8" fillId="0" borderId="10" xfId="63" applyFont="1" applyFill="1" applyBorder="1" applyAlignment="1" applyProtection="1">
      <alignment vertical="center" wrapText="1"/>
      <protection/>
    </xf>
    <xf numFmtId="0" fontId="8" fillId="0" borderId="34" xfId="63" applyFont="1" applyFill="1" applyBorder="1" applyAlignment="1" applyProtection="1">
      <alignment vertical="center" wrapText="1"/>
      <protection/>
    </xf>
    <xf numFmtId="0" fontId="8" fillId="0" borderId="19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vertical="center" wrapText="1"/>
      <protection/>
    </xf>
    <xf numFmtId="0" fontId="3" fillId="0" borderId="23" xfId="63" applyFont="1" applyFill="1" applyBorder="1" applyAlignment="1" applyProtection="1">
      <alignment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/>
    </xf>
    <xf numFmtId="164" fontId="3" fillId="0" borderId="28" xfId="63" applyNumberFormat="1" applyFont="1" applyFill="1" applyBorder="1" applyAlignment="1" applyProtection="1">
      <alignment vertical="center" wrapText="1"/>
      <protection/>
    </xf>
    <xf numFmtId="0" fontId="10" fillId="0" borderId="29" xfId="63" applyFont="1" applyFill="1" applyBorder="1" applyAlignment="1" applyProtection="1">
      <alignment horizontal="right" vertical="center" wrapText="1"/>
      <protection/>
    </xf>
    <xf numFmtId="0" fontId="11" fillId="0" borderId="13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Fill="1" applyBorder="1" applyAlignment="1" applyProtection="1">
      <alignment horizontal="left" vertical="center" wrapText="1" indent="1"/>
      <protection/>
    </xf>
    <xf numFmtId="164" fontId="3" fillId="0" borderId="28" xfId="63" applyNumberFormat="1" applyFont="1" applyFill="1" applyBorder="1" applyAlignment="1" applyProtection="1">
      <alignment vertical="center" wrapText="1"/>
      <protection locked="0"/>
    </xf>
    <xf numFmtId="0" fontId="8" fillId="0" borderId="10" xfId="63" applyFont="1" applyFill="1" applyBorder="1" applyAlignment="1" applyProtection="1">
      <alignment horizontal="left" vertical="center" wrapText="1" indent="1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Border="1" applyAlignment="1" applyProtection="1">
      <alignment vertical="center" wrapText="1"/>
      <protection/>
    </xf>
    <xf numFmtId="0" fontId="3" fillId="0" borderId="26" xfId="63" applyFont="1" applyFill="1" applyBorder="1" applyAlignment="1" applyProtection="1">
      <alignment horizontal="right" vertical="center" wrapText="1"/>
      <protection/>
    </xf>
    <xf numFmtId="164" fontId="3" fillId="0" borderId="41" xfId="63" applyNumberFormat="1" applyFont="1" applyFill="1" applyBorder="1" applyAlignment="1" applyProtection="1">
      <alignment vertical="center" wrapText="1"/>
      <protection locked="0"/>
    </xf>
    <xf numFmtId="0" fontId="3" fillId="0" borderId="20" xfId="63" applyFont="1" applyFill="1" applyBorder="1" applyAlignment="1" applyProtection="1">
      <alignment horizontal="left" indent="1"/>
      <protection/>
    </xf>
    <xf numFmtId="0" fontId="3" fillId="0" borderId="34" xfId="63" applyFont="1" applyFill="1" applyBorder="1" applyAlignment="1" applyProtection="1">
      <alignment horizontal="left" vertical="center" wrapText="1" indent="1"/>
      <protection/>
    </xf>
    <xf numFmtId="164" fontId="3" fillId="0" borderId="30" xfId="63" applyNumberFormat="1" applyFont="1" applyFill="1" applyBorder="1" applyAlignment="1" applyProtection="1">
      <alignment vertical="center" wrapText="1"/>
      <protection locked="0"/>
    </xf>
    <xf numFmtId="0" fontId="3" fillId="0" borderId="23" xfId="63" applyFont="1" applyFill="1" applyBorder="1" applyAlignment="1" applyProtection="1">
      <alignment horizontal="right"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 locked="0"/>
    </xf>
    <xf numFmtId="0" fontId="3" fillId="0" borderId="27" xfId="63" applyFont="1" applyFill="1" applyBorder="1" applyAlignment="1" applyProtection="1">
      <alignment vertical="center" wrapText="1"/>
      <protection/>
    </xf>
    <xf numFmtId="0" fontId="3" fillId="0" borderId="25" xfId="63" applyFont="1" applyFill="1" applyBorder="1" applyAlignment="1" applyProtection="1">
      <alignment horizontal="left" vertical="center" wrapText="1" indent="1"/>
      <protection/>
    </xf>
    <xf numFmtId="0" fontId="8" fillId="0" borderId="20" xfId="63" applyFont="1" applyFill="1" applyBorder="1" applyAlignment="1" applyProtection="1">
      <alignment horizontal="right" vertical="center" wrapText="1"/>
      <protection/>
    </xf>
    <xf numFmtId="0" fontId="8" fillId="0" borderId="23" xfId="63" applyFont="1" applyFill="1" applyBorder="1" applyAlignment="1" applyProtection="1">
      <alignment horizontal="right" vertical="center" wrapText="1"/>
      <protection/>
    </xf>
    <xf numFmtId="164" fontId="8" fillId="0" borderId="17" xfId="63" applyNumberFormat="1" applyFont="1" applyFill="1" applyBorder="1" applyAlignment="1" applyProtection="1">
      <alignment vertical="center" wrapText="1"/>
      <protection/>
    </xf>
    <xf numFmtId="0" fontId="8" fillId="0" borderId="42" xfId="63" applyFont="1" applyFill="1" applyBorder="1" applyAlignment="1" applyProtection="1">
      <alignment horizontal="left" indent="1"/>
      <protection/>
    </xf>
    <xf numFmtId="0" fontId="8" fillId="0" borderId="16" xfId="63" applyFont="1" applyFill="1" applyBorder="1" applyAlignment="1" applyProtection="1">
      <alignment horizontal="right" vertical="center" wrapText="1"/>
      <protection/>
    </xf>
    <xf numFmtId="164" fontId="8" fillId="0" borderId="18" xfId="63" applyNumberFormat="1" applyFont="1" applyFill="1" applyBorder="1" applyAlignment="1" applyProtection="1">
      <alignment vertical="center" wrapText="1"/>
      <protection/>
    </xf>
    <xf numFmtId="0" fontId="8" fillId="0" borderId="34" xfId="63" applyFont="1" applyFill="1" applyBorder="1" applyAlignment="1" applyProtection="1">
      <alignment vertical="center" wrapText="1"/>
      <protection/>
    </xf>
    <xf numFmtId="164" fontId="8" fillId="0" borderId="30" xfId="63" applyNumberFormat="1" applyFont="1" applyFill="1" applyBorder="1" applyAlignment="1" applyProtection="1">
      <alignment vertical="center" wrapText="1"/>
      <protection/>
    </xf>
    <xf numFmtId="0" fontId="3" fillId="0" borderId="34" xfId="63" applyFont="1" applyFill="1" applyBorder="1" applyAlignment="1" applyProtection="1">
      <alignment vertical="center" wrapText="1"/>
      <protection/>
    </xf>
    <xf numFmtId="0" fontId="10" fillId="0" borderId="43" xfId="63" applyFont="1" applyFill="1" applyBorder="1" applyAlignment="1" applyProtection="1">
      <alignment horizontal="right" vertical="center" wrapText="1"/>
      <protection/>
    </xf>
    <xf numFmtId="164" fontId="3" fillId="0" borderId="41" xfId="63" applyNumberFormat="1" applyFont="1" applyFill="1" applyBorder="1" applyAlignment="1" applyProtection="1">
      <alignment vertical="center" wrapText="1"/>
      <protection locked="0"/>
    </xf>
    <xf numFmtId="164" fontId="8" fillId="0" borderId="18" xfId="63" applyNumberFormat="1" applyFont="1" applyFill="1" applyBorder="1" applyAlignment="1" applyProtection="1">
      <alignment vertical="center" wrapText="1"/>
      <protection locked="0"/>
    </xf>
    <xf numFmtId="0" fontId="3" fillId="0" borderId="17" xfId="63" applyFont="1" applyFill="1" applyBorder="1" applyAlignment="1" applyProtection="1">
      <alignment vertical="center" wrapText="1"/>
      <protection/>
    </xf>
    <xf numFmtId="164" fontId="8" fillId="0" borderId="21" xfId="63" applyNumberFormat="1" applyFont="1" applyFill="1" applyBorder="1" applyAlignment="1" applyProtection="1">
      <alignment vertical="center" wrapText="1"/>
      <protection/>
    </xf>
    <xf numFmtId="0" fontId="8" fillId="0" borderId="25" xfId="63" applyFont="1" applyFill="1" applyBorder="1" applyAlignment="1" applyProtection="1">
      <alignment vertical="center" wrapText="1"/>
      <protection/>
    </xf>
    <xf numFmtId="0" fontId="3" fillId="0" borderId="25" xfId="63" applyFont="1" applyFill="1" applyBorder="1" applyAlignment="1" applyProtection="1">
      <alignment vertical="center" wrapText="1"/>
      <protection/>
    </xf>
    <xf numFmtId="164" fontId="3" fillId="0" borderId="18" xfId="63" applyNumberFormat="1" applyFont="1" applyFill="1" applyBorder="1" applyAlignment="1" applyProtection="1">
      <alignment vertical="center" wrapText="1"/>
      <protection/>
    </xf>
    <xf numFmtId="164" fontId="3" fillId="0" borderId="21" xfId="63" applyNumberFormat="1" applyFont="1" applyFill="1" applyBorder="1" applyAlignment="1" applyProtection="1">
      <alignment vertical="center" wrapText="1"/>
      <protection/>
    </xf>
    <xf numFmtId="0" fontId="8" fillId="0" borderId="43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vertical="center" wrapText="1"/>
      <protection/>
    </xf>
    <xf numFmtId="0" fontId="8" fillId="0" borderId="19" xfId="63" applyFont="1" applyFill="1" applyBorder="1" applyAlignment="1" applyProtection="1">
      <alignment horizontal="right" vertical="center" wrapText="1"/>
      <protection/>
    </xf>
    <xf numFmtId="0" fontId="8" fillId="0" borderId="22" xfId="63" applyFont="1" applyFill="1" applyBorder="1" applyAlignment="1" applyProtection="1">
      <alignment horizontal="right" vertical="center" wrapText="1"/>
      <protection/>
    </xf>
    <xf numFmtId="0" fontId="8" fillId="0" borderId="43" xfId="63" applyFont="1" applyFill="1" applyBorder="1" applyAlignment="1" applyProtection="1">
      <alignment horizontal="right" vertical="center" wrapText="1"/>
      <protection/>
    </xf>
    <xf numFmtId="164" fontId="8" fillId="0" borderId="28" xfId="63" applyNumberFormat="1" applyFont="1" applyFill="1" applyBorder="1" applyAlignment="1" applyProtection="1">
      <alignment vertical="center" wrapText="1"/>
      <protection/>
    </xf>
    <xf numFmtId="164" fontId="8" fillId="0" borderId="21" xfId="63" applyNumberFormat="1" applyFont="1" applyFill="1" applyBorder="1" applyAlignment="1" applyProtection="1">
      <alignment vertical="center" wrapText="1"/>
      <protection locked="0"/>
    </xf>
    <xf numFmtId="164" fontId="3" fillId="0" borderId="40" xfId="63" applyNumberFormat="1" applyFont="1" applyFill="1" applyBorder="1" applyAlignment="1" applyProtection="1">
      <alignment vertical="center" wrapText="1"/>
      <protection/>
    </xf>
    <xf numFmtId="0" fontId="3" fillId="0" borderId="44" xfId="63" applyFont="1" applyFill="1" applyBorder="1" applyAlignment="1" applyProtection="1">
      <alignment horizontal="center" vertical="center" wrapText="1"/>
      <protection/>
    </xf>
    <xf numFmtId="0" fontId="2" fillId="0" borderId="45" xfId="55" applyFill="1" applyBorder="1" applyAlignment="1">
      <alignment horizontal="right"/>
      <protection/>
    </xf>
    <xf numFmtId="0" fontId="2" fillId="0" borderId="44" xfId="55" applyFill="1" applyBorder="1" applyAlignment="1">
      <alignment horizontal="right"/>
      <protection/>
    </xf>
    <xf numFmtId="0" fontId="2" fillId="0" borderId="46" xfId="55" applyFill="1" applyBorder="1" applyAlignment="1">
      <alignment horizontal="right"/>
      <protection/>
    </xf>
    <xf numFmtId="0" fontId="3" fillId="0" borderId="21" xfId="63" applyNumberFormat="1" applyFont="1" applyFill="1" applyBorder="1" applyAlignment="1" applyProtection="1">
      <alignment vertical="center" wrapText="1"/>
      <protection/>
    </xf>
    <xf numFmtId="0" fontId="3" fillId="0" borderId="40" xfId="63" applyNumberFormat="1" applyFont="1" applyFill="1" applyBorder="1" applyAlignment="1" applyProtection="1">
      <alignment vertical="center" wrapText="1"/>
      <protection/>
    </xf>
    <xf numFmtId="0" fontId="8" fillId="0" borderId="24" xfId="63" applyNumberFormat="1" applyFont="1" applyFill="1" applyBorder="1" applyAlignment="1" applyProtection="1">
      <alignment vertical="center" wrapText="1"/>
      <protection/>
    </xf>
    <xf numFmtId="0" fontId="3" fillId="0" borderId="24" xfId="63" applyNumberFormat="1" applyFont="1" applyFill="1" applyBorder="1" applyAlignment="1" applyProtection="1">
      <alignment vertical="center" wrapText="1"/>
      <protection/>
    </xf>
    <xf numFmtId="0" fontId="10" fillId="0" borderId="33" xfId="63" applyFont="1" applyFill="1" applyBorder="1" applyAlignment="1" applyProtection="1">
      <alignment horizontal="right" vertical="center" wrapText="1"/>
      <protection/>
    </xf>
    <xf numFmtId="0" fontId="10" fillId="0" borderId="20" xfId="63" applyFont="1" applyFill="1" applyBorder="1" applyAlignment="1" applyProtection="1">
      <alignment horizontal="right" vertical="center" wrapText="1"/>
      <protection/>
    </xf>
    <xf numFmtId="0" fontId="3" fillId="0" borderId="30" xfId="63" applyNumberFormat="1" applyFont="1" applyFill="1" applyBorder="1" applyAlignment="1" applyProtection="1">
      <alignment vertical="center" wrapText="1"/>
      <protection/>
    </xf>
    <xf numFmtId="0" fontId="3" fillId="0" borderId="24" xfId="63" applyNumberFormat="1" applyFont="1" applyFill="1" applyBorder="1" applyAlignment="1" applyProtection="1">
      <alignment vertical="center" wrapText="1"/>
      <protection locked="0"/>
    </xf>
    <xf numFmtId="0" fontId="8" fillId="0" borderId="27" xfId="63" applyFont="1" applyFill="1" applyBorder="1" applyAlignment="1" applyProtection="1">
      <alignment horizontal="right" vertical="center" wrapText="1"/>
      <protection/>
    </xf>
    <xf numFmtId="0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40" xfId="63" applyNumberFormat="1" applyFont="1" applyFill="1" applyBorder="1" applyAlignment="1" applyProtection="1">
      <alignment vertical="center" wrapText="1"/>
      <protection locked="0"/>
    </xf>
    <xf numFmtId="0" fontId="3" fillId="0" borderId="36" xfId="63" applyNumberFormat="1" applyFont="1" applyFill="1" applyBorder="1" applyAlignment="1" applyProtection="1">
      <alignment vertical="center" wrapText="1"/>
      <protection locked="0"/>
    </xf>
    <xf numFmtId="3" fontId="3" fillId="0" borderId="23" xfId="63" applyNumberFormat="1" applyFont="1" applyFill="1" applyBorder="1" applyAlignment="1" applyProtection="1">
      <alignment vertical="center" wrapText="1"/>
      <protection locked="0"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3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10" xfId="63" applyFont="1" applyFill="1" applyBorder="1" applyAlignment="1" applyProtection="1">
      <alignment horizontal="right" vertical="center" wrapText="1"/>
      <protection/>
    </xf>
    <xf numFmtId="3" fontId="8" fillId="0" borderId="18" xfId="63" applyNumberFormat="1" applyFont="1" applyFill="1" applyBorder="1" applyAlignment="1" applyProtection="1">
      <alignment vertical="center" wrapText="1"/>
      <protection locked="0"/>
    </xf>
    <xf numFmtId="3" fontId="3" fillId="0" borderId="28" xfId="63" applyNumberFormat="1" applyFont="1" applyFill="1" applyBorder="1" applyAlignment="1" applyProtection="1">
      <alignment vertical="center" wrapText="1"/>
      <protection locked="0"/>
    </xf>
    <xf numFmtId="3" fontId="3" fillId="0" borderId="30" xfId="63" applyNumberFormat="1" applyFont="1" applyFill="1" applyBorder="1" applyAlignment="1" applyProtection="1">
      <alignment vertical="center" wrapText="1"/>
      <protection locked="0"/>
    </xf>
    <xf numFmtId="3" fontId="3" fillId="0" borderId="21" xfId="63" applyNumberFormat="1" applyFont="1" applyFill="1" applyBorder="1" applyAlignment="1" applyProtection="1">
      <alignment vertical="center" wrapText="1"/>
      <protection/>
    </xf>
    <xf numFmtId="3" fontId="3" fillId="0" borderId="30" xfId="63" applyNumberFormat="1" applyFont="1" applyFill="1" applyBorder="1" applyAlignment="1" applyProtection="1">
      <alignment vertical="center" wrapText="1"/>
      <protection locked="0"/>
    </xf>
    <xf numFmtId="0" fontId="2" fillId="0" borderId="47" xfId="55" applyFill="1" applyBorder="1" applyAlignment="1">
      <alignment horizontal="right"/>
      <protection/>
    </xf>
    <xf numFmtId="0" fontId="3" fillId="0" borderId="43" xfId="63" applyFont="1" applyFill="1" applyBorder="1" applyAlignment="1" applyProtection="1">
      <alignment horizontal="right" vertical="center" wrapText="1"/>
      <protection/>
    </xf>
    <xf numFmtId="164" fontId="3" fillId="0" borderId="20" xfId="63" applyNumberFormat="1" applyFont="1" applyFill="1" applyBorder="1" applyAlignment="1" applyProtection="1">
      <alignment vertical="center" wrapText="1"/>
      <protection locked="0"/>
    </xf>
    <xf numFmtId="0" fontId="2" fillId="0" borderId="48" xfId="55" applyFill="1" applyBorder="1" applyAlignment="1">
      <alignment horizontal="right"/>
      <protection/>
    </xf>
    <xf numFmtId="164" fontId="3" fillId="0" borderId="23" xfId="63" applyNumberFormat="1" applyFont="1" applyFill="1" applyBorder="1" applyAlignment="1" applyProtection="1">
      <alignment vertical="center" wrapText="1"/>
      <protection locked="0"/>
    </xf>
    <xf numFmtId="0" fontId="8" fillId="0" borderId="31" xfId="63" applyFont="1" applyFill="1" applyBorder="1" applyAlignment="1" applyProtection="1">
      <alignment horizontal="left" vertical="center" wrapText="1" indent="1"/>
      <protection/>
    </xf>
    <xf numFmtId="164" fontId="3" fillId="0" borderId="31" xfId="63" applyNumberFormat="1" applyFont="1" applyFill="1" applyBorder="1" applyAlignment="1" applyProtection="1">
      <alignment vertical="center" wrapText="1"/>
      <protection locked="0"/>
    </xf>
    <xf numFmtId="0" fontId="8" fillId="0" borderId="31" xfId="63" applyFont="1" applyFill="1" applyBorder="1" applyAlignment="1" applyProtection="1">
      <alignment horizontal="right" vertical="center" wrapText="1"/>
      <protection/>
    </xf>
    <xf numFmtId="164" fontId="3" fillId="0" borderId="10" xfId="63" applyNumberFormat="1" applyFont="1" applyFill="1" applyBorder="1" applyAlignment="1" applyProtection="1">
      <alignment vertical="center" wrapText="1"/>
      <protection locked="0"/>
    </xf>
    <xf numFmtId="164" fontId="8" fillId="0" borderId="31" xfId="63" applyNumberFormat="1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 locked="0"/>
    </xf>
    <xf numFmtId="164" fontId="3" fillId="0" borderId="20" xfId="63" applyNumberFormat="1" applyFont="1" applyFill="1" applyBorder="1" applyAlignment="1" applyProtection="1">
      <alignment vertical="center" wrapText="1"/>
      <protection locked="0"/>
    </xf>
    <xf numFmtId="164" fontId="3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10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/>
    </xf>
    <xf numFmtId="164" fontId="3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 locked="0"/>
    </xf>
    <xf numFmtId="164" fontId="8" fillId="0" borderId="34" xfId="63" applyNumberFormat="1" applyFont="1" applyFill="1" applyBorder="1" applyAlignment="1" applyProtection="1">
      <alignment vertical="center" wrapText="1"/>
      <protection locked="0"/>
    </xf>
    <xf numFmtId="164" fontId="3" fillId="0" borderId="23" xfId="63" applyNumberFormat="1" applyFont="1" applyFill="1" applyBorder="1" applyAlignment="1" applyProtection="1">
      <alignment vertical="center" wrapText="1"/>
      <protection locked="0"/>
    </xf>
    <xf numFmtId="164" fontId="3" fillId="0" borderId="32" xfId="63" applyNumberFormat="1" applyFont="1" applyFill="1" applyBorder="1" applyAlignment="1" applyProtection="1">
      <alignment vertical="center" wrapText="1"/>
      <protection locked="0"/>
    </xf>
    <xf numFmtId="164" fontId="8" fillId="0" borderId="12" xfId="63" applyNumberFormat="1" applyFont="1" applyFill="1" applyBorder="1" applyAlignment="1" applyProtection="1">
      <alignment vertical="center" wrapText="1"/>
      <protection locked="0"/>
    </xf>
    <xf numFmtId="164" fontId="10" fillId="0" borderId="31" xfId="63" applyNumberFormat="1" applyFont="1" applyFill="1" applyBorder="1" applyAlignment="1" applyProtection="1">
      <alignment vertical="center" wrapText="1"/>
      <protection locked="0"/>
    </xf>
    <xf numFmtId="164" fontId="8" fillId="0" borderId="10" xfId="63" applyNumberFormat="1" applyFont="1" applyFill="1" applyBorder="1" applyAlignment="1" applyProtection="1">
      <alignment vertical="center" wrapText="1"/>
      <protection/>
    </xf>
    <xf numFmtId="164" fontId="8" fillId="0" borderId="10" xfId="63" applyNumberFormat="1" applyFont="1" applyFill="1" applyBorder="1" applyAlignment="1" applyProtection="1">
      <alignment vertical="center" wrapText="1"/>
      <protection locked="0"/>
    </xf>
    <xf numFmtId="164" fontId="3" fillId="0" borderId="20" xfId="63" applyNumberFormat="1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/>
    </xf>
    <xf numFmtId="164" fontId="8" fillId="0" borderId="23" xfId="63" applyNumberFormat="1" applyFont="1" applyFill="1" applyBorder="1" applyAlignment="1" applyProtection="1">
      <alignment vertical="center" wrapText="1"/>
      <protection/>
    </xf>
    <xf numFmtId="164" fontId="8" fillId="0" borderId="25" xfId="63" applyNumberFormat="1" applyFont="1" applyFill="1" applyBorder="1" applyAlignment="1" applyProtection="1">
      <alignment vertical="center" wrapText="1"/>
      <protection/>
    </xf>
    <xf numFmtId="164" fontId="8" fillId="0" borderId="34" xfId="63" applyNumberFormat="1" applyFont="1" applyFill="1" applyBorder="1" applyAlignment="1" applyProtection="1">
      <alignment vertical="center" wrapText="1"/>
      <protection/>
    </xf>
    <xf numFmtId="164" fontId="3" fillId="0" borderId="27" xfId="63" applyNumberFormat="1" applyFont="1" applyFill="1" applyBorder="1" applyAlignment="1" applyProtection="1">
      <alignment vertical="center" wrapText="1"/>
      <protection/>
    </xf>
    <xf numFmtId="164" fontId="3" fillId="0" borderId="34" xfId="63" applyNumberFormat="1" applyFont="1" applyFill="1" applyBorder="1" applyAlignment="1" applyProtection="1">
      <alignment vertical="center" wrapText="1"/>
      <protection/>
    </xf>
    <xf numFmtId="164" fontId="3" fillId="0" borderId="32" xfId="63" applyNumberFormat="1" applyFont="1" applyFill="1" applyBorder="1" applyAlignment="1" applyProtection="1">
      <alignment vertical="center" wrapText="1"/>
      <protection locked="0"/>
    </xf>
    <xf numFmtId="164" fontId="3" fillId="0" borderId="27" xfId="63" applyNumberFormat="1" applyFont="1" applyFill="1" applyBorder="1" applyAlignment="1" applyProtection="1">
      <alignment vertical="center" wrapText="1"/>
      <protection locked="0"/>
    </xf>
    <xf numFmtId="164" fontId="3" fillId="0" borderId="34" xfId="63" applyNumberFormat="1" applyFont="1" applyFill="1" applyBorder="1" applyAlignment="1" applyProtection="1">
      <alignment vertical="center" wrapText="1"/>
      <protection locked="0"/>
    </xf>
    <xf numFmtId="164" fontId="8" fillId="0" borderId="17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 locked="0"/>
    </xf>
    <xf numFmtId="164" fontId="8" fillId="0" borderId="34" xfId="63" applyNumberFormat="1" applyFont="1" applyFill="1" applyBorder="1" applyAlignment="1" applyProtection="1">
      <alignment vertical="center" wrapText="1"/>
      <protection locked="0"/>
    </xf>
    <xf numFmtId="164" fontId="3" fillId="0" borderId="17" xfId="63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>
      <alignment/>
    </xf>
    <xf numFmtId="164" fontId="13" fillId="0" borderId="0" xfId="64" applyNumberFormat="1" applyFont="1" applyFill="1" applyAlignment="1">
      <alignment horizontal="centerContinuous" vertical="center" wrapText="1"/>
      <protection/>
    </xf>
    <xf numFmtId="164" fontId="14" fillId="0" borderId="0" xfId="64" applyNumberFormat="1" applyFont="1" applyFill="1" applyAlignment="1">
      <alignment horizontal="centerContinuous" vertical="center"/>
      <protection/>
    </xf>
    <xf numFmtId="164" fontId="14" fillId="0" borderId="0" xfId="64" applyNumberFormat="1" applyFont="1" applyFill="1" applyAlignment="1">
      <alignment horizontal="center" vertical="center" wrapText="1"/>
      <protection/>
    </xf>
    <xf numFmtId="164" fontId="14" fillId="0" borderId="0" xfId="64" applyNumberFormat="1" applyFont="1" applyFill="1" applyAlignment="1">
      <alignment vertical="center" wrapText="1"/>
      <protection/>
    </xf>
    <xf numFmtId="164" fontId="14" fillId="0" borderId="0" xfId="64" applyNumberFormat="1" applyFont="1" applyFill="1" applyAlignment="1">
      <alignment horizontal="right" vertical="center"/>
      <protection/>
    </xf>
    <xf numFmtId="164" fontId="13" fillId="0" borderId="12" xfId="64" applyNumberFormat="1" applyFont="1" applyFill="1" applyBorder="1" applyAlignment="1">
      <alignment horizontal="centerContinuous" vertical="center" wrapText="1"/>
      <protection/>
    </xf>
    <xf numFmtId="164" fontId="13" fillId="0" borderId="10" xfId="64" applyNumberFormat="1" applyFont="1" applyFill="1" applyBorder="1" applyAlignment="1">
      <alignment horizontal="centerContinuous" vertical="center" wrapText="1"/>
      <protection/>
    </xf>
    <xf numFmtId="164" fontId="13" fillId="0" borderId="14" xfId="64" applyNumberFormat="1" applyFont="1" applyFill="1" applyBorder="1" applyAlignment="1">
      <alignment horizontal="centerContinuous" vertical="center" wrapText="1"/>
      <protection/>
    </xf>
    <xf numFmtId="164" fontId="13" fillId="0" borderId="12" xfId="64" applyNumberFormat="1" applyFont="1" applyFill="1" applyBorder="1" applyAlignment="1">
      <alignment horizontal="center" vertical="center" wrapText="1"/>
      <protection/>
    </xf>
    <xf numFmtId="164" fontId="13" fillId="0" borderId="10" xfId="64" applyNumberFormat="1" applyFont="1" applyFill="1" applyBorder="1" applyAlignment="1">
      <alignment horizontal="center" vertical="center" wrapText="1"/>
      <protection/>
    </xf>
    <xf numFmtId="164" fontId="14" fillId="0" borderId="49" xfId="64" applyNumberFormat="1" applyFont="1" applyFill="1" applyBorder="1" applyAlignment="1" applyProtection="1">
      <alignment vertical="center" wrapText="1"/>
      <protection/>
    </xf>
    <xf numFmtId="164" fontId="14" fillId="0" borderId="31" xfId="64" applyNumberFormat="1" applyFont="1" applyFill="1" applyBorder="1" applyAlignment="1" applyProtection="1">
      <alignment vertical="center" wrapText="1"/>
      <protection locked="0"/>
    </xf>
    <xf numFmtId="164" fontId="14" fillId="0" borderId="50" xfId="64" applyNumberFormat="1" applyFont="1" applyFill="1" applyBorder="1" applyAlignment="1" applyProtection="1">
      <alignment vertical="center" wrapText="1"/>
      <protection locked="0"/>
    </xf>
    <xf numFmtId="164" fontId="14" fillId="0" borderId="45" xfId="64" applyNumberFormat="1" applyFont="1" applyFill="1" applyBorder="1" applyAlignment="1">
      <alignment vertical="center" wrapText="1"/>
      <protection/>
    </xf>
    <xf numFmtId="164" fontId="14" fillId="0" borderId="28" xfId="64" applyNumberFormat="1" applyFont="1" applyFill="1" applyBorder="1" applyAlignment="1" applyProtection="1">
      <alignment vertical="center" wrapText="1"/>
      <protection locked="0"/>
    </xf>
    <xf numFmtId="164" fontId="14" fillId="0" borderId="44" xfId="64" applyNumberFormat="1" applyFont="1" applyFill="1" applyBorder="1" applyAlignment="1" applyProtection="1">
      <alignment vertical="center" wrapText="1"/>
      <protection/>
    </xf>
    <xf numFmtId="164" fontId="14" fillId="0" borderId="20" xfId="64" applyNumberFormat="1" applyFont="1" applyFill="1" applyBorder="1" applyAlignment="1" applyProtection="1">
      <alignment vertical="center" wrapText="1"/>
      <protection locked="0"/>
    </xf>
    <xf numFmtId="164" fontId="14" fillId="0" borderId="51" xfId="64" applyNumberFormat="1" applyFont="1" applyFill="1" applyBorder="1" applyAlignment="1" applyProtection="1">
      <alignment vertical="center" wrapText="1"/>
      <protection locked="0"/>
    </xf>
    <xf numFmtId="164" fontId="14" fillId="0" borderId="44" xfId="64" applyNumberFormat="1" applyFont="1" applyFill="1" applyBorder="1" applyAlignment="1">
      <alignment vertical="center" wrapText="1"/>
      <protection/>
    </xf>
    <xf numFmtId="164" fontId="14" fillId="0" borderId="21" xfId="64" applyNumberFormat="1" applyFont="1" applyFill="1" applyBorder="1" applyAlignment="1" applyProtection="1">
      <alignment vertical="center" wrapText="1"/>
      <protection locked="0"/>
    </xf>
    <xf numFmtId="3" fontId="14" fillId="0" borderId="51" xfId="64" applyNumberFormat="1" applyFont="1" applyFill="1" applyBorder="1" applyAlignment="1" applyProtection="1">
      <alignment vertical="center" wrapText="1"/>
      <protection locked="0"/>
    </xf>
    <xf numFmtId="164" fontId="12" fillId="0" borderId="44" xfId="64" applyNumberFormat="1" applyFont="1" applyFill="1" applyBorder="1" applyAlignment="1">
      <alignment vertical="center" wrapText="1"/>
      <protection/>
    </xf>
    <xf numFmtId="164" fontId="14" fillId="0" borderId="44" xfId="64" applyNumberFormat="1" applyFont="1" applyFill="1" applyBorder="1" applyAlignment="1" applyProtection="1">
      <alignment vertical="center" wrapText="1"/>
      <protection locked="0"/>
    </xf>
    <xf numFmtId="3" fontId="14" fillId="0" borderId="21" xfId="64" applyNumberFormat="1" applyFont="1" applyFill="1" applyBorder="1" applyAlignment="1" applyProtection="1">
      <alignment vertical="center" wrapText="1"/>
      <protection locked="0"/>
    </xf>
    <xf numFmtId="164" fontId="14" fillId="0" borderId="52" xfId="64" applyNumberFormat="1" applyFont="1" applyFill="1" applyBorder="1" applyAlignment="1" applyProtection="1">
      <alignment vertical="center" wrapText="1"/>
      <protection locked="0"/>
    </xf>
    <xf numFmtId="164" fontId="14" fillId="0" borderId="34" xfId="64" applyNumberFormat="1" applyFont="1" applyFill="1" applyBorder="1" applyAlignment="1" applyProtection="1">
      <alignment vertical="center" wrapText="1"/>
      <protection locked="0"/>
    </xf>
    <xf numFmtId="164" fontId="14" fillId="0" borderId="53" xfId="64" applyNumberFormat="1" applyFont="1" applyFill="1" applyBorder="1" applyAlignment="1" applyProtection="1">
      <alignment vertical="center" wrapText="1"/>
      <protection locked="0"/>
    </xf>
    <xf numFmtId="3" fontId="14" fillId="0" borderId="30" xfId="64" applyNumberFormat="1" applyFont="1" applyFill="1" applyBorder="1" applyAlignment="1" applyProtection="1">
      <alignment vertical="center" wrapText="1"/>
      <protection locked="0"/>
    </xf>
    <xf numFmtId="164" fontId="13" fillId="0" borderId="12" xfId="64" applyNumberFormat="1" applyFont="1" applyFill="1" applyBorder="1" applyAlignment="1">
      <alignment horizontal="left" vertical="center" wrapText="1" indent="1"/>
      <protection/>
    </xf>
    <xf numFmtId="164" fontId="13" fillId="0" borderId="10" xfId="64" applyNumberFormat="1" applyFont="1" applyFill="1" applyBorder="1" applyAlignment="1">
      <alignment vertical="center" wrapText="1"/>
      <protection/>
    </xf>
    <xf numFmtId="164" fontId="13" fillId="0" borderId="14" xfId="64" applyNumberFormat="1" applyFont="1" applyFill="1" applyBorder="1" applyAlignment="1">
      <alignment vertical="center" wrapText="1"/>
      <protection/>
    </xf>
    <xf numFmtId="164" fontId="13" fillId="0" borderId="48" xfId="64" applyNumberFormat="1" applyFont="1" applyFill="1" applyBorder="1" applyAlignment="1">
      <alignment horizontal="left" vertical="center" wrapText="1" indent="1"/>
      <protection/>
    </xf>
    <xf numFmtId="164" fontId="14" fillId="0" borderId="25" xfId="64" applyNumberFormat="1" applyFont="1" applyFill="1" applyBorder="1" applyAlignment="1" applyProtection="1">
      <alignment horizontal="center" vertical="center" wrapText="1"/>
      <protection/>
    </xf>
    <xf numFmtId="164" fontId="14" fillId="0" borderId="54" xfId="64" applyNumberFormat="1" applyFont="1" applyFill="1" applyBorder="1" applyAlignment="1" applyProtection="1">
      <alignment horizontal="center" vertical="center" wrapText="1"/>
      <protection/>
    </xf>
    <xf numFmtId="164" fontId="14" fillId="0" borderId="14" xfId="64" applyNumberFormat="1" applyFont="1" applyFill="1" applyBorder="1" applyAlignment="1" applyProtection="1">
      <alignment horizontal="center" vertical="center" wrapText="1"/>
      <protection/>
    </xf>
    <xf numFmtId="164" fontId="14" fillId="0" borderId="45" xfId="64" applyNumberFormat="1" applyFont="1" applyFill="1" applyBorder="1" applyAlignment="1" applyProtection="1">
      <alignment vertical="center" wrapText="1"/>
      <protection/>
    </xf>
    <xf numFmtId="3" fontId="14" fillId="0" borderId="20" xfId="64" applyNumberFormat="1" applyFont="1" applyFill="1" applyBorder="1" applyAlignment="1" applyProtection="1">
      <alignment vertical="center" wrapText="1"/>
      <protection locked="0"/>
    </xf>
    <xf numFmtId="164" fontId="14" fillId="0" borderId="24" xfId="64" applyNumberFormat="1" applyFont="1" applyFill="1" applyBorder="1" applyAlignment="1" applyProtection="1">
      <alignment horizontal="center" vertical="center" wrapText="1"/>
      <protection/>
    </xf>
    <xf numFmtId="0" fontId="8" fillId="0" borderId="29" xfId="63" applyFont="1" applyFill="1" applyBorder="1" applyAlignment="1" applyProtection="1">
      <alignment horizontal="right" vertical="center" wrapText="1"/>
      <protection/>
    </xf>
    <xf numFmtId="164" fontId="3" fillId="0" borderId="34" xfId="63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/>
    </xf>
    <xf numFmtId="164" fontId="11" fillId="0" borderId="25" xfId="63" applyNumberFormat="1" applyFont="1" applyFill="1" applyBorder="1" applyAlignment="1" applyProtection="1">
      <alignment vertical="center" wrapText="1"/>
      <protection locked="0"/>
    </xf>
    <xf numFmtId="0" fontId="6" fillId="0" borderId="42" xfId="63" applyFont="1" applyFill="1" applyBorder="1" applyAlignment="1" applyProtection="1">
      <alignment horizontal="center" vertical="center" wrapText="1"/>
      <protection/>
    </xf>
    <xf numFmtId="0" fontId="7" fillId="0" borderId="42" xfId="63" applyFont="1" applyFill="1" applyBorder="1" applyAlignment="1" applyProtection="1">
      <alignment horizontal="center" vertical="center" wrapText="1"/>
      <protection/>
    </xf>
    <xf numFmtId="164" fontId="3" fillId="0" borderId="51" xfId="63" applyNumberFormat="1" applyFont="1" applyFill="1" applyBorder="1" applyAlignment="1" applyProtection="1">
      <alignment vertical="center" wrapText="1"/>
      <protection locked="0"/>
    </xf>
    <xf numFmtId="164" fontId="3" fillId="0" borderId="53" xfId="63" applyNumberFormat="1" applyFont="1" applyFill="1" applyBorder="1" applyAlignment="1" applyProtection="1">
      <alignment vertical="center" wrapText="1"/>
      <protection locked="0"/>
    </xf>
    <xf numFmtId="164" fontId="8" fillId="0" borderId="42" xfId="63" applyNumberFormat="1" applyFont="1" applyFill="1" applyBorder="1" applyAlignment="1" applyProtection="1">
      <alignment vertical="center" wrapText="1"/>
      <protection locked="0"/>
    </xf>
    <xf numFmtId="164" fontId="3" fillId="0" borderId="50" xfId="63" applyNumberFormat="1" applyFont="1" applyFill="1" applyBorder="1" applyAlignment="1" applyProtection="1">
      <alignment vertical="center" wrapText="1"/>
      <protection locked="0"/>
    </xf>
    <xf numFmtId="164" fontId="3" fillId="0" borderId="51" xfId="63" applyNumberFormat="1" applyFont="1" applyFill="1" applyBorder="1" applyAlignment="1" applyProtection="1">
      <alignment vertical="center" wrapText="1"/>
      <protection locked="0"/>
    </xf>
    <xf numFmtId="164" fontId="8" fillId="0" borderId="53" xfId="63" applyNumberFormat="1" applyFont="1" applyFill="1" applyBorder="1" applyAlignment="1" applyProtection="1">
      <alignment vertical="center" wrapText="1"/>
      <protection locked="0"/>
    </xf>
    <xf numFmtId="164" fontId="3" fillId="0" borderId="55" xfId="63" applyNumberFormat="1" applyFont="1" applyFill="1" applyBorder="1" applyAlignment="1" applyProtection="1">
      <alignment vertical="center" wrapText="1"/>
      <protection locked="0"/>
    </xf>
    <xf numFmtId="164" fontId="10" fillId="0" borderId="50" xfId="63" applyNumberFormat="1" applyFont="1" applyFill="1" applyBorder="1" applyAlignment="1" applyProtection="1">
      <alignment vertical="center" wrapText="1"/>
      <protection locked="0"/>
    </xf>
    <xf numFmtId="164" fontId="8" fillId="0" borderId="42" xfId="63" applyNumberFormat="1" applyFont="1" applyFill="1" applyBorder="1" applyAlignment="1" applyProtection="1">
      <alignment vertical="center" wrapText="1"/>
      <protection/>
    </xf>
    <xf numFmtId="164" fontId="8" fillId="0" borderId="42" xfId="63" applyNumberFormat="1" applyFont="1" applyFill="1" applyBorder="1" applyAlignment="1" applyProtection="1">
      <alignment vertical="center" wrapText="1"/>
      <protection locked="0"/>
    </xf>
    <xf numFmtId="164" fontId="3" fillId="0" borderId="51" xfId="63" applyNumberFormat="1" applyFont="1" applyFill="1" applyBorder="1" applyAlignment="1" applyProtection="1">
      <alignment vertical="center" wrapText="1"/>
      <protection/>
    </xf>
    <xf numFmtId="164" fontId="8" fillId="0" borderId="51" xfId="63" applyNumberFormat="1" applyFont="1" applyFill="1" applyBorder="1" applyAlignment="1" applyProtection="1">
      <alignment vertical="center" wrapText="1"/>
      <protection/>
    </xf>
    <xf numFmtId="164" fontId="8" fillId="0" borderId="53" xfId="63" applyNumberFormat="1" applyFont="1" applyFill="1" applyBorder="1" applyAlignment="1" applyProtection="1">
      <alignment vertical="center" wrapText="1"/>
      <protection/>
    </xf>
    <xf numFmtId="164" fontId="3" fillId="0" borderId="53" xfId="63" applyNumberFormat="1" applyFont="1" applyFill="1" applyBorder="1" applyAlignment="1" applyProtection="1">
      <alignment vertical="center" wrapText="1"/>
      <protection/>
    </xf>
    <xf numFmtId="164" fontId="3" fillId="0" borderId="55" xfId="63" applyNumberFormat="1" applyFont="1" applyFill="1" applyBorder="1" applyAlignment="1" applyProtection="1">
      <alignment vertical="center" wrapText="1"/>
      <protection locked="0"/>
    </xf>
    <xf numFmtId="164" fontId="3" fillId="0" borderId="53" xfId="63" applyNumberFormat="1" applyFont="1" applyFill="1" applyBorder="1" applyAlignment="1" applyProtection="1">
      <alignment vertical="center" wrapText="1"/>
      <protection locked="0"/>
    </xf>
    <xf numFmtId="0" fontId="3" fillId="0" borderId="31" xfId="63" applyFont="1" applyFill="1" applyBorder="1" applyAlignment="1" applyProtection="1">
      <alignment vertical="center" wrapText="1"/>
      <protection/>
    </xf>
    <xf numFmtId="164" fontId="8" fillId="0" borderId="31" xfId="63" applyNumberFormat="1" applyFont="1" applyFill="1" applyBorder="1" applyAlignment="1" applyProtection="1">
      <alignment vertical="center" wrapText="1"/>
      <protection locked="0"/>
    </xf>
    <xf numFmtId="3" fontId="3" fillId="0" borderId="36" xfId="63" applyNumberFormat="1" applyFont="1" applyFill="1" applyBorder="1" applyAlignment="1" applyProtection="1">
      <alignment vertical="center" wrapText="1"/>
      <protection locked="0"/>
    </xf>
    <xf numFmtId="164" fontId="8" fillId="0" borderId="28" xfId="63" applyNumberFormat="1" applyFont="1" applyFill="1" applyBorder="1" applyAlignment="1" applyProtection="1">
      <alignment vertical="center" wrapText="1"/>
      <protection locked="0"/>
    </xf>
    <xf numFmtId="164" fontId="8" fillId="0" borderId="31" xfId="63" applyNumberFormat="1" applyFont="1" applyFill="1" applyBorder="1" applyAlignment="1" applyProtection="1">
      <alignment vertical="center" wrapText="1"/>
      <protection locked="0"/>
    </xf>
    <xf numFmtId="164" fontId="8" fillId="0" borderId="42" xfId="63" applyNumberFormat="1" applyFont="1" applyFill="1" applyBorder="1" applyAlignment="1" applyProtection="1">
      <alignment vertical="center" wrapText="1"/>
      <protection/>
    </xf>
    <xf numFmtId="164" fontId="3" fillId="0" borderId="50" xfId="63" applyNumberFormat="1" applyFont="1" applyFill="1" applyBorder="1" applyAlignment="1" applyProtection="1">
      <alignment vertical="center" wrapText="1"/>
      <protection locked="0"/>
    </xf>
    <xf numFmtId="3" fontId="3" fillId="0" borderId="51" xfId="63" applyNumberFormat="1" applyFont="1" applyFill="1" applyBorder="1" applyAlignment="1" applyProtection="1">
      <alignment vertical="center" wrapText="1"/>
      <protection locked="0"/>
    </xf>
    <xf numFmtId="3" fontId="3" fillId="0" borderId="50" xfId="63" applyNumberFormat="1" applyFont="1" applyFill="1" applyBorder="1" applyAlignment="1" applyProtection="1">
      <alignment vertical="center" wrapText="1"/>
      <protection locked="0"/>
    </xf>
    <xf numFmtId="3" fontId="3" fillId="0" borderId="53" xfId="63" applyNumberFormat="1" applyFont="1" applyFill="1" applyBorder="1" applyAlignment="1" applyProtection="1">
      <alignment vertical="center" wrapText="1"/>
      <protection locked="0"/>
    </xf>
    <xf numFmtId="3" fontId="3" fillId="0" borderId="51" xfId="63" applyNumberFormat="1" applyFont="1" applyFill="1" applyBorder="1" applyAlignment="1" applyProtection="1">
      <alignment vertical="center" wrapText="1"/>
      <protection/>
    </xf>
    <xf numFmtId="3" fontId="3" fillId="0" borderId="53" xfId="63" applyNumberFormat="1" applyFont="1" applyFill="1" applyBorder="1" applyAlignment="1" applyProtection="1">
      <alignment vertical="center" wrapText="1"/>
      <protection locked="0"/>
    </xf>
    <xf numFmtId="0" fontId="6" fillId="0" borderId="56" xfId="63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7" fillId="0" borderId="11" xfId="63" applyFont="1" applyFill="1" applyBorder="1" applyAlignment="1" applyProtection="1">
      <alignment horizontal="center" vertical="center" wrapText="1"/>
      <protection/>
    </xf>
    <xf numFmtId="0" fontId="8" fillId="0" borderId="57" xfId="63" applyFont="1" applyFill="1" applyBorder="1" applyAlignment="1" applyProtection="1">
      <alignment horizontal="right" vertical="center" wrapText="1"/>
      <protection/>
    </xf>
    <xf numFmtId="0" fontId="8" fillId="0" borderId="12" xfId="63" applyFont="1" applyFill="1" applyBorder="1" applyAlignment="1" applyProtection="1">
      <alignment vertical="center" wrapText="1"/>
      <protection/>
    </xf>
    <xf numFmtId="0" fontId="3" fillId="0" borderId="58" xfId="63" applyFont="1" applyFill="1" applyBorder="1" applyAlignment="1" applyProtection="1">
      <alignment horizontal="right" vertical="center" wrapText="1"/>
      <protection/>
    </xf>
    <xf numFmtId="0" fontId="3" fillId="0" borderId="59" xfId="63" applyFont="1" applyFill="1" applyBorder="1" applyAlignment="1" applyProtection="1">
      <alignment horizontal="right" vertical="center" wrapText="1"/>
      <protection/>
    </xf>
    <xf numFmtId="0" fontId="3" fillId="0" borderId="60" xfId="63" applyFont="1" applyFill="1" applyBorder="1" applyAlignment="1" applyProtection="1">
      <alignment horizontal="right" vertical="center" wrapText="1"/>
      <protection/>
    </xf>
    <xf numFmtId="0" fontId="8" fillId="0" borderId="37" xfId="63" applyFont="1" applyFill="1" applyBorder="1" applyAlignment="1" applyProtection="1">
      <alignment horizontal="right" vertical="center" wrapText="1"/>
      <protection/>
    </xf>
    <xf numFmtId="0" fontId="3" fillId="0" borderId="51" xfId="63" applyFont="1" applyFill="1" applyBorder="1" applyAlignment="1" applyProtection="1">
      <alignment horizontal="right" vertical="center" wrapText="1"/>
      <protection/>
    </xf>
    <xf numFmtId="0" fontId="3" fillId="0" borderId="42" xfId="63" applyFont="1" applyFill="1" applyBorder="1" applyAlignment="1" applyProtection="1">
      <alignment horizontal="right" vertical="center" wrapText="1"/>
      <protection/>
    </xf>
    <xf numFmtId="0" fontId="8" fillId="0" borderId="61" xfId="63" applyFont="1" applyFill="1" applyBorder="1" applyAlignment="1" applyProtection="1">
      <alignment horizontal="right" vertical="center" wrapText="1"/>
      <protection/>
    </xf>
    <xf numFmtId="0" fontId="8" fillId="0" borderId="50" xfId="63" applyFont="1" applyFill="1" applyBorder="1" applyAlignment="1" applyProtection="1">
      <alignment horizontal="right" vertical="center" wrapText="1"/>
      <protection/>
    </xf>
    <xf numFmtId="0" fontId="8" fillId="0" borderId="0" xfId="63" applyFont="1" applyFill="1" applyBorder="1" applyAlignment="1" applyProtection="1">
      <alignment horizontal="right" vertical="center" wrapText="1"/>
      <protection/>
    </xf>
    <xf numFmtId="0" fontId="8" fillId="0" borderId="57" xfId="63" applyFont="1" applyFill="1" applyBorder="1" applyAlignment="1" applyProtection="1">
      <alignment horizontal="right" vertical="center" wrapText="1"/>
      <protection/>
    </xf>
    <xf numFmtId="0" fontId="8" fillId="0" borderId="59" xfId="63" applyFont="1" applyFill="1" applyBorder="1" applyAlignment="1" applyProtection="1">
      <alignment horizontal="right" vertical="center" wrapText="1"/>
      <protection/>
    </xf>
    <xf numFmtId="0" fontId="3" fillId="0" borderId="62" xfId="63" applyFont="1" applyFill="1" applyBorder="1" applyAlignment="1" applyProtection="1">
      <alignment horizontal="right" vertical="center" wrapText="1"/>
      <protection/>
    </xf>
    <xf numFmtId="0" fontId="3" fillId="0" borderId="11" xfId="63" applyFont="1" applyFill="1" applyBorder="1" applyAlignment="1" applyProtection="1">
      <alignment horizontal="right" vertical="center" wrapText="1"/>
      <protection/>
    </xf>
    <xf numFmtId="0" fontId="3" fillId="0" borderId="49" xfId="63" applyFont="1" applyFill="1" applyBorder="1" applyAlignment="1" applyProtection="1">
      <alignment horizontal="left" vertical="center" wrapText="1" indent="1"/>
      <protection/>
    </xf>
    <xf numFmtId="0" fontId="3" fillId="0" borderId="44" xfId="63" applyFont="1" applyFill="1" applyBorder="1" applyAlignment="1" applyProtection="1">
      <alignment horizontal="left" vertical="center" wrapText="1" indent="1"/>
      <protection/>
    </xf>
    <xf numFmtId="0" fontId="3" fillId="0" borderId="44" xfId="63" applyFont="1" applyFill="1" applyBorder="1" applyAlignment="1" applyProtection="1">
      <alignment horizontal="left" indent="1"/>
      <protection/>
    </xf>
    <xf numFmtId="0" fontId="3" fillId="0" borderId="47" xfId="63" applyFont="1" applyFill="1" applyBorder="1" applyAlignment="1" applyProtection="1">
      <alignment horizontal="left" vertical="center" wrapText="1" indent="1"/>
      <protection/>
    </xf>
    <xf numFmtId="0" fontId="3" fillId="0" borderId="49" xfId="63" applyFont="1" applyFill="1" applyBorder="1" applyAlignment="1" applyProtection="1">
      <alignment vertical="center" wrapText="1"/>
      <protection/>
    </xf>
    <xf numFmtId="0" fontId="3" fillId="0" borderId="52" xfId="63" applyFont="1" applyFill="1" applyBorder="1" applyAlignment="1" applyProtection="1">
      <alignment vertical="center" wrapText="1"/>
      <protection/>
    </xf>
    <xf numFmtId="0" fontId="3" fillId="0" borderId="44" xfId="63" applyFont="1" applyFill="1" applyBorder="1" applyAlignment="1" applyProtection="1">
      <alignment vertical="center" wrapText="1"/>
      <protection/>
    </xf>
    <xf numFmtId="0" fontId="8" fillId="0" borderId="12" xfId="63" applyFont="1" applyFill="1" applyBorder="1" applyAlignment="1" applyProtection="1">
      <alignment horizontal="left" vertical="center" wrapText="1" indent="1"/>
      <protection/>
    </xf>
    <xf numFmtId="0" fontId="8" fillId="0" borderId="49" xfId="63" applyFont="1" applyFill="1" applyBorder="1" applyAlignment="1" applyProtection="1">
      <alignment horizontal="left" vertical="center" wrapText="1" indent="1"/>
      <protection/>
    </xf>
    <xf numFmtId="0" fontId="2" fillId="0" borderId="63" xfId="55" applyFill="1" applyBorder="1" applyAlignment="1">
      <alignment horizontal="right"/>
      <protection/>
    </xf>
    <xf numFmtId="3" fontId="3" fillId="0" borderId="55" xfId="63" applyNumberFormat="1" applyFont="1" applyFill="1" applyBorder="1" applyAlignment="1" applyProtection="1">
      <alignment vertical="center" wrapText="1"/>
      <protection locked="0"/>
    </xf>
    <xf numFmtId="0" fontId="8" fillId="0" borderId="11" xfId="63" applyFont="1" applyFill="1" applyBorder="1" applyAlignment="1" applyProtection="1">
      <alignment horizontal="right" vertical="center" wrapText="1"/>
      <protection/>
    </xf>
    <xf numFmtId="0" fontId="3" fillId="0" borderId="56" xfId="63" applyFont="1" applyFill="1" applyBorder="1" applyAlignment="1" applyProtection="1">
      <alignment horizontal="right" vertical="center" wrapText="1"/>
      <protection/>
    </xf>
    <xf numFmtId="0" fontId="3" fillId="0" borderId="52" xfId="63" applyFont="1" applyFill="1" applyBorder="1" applyAlignment="1" applyProtection="1">
      <alignment horizontal="left" vertical="center" wrapText="1" indent="1"/>
      <protection/>
    </xf>
    <xf numFmtId="0" fontId="8" fillId="0" borderId="49" xfId="63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 locked="0"/>
    </xf>
    <xf numFmtId="0" fontId="8" fillId="0" borderId="52" xfId="63" applyFont="1" applyFill="1" applyBorder="1" applyAlignment="1" applyProtection="1">
      <alignment vertical="center" wrapText="1"/>
      <protection/>
    </xf>
    <xf numFmtId="3" fontId="8" fillId="0" borderId="42" xfId="63" applyNumberFormat="1" applyFont="1" applyFill="1" applyBorder="1" applyAlignment="1" applyProtection="1">
      <alignment vertical="center" wrapText="1"/>
      <protection locked="0"/>
    </xf>
    <xf numFmtId="0" fontId="3" fillId="0" borderId="47" xfId="63" applyFont="1" applyFill="1" applyBorder="1" applyAlignment="1" applyProtection="1">
      <alignment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3" fontId="62" fillId="0" borderId="31" xfId="0" applyNumberFormat="1" applyFont="1" applyBorder="1" applyAlignment="1">
      <alignment/>
    </xf>
    <xf numFmtId="3" fontId="62" fillId="0" borderId="36" xfId="0" applyNumberFormat="1" applyFont="1" applyBorder="1" applyAlignment="1">
      <alignment/>
    </xf>
    <xf numFmtId="3" fontId="62" fillId="0" borderId="20" xfId="0" applyNumberFormat="1" applyFont="1" applyBorder="1" applyAlignment="1">
      <alignment/>
    </xf>
    <xf numFmtId="3" fontId="62" fillId="0" borderId="21" xfId="0" applyNumberFormat="1" applyFont="1" applyBorder="1" applyAlignment="1">
      <alignment/>
    </xf>
    <xf numFmtId="3" fontId="62" fillId="0" borderId="32" xfId="0" applyNumberFormat="1" applyFont="1" applyBorder="1" applyAlignment="1">
      <alignment/>
    </xf>
    <xf numFmtId="3" fontId="62" fillId="0" borderId="41" xfId="0" applyNumberFormat="1" applyFont="1" applyBorder="1" applyAlignment="1">
      <alignment/>
    </xf>
    <xf numFmtId="3" fontId="63" fillId="0" borderId="10" xfId="0" applyNumberFormat="1" applyFont="1" applyBorder="1" applyAlignment="1">
      <alignment/>
    </xf>
    <xf numFmtId="3" fontId="62" fillId="0" borderId="10" xfId="0" applyNumberFormat="1" applyFont="1" applyBorder="1" applyAlignment="1">
      <alignment/>
    </xf>
    <xf numFmtId="3" fontId="62" fillId="0" borderId="14" xfId="0" applyNumberFormat="1" applyFont="1" applyBorder="1" applyAlignment="1">
      <alignment/>
    </xf>
    <xf numFmtId="3" fontId="63" fillId="0" borderId="14" xfId="0" applyNumberFormat="1" applyFont="1" applyBorder="1" applyAlignment="1">
      <alignment/>
    </xf>
    <xf numFmtId="164" fontId="8" fillId="0" borderId="51" xfId="63" applyNumberFormat="1" applyFont="1" applyFill="1" applyBorder="1" applyAlignment="1" applyProtection="1">
      <alignment vertical="center" wrapText="1"/>
      <protection locked="0"/>
    </xf>
    <xf numFmtId="0" fontId="3" fillId="0" borderId="51" xfId="63" applyNumberFormat="1" applyFont="1" applyFill="1" applyBorder="1" applyAlignment="1" applyProtection="1">
      <alignment vertical="center" wrapText="1"/>
      <protection locked="0"/>
    </xf>
    <xf numFmtId="0" fontId="3" fillId="0" borderId="50" xfId="63" applyNumberFormat="1" applyFont="1" applyFill="1" applyBorder="1" applyAlignment="1" applyProtection="1">
      <alignment vertical="center" wrapText="1"/>
      <protection locked="0"/>
    </xf>
    <xf numFmtId="0" fontId="3" fillId="0" borderId="51" xfId="63" applyNumberFormat="1" applyFont="1" applyFill="1" applyBorder="1" applyAlignment="1" applyProtection="1">
      <alignment vertical="center" wrapText="1"/>
      <protection/>
    </xf>
    <xf numFmtId="0" fontId="3" fillId="0" borderId="53" xfId="63" applyNumberFormat="1" applyFont="1" applyFill="1" applyBorder="1" applyAlignment="1" applyProtection="1">
      <alignment vertical="center" wrapText="1"/>
      <protection/>
    </xf>
    <xf numFmtId="0" fontId="6" fillId="0" borderId="37" xfId="63" applyFont="1" applyFill="1" applyBorder="1" applyAlignment="1" applyProtection="1">
      <alignment horizontal="center" vertical="center" wrapText="1"/>
      <protection/>
    </xf>
    <xf numFmtId="0" fontId="8" fillId="0" borderId="50" xfId="63" applyFont="1" applyFill="1" applyBorder="1" applyAlignment="1" applyProtection="1">
      <alignment horizontal="right" vertical="center" wrapText="1"/>
      <protection/>
    </xf>
    <xf numFmtId="0" fontId="8" fillId="0" borderId="59" xfId="63" applyFont="1" applyFill="1" applyBorder="1" applyAlignment="1" applyProtection="1">
      <alignment horizontal="right" vertical="center" wrapText="1"/>
      <protection/>
    </xf>
    <xf numFmtId="0" fontId="8" fillId="0" borderId="0" xfId="63" applyFont="1" applyFill="1" applyBorder="1" applyAlignment="1" applyProtection="1">
      <alignment horizontal="right" vertical="center" wrapText="1"/>
      <protection/>
    </xf>
    <xf numFmtId="0" fontId="8" fillId="0" borderId="11" xfId="63" applyFont="1" applyFill="1" applyBorder="1" applyAlignment="1" applyProtection="1">
      <alignment horizontal="right" vertical="center" wrapText="1"/>
      <protection/>
    </xf>
    <xf numFmtId="0" fontId="8" fillId="0" borderId="37" xfId="63" applyFont="1" applyFill="1" applyBorder="1" applyAlignment="1" applyProtection="1">
      <alignment horizontal="right" vertical="center" wrapText="1"/>
      <protection/>
    </xf>
    <xf numFmtId="0" fontId="8" fillId="0" borderId="58" xfId="63" applyFont="1" applyFill="1" applyBorder="1" applyAlignment="1" applyProtection="1">
      <alignment horizontal="right" vertical="center" wrapText="1"/>
      <protection/>
    </xf>
    <xf numFmtId="0" fontId="10" fillId="0" borderId="38" xfId="63" applyFont="1" applyFill="1" applyBorder="1" applyAlignment="1" applyProtection="1">
      <alignment horizontal="right" vertical="center" wrapText="1"/>
      <protection/>
    </xf>
    <xf numFmtId="0" fontId="10" fillId="0" borderId="39" xfId="63" applyFont="1" applyFill="1" applyBorder="1" applyAlignment="1" applyProtection="1">
      <alignment horizontal="right" vertical="center" wrapText="1"/>
      <protection/>
    </xf>
    <xf numFmtId="0" fontId="10" fillId="0" borderId="37" xfId="63" applyFont="1" applyFill="1" applyBorder="1" applyAlignment="1" applyProtection="1">
      <alignment horizontal="right" vertical="center" wrapText="1"/>
      <protection/>
    </xf>
    <xf numFmtId="0" fontId="8" fillId="0" borderId="62" xfId="63" applyFont="1" applyFill="1" applyBorder="1" applyAlignment="1" applyProtection="1">
      <alignment horizontal="right" vertical="center" wrapText="1"/>
      <protection/>
    </xf>
    <xf numFmtId="0" fontId="8" fillId="0" borderId="39" xfId="63" applyFont="1" applyFill="1" applyBorder="1" applyAlignment="1" applyProtection="1">
      <alignment horizontal="right" vertical="center" wrapText="1"/>
      <protection/>
    </xf>
    <xf numFmtId="0" fontId="8" fillId="0" borderId="51" xfId="63" applyFont="1" applyFill="1" applyBorder="1" applyAlignment="1" applyProtection="1">
      <alignment horizontal="right" vertical="center" wrapText="1"/>
      <protection/>
    </xf>
    <xf numFmtId="0" fontId="10" fillId="0" borderId="60" xfId="63" applyFont="1" applyFill="1" applyBorder="1" applyAlignment="1" applyProtection="1">
      <alignment horizontal="right" vertical="center" wrapText="1"/>
      <protection/>
    </xf>
    <xf numFmtId="0" fontId="10" fillId="0" borderId="51" xfId="63" applyFont="1" applyFill="1" applyBorder="1" applyAlignment="1" applyProtection="1">
      <alignment horizontal="right" vertical="center" wrapText="1"/>
      <protection/>
    </xf>
    <xf numFmtId="0" fontId="10" fillId="0" borderId="11" xfId="63" applyFont="1" applyFill="1" applyBorder="1" applyAlignment="1" applyProtection="1">
      <alignment horizontal="right" vertical="center" wrapText="1"/>
      <protection/>
    </xf>
    <xf numFmtId="0" fontId="10" fillId="0" borderId="0" xfId="63" applyFont="1" applyFill="1" applyBorder="1" applyAlignment="1" applyProtection="1">
      <alignment horizontal="right" vertical="center" wrapText="1"/>
      <protection/>
    </xf>
    <xf numFmtId="0" fontId="11" fillId="0" borderId="37" xfId="63" applyFont="1" applyFill="1" applyBorder="1" applyAlignment="1" applyProtection="1">
      <alignment horizontal="right" vertical="center" wrapText="1"/>
      <protection/>
    </xf>
    <xf numFmtId="0" fontId="8" fillId="0" borderId="44" xfId="63" applyFont="1" applyFill="1" applyBorder="1" applyAlignment="1" applyProtection="1">
      <alignment vertical="center" wrapText="1"/>
      <protection/>
    </xf>
    <xf numFmtId="0" fontId="3" fillId="0" borderId="12" xfId="63" applyFont="1" applyFill="1" applyBorder="1" applyAlignment="1" applyProtection="1">
      <alignment horizontal="left" vertical="center" wrapText="1" indent="1"/>
      <protection/>
    </xf>
    <xf numFmtId="0" fontId="8" fillId="0" borderId="56" xfId="63" applyFont="1" applyFill="1" applyBorder="1" applyAlignment="1" applyProtection="1">
      <alignment horizontal="left" indent="1"/>
      <protection/>
    </xf>
    <xf numFmtId="0" fontId="8" fillId="0" borderId="49" xfId="63" applyFont="1" applyFill="1" applyBorder="1" applyAlignment="1" applyProtection="1">
      <alignment horizontal="left" indent="1"/>
      <protection/>
    </xf>
    <xf numFmtId="0" fontId="3" fillId="0" borderId="49" xfId="63" applyFont="1" applyFill="1" applyBorder="1" applyAlignment="1" applyProtection="1">
      <alignment vertical="center" wrapText="1"/>
      <protection/>
    </xf>
    <xf numFmtId="0" fontId="8" fillId="0" borderId="12" xfId="63" applyFont="1" applyFill="1" applyBorder="1" applyAlignment="1" applyProtection="1">
      <alignment vertical="center" wrapText="1"/>
      <protection/>
    </xf>
    <xf numFmtId="0" fontId="8" fillId="0" borderId="52" xfId="63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 locked="0"/>
    </xf>
    <xf numFmtId="164" fontId="11" fillId="0" borderId="10" xfId="63" applyNumberFormat="1" applyFont="1" applyFill="1" applyBorder="1" applyAlignment="1" applyProtection="1">
      <alignment vertical="center" wrapText="1"/>
      <protection locked="0"/>
    </xf>
    <xf numFmtId="0" fontId="3" fillId="0" borderId="55" xfId="63" applyNumberFormat="1" applyFont="1" applyFill="1" applyBorder="1" applyAlignment="1" applyProtection="1">
      <alignment vertical="center" wrapText="1"/>
      <protection locked="0"/>
    </xf>
    <xf numFmtId="0" fontId="8" fillId="0" borderId="47" xfId="63" applyFont="1" applyFill="1" applyBorder="1" applyAlignment="1" applyProtection="1">
      <alignment horizontal="left" indent="1"/>
      <protection/>
    </xf>
    <xf numFmtId="0" fontId="8" fillId="0" borderId="12" xfId="63" applyFont="1" applyFill="1" applyBorder="1" applyAlignment="1" applyProtection="1">
      <alignment horizontal="left" indent="1"/>
      <protection/>
    </xf>
    <xf numFmtId="0" fontId="3" fillId="0" borderId="47" xfId="63" applyFont="1" applyFill="1" applyBorder="1" applyAlignment="1" applyProtection="1">
      <alignment vertical="center" wrapText="1"/>
      <protection/>
    </xf>
    <xf numFmtId="164" fontId="8" fillId="0" borderId="32" xfId="63" applyNumberFormat="1" applyFont="1" applyFill="1" applyBorder="1" applyAlignment="1" applyProtection="1">
      <alignment vertical="center" wrapText="1"/>
      <protection/>
    </xf>
    <xf numFmtId="164" fontId="3" fillId="0" borderId="55" xfId="63" applyNumberFormat="1" applyFont="1" applyFill="1" applyBorder="1" applyAlignment="1" applyProtection="1">
      <alignment vertical="center" wrapText="1"/>
      <protection/>
    </xf>
    <xf numFmtId="0" fontId="3" fillId="0" borderId="55" xfId="63" applyNumberFormat="1" applyFont="1" applyFill="1" applyBorder="1" applyAlignment="1" applyProtection="1">
      <alignment vertical="center" wrapText="1"/>
      <protection/>
    </xf>
    <xf numFmtId="0" fontId="8" fillId="0" borderId="42" xfId="63" applyNumberFormat="1" applyFont="1" applyFill="1" applyBorder="1" applyAlignment="1" applyProtection="1">
      <alignment vertical="center" wrapText="1"/>
      <protection/>
    </xf>
    <xf numFmtId="164" fontId="3" fillId="0" borderId="31" xfId="63" applyNumberFormat="1" applyFont="1" applyFill="1" applyBorder="1" applyAlignment="1" applyProtection="1">
      <alignment vertical="center" wrapText="1"/>
      <protection/>
    </xf>
    <xf numFmtId="164" fontId="3" fillId="0" borderId="50" xfId="63" applyNumberFormat="1" applyFont="1" applyFill="1" applyBorder="1" applyAlignment="1" applyProtection="1">
      <alignment vertical="center" wrapText="1"/>
      <protection/>
    </xf>
    <xf numFmtId="0" fontId="3" fillId="0" borderId="53" xfId="63" applyNumberFormat="1" applyFont="1" applyFill="1" applyBorder="1" applyAlignment="1" applyProtection="1">
      <alignment vertical="center" wrapText="1"/>
      <protection locked="0"/>
    </xf>
    <xf numFmtId="0" fontId="7" fillId="0" borderId="42" xfId="63" applyFont="1" applyFill="1" applyBorder="1" applyAlignment="1" applyProtection="1">
      <alignment horizontal="center" vertical="center" wrapText="1"/>
      <protection/>
    </xf>
    <xf numFmtId="3" fontId="64" fillId="0" borderId="31" xfId="0" applyNumberFormat="1" applyFont="1" applyBorder="1" applyAlignment="1">
      <alignment/>
    </xf>
    <xf numFmtId="3" fontId="64" fillId="0" borderId="36" xfId="0" applyNumberFormat="1" applyFont="1" applyBorder="1" applyAlignment="1">
      <alignment/>
    </xf>
    <xf numFmtId="164" fontId="3" fillId="0" borderId="32" xfId="63" applyNumberFormat="1" applyFont="1" applyFill="1" applyBorder="1" applyAlignment="1" applyProtection="1">
      <alignment vertical="center" wrapText="1"/>
      <protection/>
    </xf>
    <xf numFmtId="3" fontId="63" fillId="0" borderId="34" xfId="0" applyNumberFormat="1" applyFont="1" applyBorder="1" applyAlignment="1">
      <alignment/>
    </xf>
    <xf numFmtId="3" fontId="63" fillId="0" borderId="30" xfId="0" applyNumberFormat="1" applyFont="1" applyBorder="1" applyAlignment="1">
      <alignment/>
    </xf>
    <xf numFmtId="0" fontId="0" fillId="0" borderId="42" xfId="0" applyBorder="1" applyAlignment="1">
      <alignment/>
    </xf>
    <xf numFmtId="0" fontId="60" fillId="0" borderId="42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/>
    </xf>
    <xf numFmtId="3" fontId="64" fillId="0" borderId="50" xfId="0" applyNumberFormat="1" applyFont="1" applyBorder="1" applyAlignment="1">
      <alignment/>
    </xf>
    <xf numFmtId="3" fontId="62" fillId="0" borderId="51" xfId="0" applyNumberFormat="1" applyFont="1" applyBorder="1" applyAlignment="1">
      <alignment/>
    </xf>
    <xf numFmtId="3" fontId="62" fillId="0" borderId="55" xfId="0" applyNumberFormat="1" applyFont="1" applyBorder="1" applyAlignment="1">
      <alignment/>
    </xf>
    <xf numFmtId="3" fontId="62" fillId="0" borderId="50" xfId="0" applyNumberFormat="1" applyFont="1" applyBorder="1" applyAlignment="1">
      <alignment/>
    </xf>
    <xf numFmtId="3" fontId="62" fillId="0" borderId="42" xfId="0" applyNumberFormat="1" applyFont="1" applyBorder="1" applyAlignment="1">
      <alignment/>
    </xf>
    <xf numFmtId="3" fontId="63" fillId="0" borderId="53" xfId="0" applyNumberFormat="1" applyFont="1" applyBorder="1" applyAlignment="1">
      <alignment/>
    </xf>
    <xf numFmtId="3" fontId="63" fillId="0" borderId="42" xfId="0" applyNumberFormat="1" applyFont="1" applyBorder="1" applyAlignment="1">
      <alignment/>
    </xf>
    <xf numFmtId="164" fontId="8" fillId="0" borderId="64" xfId="63" applyNumberFormat="1" applyFont="1" applyFill="1" applyBorder="1" applyAlignment="1" applyProtection="1">
      <alignment vertical="center" wrapText="1"/>
      <protection locked="0"/>
    </xf>
    <xf numFmtId="0" fontId="8" fillId="0" borderId="17" xfId="63" applyFont="1" applyFill="1" applyBorder="1" applyAlignment="1" applyProtection="1">
      <alignment horizontal="left" vertical="center" wrapText="1" indent="1"/>
      <protection/>
    </xf>
    <xf numFmtId="0" fontId="8" fillId="0" borderId="23" xfId="63" applyFont="1" applyFill="1" applyBorder="1" applyAlignment="1" applyProtection="1">
      <alignment horizontal="left" vertical="center" wrapText="1" indent="1"/>
      <protection/>
    </xf>
    <xf numFmtId="164" fontId="8" fillId="0" borderId="23" xfId="63" applyNumberFormat="1" applyFont="1" applyFill="1" applyBorder="1" applyAlignment="1" applyProtection="1">
      <alignment vertical="center" wrapText="1"/>
      <protection locked="0"/>
    </xf>
    <xf numFmtId="0" fontId="3" fillId="0" borderId="41" xfId="63" applyNumberFormat="1" applyFont="1" applyFill="1" applyBorder="1" applyAlignment="1" applyProtection="1">
      <alignment vertical="center" wrapText="1"/>
      <protection locked="0"/>
    </xf>
    <xf numFmtId="0" fontId="8" fillId="0" borderId="15" xfId="63" applyFont="1" applyFill="1" applyBorder="1" applyAlignment="1" applyProtection="1">
      <alignment vertical="center" wrapText="1"/>
      <protection/>
    </xf>
    <xf numFmtId="164" fontId="8" fillId="0" borderId="65" xfId="63" applyNumberFormat="1" applyFont="1" applyFill="1" applyBorder="1" applyAlignment="1" applyProtection="1">
      <alignment vertical="center" wrapText="1"/>
      <protection locked="0"/>
    </xf>
    <xf numFmtId="0" fontId="8" fillId="0" borderId="20" xfId="63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 locked="0"/>
    </xf>
    <xf numFmtId="0" fontId="8" fillId="0" borderId="47" xfId="63" applyFont="1" applyFill="1" applyBorder="1" applyAlignment="1" applyProtection="1">
      <alignment horizontal="left" vertical="center" wrapText="1" indent="1"/>
      <protection/>
    </xf>
    <xf numFmtId="164" fontId="8" fillId="0" borderId="32" xfId="63" applyNumberFormat="1" applyFont="1" applyFill="1" applyBorder="1" applyAlignment="1" applyProtection="1">
      <alignment vertical="center" wrapText="1"/>
      <protection locked="0"/>
    </xf>
    <xf numFmtId="164" fontId="14" fillId="0" borderId="52" xfId="64" applyNumberFormat="1" applyFont="1" applyFill="1" applyBorder="1" applyAlignment="1" applyProtection="1">
      <alignment vertical="center" wrapText="1"/>
      <protection/>
    </xf>
    <xf numFmtId="164" fontId="14" fillId="0" borderId="30" xfId="64" applyNumberFormat="1" applyFont="1" applyFill="1" applyBorder="1" applyAlignment="1" applyProtection="1">
      <alignment vertical="center" wrapText="1"/>
      <protection locked="0"/>
    </xf>
    <xf numFmtId="164" fontId="14" fillId="0" borderId="47" xfId="64" applyNumberFormat="1" applyFont="1" applyFill="1" applyBorder="1" applyAlignment="1" applyProtection="1">
      <alignment vertical="center" wrapText="1"/>
      <protection locked="0"/>
    </xf>
    <xf numFmtId="164" fontId="13" fillId="0" borderId="25" xfId="64" applyNumberFormat="1" applyFont="1" applyFill="1" applyBorder="1" applyAlignment="1">
      <alignment vertical="center" wrapText="1"/>
      <protection/>
    </xf>
    <xf numFmtId="164" fontId="13" fillId="0" borderId="54" xfId="64" applyNumberFormat="1" applyFont="1" applyFill="1" applyBorder="1" applyAlignment="1">
      <alignment vertical="center" wrapText="1"/>
      <protection/>
    </xf>
    <xf numFmtId="164" fontId="13" fillId="0" borderId="24" xfId="64" applyNumberFormat="1" applyFont="1" applyFill="1" applyBorder="1" applyAlignment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/>
    </xf>
    <xf numFmtId="164" fontId="8" fillId="0" borderId="51" xfId="63" applyNumberFormat="1" applyFont="1" applyFill="1" applyBorder="1" applyAlignment="1" applyProtection="1">
      <alignment vertical="center" wrapText="1"/>
      <protection locked="0"/>
    </xf>
    <xf numFmtId="164" fontId="3" fillId="0" borderId="54" xfId="63" applyNumberFormat="1" applyFont="1" applyFill="1" applyBorder="1" applyAlignment="1" applyProtection="1">
      <alignment vertical="center" wrapText="1"/>
      <protection locked="0"/>
    </xf>
    <xf numFmtId="164" fontId="8" fillId="0" borderId="61" xfId="63" applyNumberFormat="1" applyFont="1" applyFill="1" applyBorder="1" applyAlignment="1" applyProtection="1">
      <alignment vertical="center" wrapText="1"/>
      <protection/>
    </xf>
    <xf numFmtId="164" fontId="3" fillId="0" borderId="54" xfId="63" applyNumberFormat="1" applyFont="1" applyFill="1" applyBorder="1" applyAlignment="1" applyProtection="1">
      <alignment vertical="center" wrapText="1"/>
      <protection locked="0"/>
    </xf>
    <xf numFmtId="164" fontId="8" fillId="0" borderId="54" xfId="63" applyNumberFormat="1" applyFont="1" applyFill="1" applyBorder="1" applyAlignment="1" applyProtection="1">
      <alignment vertical="center" wrapText="1"/>
      <protection locked="0"/>
    </xf>
    <xf numFmtId="164" fontId="11" fillId="0" borderId="54" xfId="63" applyNumberFormat="1" applyFont="1" applyFill="1" applyBorder="1" applyAlignment="1" applyProtection="1">
      <alignment vertical="center" wrapText="1"/>
      <protection locked="0"/>
    </xf>
    <xf numFmtId="164" fontId="8" fillId="0" borderId="61" xfId="63" applyNumberFormat="1" applyFont="1" applyFill="1" applyBorder="1" applyAlignment="1" applyProtection="1">
      <alignment vertical="center" wrapText="1"/>
      <protection locked="0"/>
    </xf>
    <xf numFmtId="164" fontId="3" fillId="0" borderId="62" xfId="63" applyNumberFormat="1" applyFont="1" applyFill="1" applyBorder="1" applyAlignment="1" applyProtection="1">
      <alignment vertical="center" wrapText="1"/>
      <protection locked="0"/>
    </xf>
    <xf numFmtId="164" fontId="8" fillId="0" borderId="37" xfId="63" applyNumberFormat="1" applyFont="1" applyFill="1" applyBorder="1" applyAlignment="1" applyProtection="1">
      <alignment vertical="center" wrapText="1"/>
      <protection locked="0"/>
    </xf>
    <xf numFmtId="164" fontId="3" fillId="0" borderId="62" xfId="63" applyNumberFormat="1" applyFont="1" applyFill="1" applyBorder="1" applyAlignment="1" applyProtection="1">
      <alignment vertical="center" wrapText="1"/>
      <protection locked="0"/>
    </xf>
    <xf numFmtId="164" fontId="8" fillId="0" borderId="65" xfId="63" applyNumberFormat="1" applyFont="1" applyFill="1" applyBorder="1" applyAlignment="1" applyProtection="1">
      <alignment vertical="center" wrapText="1"/>
      <protection/>
    </xf>
    <xf numFmtId="164" fontId="8" fillId="0" borderId="62" xfId="63" applyNumberFormat="1" applyFont="1" applyFill="1" applyBorder="1" applyAlignment="1" applyProtection="1">
      <alignment vertical="center" wrapText="1"/>
      <protection/>
    </xf>
    <xf numFmtId="164" fontId="8" fillId="0" borderId="54" xfId="63" applyNumberFormat="1" applyFont="1" applyFill="1" applyBorder="1" applyAlignment="1" applyProtection="1">
      <alignment vertical="center" wrapText="1"/>
      <protection/>
    </xf>
    <xf numFmtId="164" fontId="3" fillId="0" borderId="61" xfId="63" applyNumberFormat="1" applyFont="1" applyFill="1" applyBorder="1" applyAlignment="1" applyProtection="1">
      <alignment vertical="center" wrapText="1"/>
      <protection/>
    </xf>
    <xf numFmtId="164" fontId="3" fillId="0" borderId="61" xfId="63" applyNumberFormat="1" applyFont="1" applyFill="1" applyBorder="1" applyAlignment="1" applyProtection="1">
      <alignment vertical="center" wrapText="1"/>
      <protection locked="0"/>
    </xf>
    <xf numFmtId="164" fontId="8" fillId="0" borderId="61" xfId="63" applyNumberFormat="1" applyFont="1" applyFill="1" applyBorder="1" applyAlignment="1" applyProtection="1">
      <alignment vertical="center" wrapText="1"/>
      <protection locked="0"/>
    </xf>
    <xf numFmtId="164" fontId="8" fillId="0" borderId="53" xfId="63" applyNumberFormat="1" applyFont="1" applyFill="1" applyBorder="1" applyAlignment="1" applyProtection="1">
      <alignment vertical="center" wrapText="1"/>
      <protection locked="0"/>
    </xf>
    <xf numFmtId="164" fontId="8" fillId="0" borderId="65" xfId="63" applyNumberFormat="1" applyFont="1" applyFill="1" applyBorder="1" applyAlignment="1" applyProtection="1">
      <alignment vertical="center" wrapText="1"/>
      <protection locked="0"/>
    </xf>
    <xf numFmtId="164" fontId="3" fillId="0" borderId="65" xfId="63" applyNumberFormat="1" applyFont="1" applyFill="1" applyBorder="1" applyAlignment="1" applyProtection="1">
      <alignment vertical="center" wrapText="1"/>
      <protection/>
    </xf>
    <xf numFmtId="164" fontId="3" fillId="0" borderId="23" xfId="63" applyNumberFormat="1" applyFont="1" applyFill="1" applyBorder="1" applyAlignment="1" applyProtection="1">
      <alignment vertical="center" wrapText="1"/>
      <protection/>
    </xf>
    <xf numFmtId="164" fontId="3" fillId="0" borderId="62" xfId="63" applyNumberFormat="1" applyFont="1" applyFill="1" applyBorder="1" applyAlignment="1" applyProtection="1">
      <alignment vertical="center" wrapText="1"/>
      <protection/>
    </xf>
    <xf numFmtId="164" fontId="13" fillId="0" borderId="42" xfId="64" applyNumberFormat="1" applyFont="1" applyFill="1" applyBorder="1" applyAlignment="1">
      <alignment vertical="center" wrapText="1"/>
      <protection/>
    </xf>
    <xf numFmtId="0" fontId="2" fillId="0" borderId="0" xfId="55" applyFont="1">
      <alignment/>
      <protection/>
    </xf>
    <xf numFmtId="164" fontId="3" fillId="0" borderId="0" xfId="64" applyNumberFormat="1" applyFont="1" applyAlignment="1">
      <alignment horizontal="center" vertical="center" wrapText="1"/>
      <protection/>
    </xf>
    <xf numFmtId="164" fontId="3" fillId="0" borderId="0" xfId="64" applyNumberFormat="1" applyFont="1" applyAlignment="1">
      <alignment vertical="center" wrapText="1"/>
      <protection/>
    </xf>
    <xf numFmtId="164" fontId="8" fillId="0" borderId="12" xfId="64" applyNumberFormat="1" applyFont="1" applyBorder="1" applyAlignment="1">
      <alignment horizontal="center" vertical="center" wrapText="1"/>
      <protection/>
    </xf>
    <xf numFmtId="164" fontId="8" fillId="0" borderId="10" xfId="64" applyNumberFormat="1" applyFont="1" applyBorder="1" applyAlignment="1">
      <alignment horizontal="center" vertical="center" wrapText="1"/>
      <protection/>
    </xf>
    <xf numFmtId="164" fontId="8" fillId="0" borderId="42" xfId="64" applyNumberFormat="1" applyFont="1" applyBorder="1" applyAlignment="1">
      <alignment horizontal="center" vertical="center" wrapText="1"/>
      <protection/>
    </xf>
    <xf numFmtId="164" fontId="8" fillId="0" borderId="14" xfId="64" applyNumberFormat="1" applyFont="1" applyBorder="1" applyAlignment="1">
      <alignment horizontal="center" vertical="center" wrapText="1"/>
      <protection/>
    </xf>
    <xf numFmtId="164" fontId="8" fillId="0" borderId="66" xfId="64" applyNumberFormat="1" applyFont="1" applyFill="1" applyBorder="1" applyAlignment="1">
      <alignment horizontal="center" vertical="center" wrapText="1"/>
      <protection/>
    </xf>
    <xf numFmtId="164" fontId="8" fillId="0" borderId="48" xfId="64" applyNumberFormat="1" applyFont="1" applyBorder="1" applyAlignment="1" applyProtection="1">
      <alignment horizontal="center" vertical="center" wrapText="1"/>
      <protection/>
    </xf>
    <xf numFmtId="164" fontId="8" fillId="0" borderId="25" xfId="64" applyNumberFormat="1" applyFont="1" applyBorder="1" applyAlignment="1" applyProtection="1">
      <alignment horizontal="center" vertical="center" wrapText="1"/>
      <protection/>
    </xf>
    <xf numFmtId="164" fontId="8" fillId="0" borderId="54" xfId="64" applyNumberFormat="1" applyFont="1" applyBorder="1" applyAlignment="1" applyProtection="1">
      <alignment horizontal="center" vertical="center" wrapText="1"/>
      <protection/>
    </xf>
    <xf numFmtId="164" fontId="8" fillId="0" borderId="24" xfId="64" applyNumberFormat="1" applyFont="1" applyBorder="1" applyAlignment="1" applyProtection="1">
      <alignment horizontal="center" vertical="center" wrapText="1"/>
      <protection/>
    </xf>
    <xf numFmtId="164" fontId="8" fillId="0" borderId="64" xfId="64" applyNumberFormat="1" applyFont="1" applyFill="1" applyBorder="1" applyAlignment="1" applyProtection="1">
      <alignment horizontal="center" vertical="center" wrapText="1"/>
      <protection/>
    </xf>
    <xf numFmtId="164" fontId="8" fillId="0" borderId="12" xfId="64" applyNumberFormat="1" applyFont="1" applyBorder="1" applyAlignment="1" applyProtection="1">
      <alignment horizontal="left" vertical="center" wrapText="1"/>
      <protection/>
    </xf>
    <xf numFmtId="164" fontId="8" fillId="0" borderId="10" xfId="64" applyNumberFormat="1" applyFont="1" applyBorder="1" applyAlignment="1" applyProtection="1">
      <alignment horizontal="center" vertical="center" wrapText="1"/>
      <protection/>
    </xf>
    <xf numFmtId="164" fontId="8" fillId="0" borderId="42" xfId="64" applyNumberFormat="1" applyFont="1" applyBorder="1" applyAlignment="1" applyProtection="1">
      <alignment horizontal="center" vertical="center" wrapText="1"/>
      <protection/>
    </xf>
    <xf numFmtId="164" fontId="8" fillId="0" borderId="14" xfId="64" applyNumberFormat="1" applyFont="1" applyBorder="1" applyAlignment="1" applyProtection="1">
      <alignment horizontal="center" vertical="center" wrapText="1"/>
      <protection/>
    </xf>
    <xf numFmtId="0" fontId="2" fillId="0" borderId="64" xfId="55" applyFont="1" applyBorder="1">
      <alignment/>
      <protection/>
    </xf>
    <xf numFmtId="0" fontId="13" fillId="0" borderId="67" xfId="55" applyFont="1" applyBorder="1" applyAlignment="1">
      <alignment vertical="center"/>
      <protection/>
    </xf>
    <xf numFmtId="0" fontId="17" fillId="0" borderId="17" xfId="55" applyFont="1" applyBorder="1" applyAlignment="1">
      <alignment vertical="center"/>
      <protection/>
    </xf>
    <xf numFmtId="0" fontId="14" fillId="0" borderId="16" xfId="55" applyFont="1" applyBorder="1" applyAlignment="1">
      <alignment/>
      <protection/>
    </xf>
    <xf numFmtId="164" fontId="8" fillId="0" borderId="17" xfId="64" applyNumberFormat="1" applyFont="1" applyBorder="1" applyAlignment="1" applyProtection="1">
      <alignment horizontal="center" vertical="center" wrapText="1"/>
      <protection/>
    </xf>
    <xf numFmtId="164" fontId="8" fillId="0" borderId="65" xfId="64" applyNumberFormat="1" applyFont="1" applyBorder="1" applyAlignment="1" applyProtection="1">
      <alignment horizontal="center" vertical="center" wrapText="1"/>
      <protection/>
    </xf>
    <xf numFmtId="164" fontId="8" fillId="0" borderId="18" xfId="64" applyNumberFormat="1" applyFont="1" applyBorder="1" applyAlignment="1" applyProtection="1">
      <alignment horizontal="center" vertical="center" wrapText="1"/>
      <protection/>
    </xf>
    <xf numFmtId="3" fontId="2" fillId="0" borderId="68" xfId="55" applyNumberFormat="1" applyFont="1" applyBorder="1">
      <alignment/>
      <protection/>
    </xf>
    <xf numFmtId="0" fontId="14" fillId="0" borderId="69" xfId="55" applyFont="1" applyBorder="1" applyAlignment="1">
      <alignment vertical="center"/>
      <protection/>
    </xf>
    <xf numFmtId="3" fontId="14" fillId="0" borderId="34" xfId="55" applyNumberFormat="1" applyFont="1" applyBorder="1" applyAlignment="1">
      <alignment/>
      <protection/>
    </xf>
    <xf numFmtId="0" fontId="14" fillId="0" borderId="29" xfId="55" applyFont="1" applyBorder="1" applyAlignment="1">
      <alignment horizontal="center"/>
      <protection/>
    </xf>
    <xf numFmtId="164" fontId="3" fillId="0" borderId="34" xfId="64" applyNumberFormat="1" applyFont="1" applyBorder="1" applyAlignment="1" applyProtection="1">
      <alignment horizontal="right" wrapText="1"/>
      <protection/>
    </xf>
    <xf numFmtId="164" fontId="8" fillId="0" borderId="34" xfId="64" applyNumberFormat="1" applyFont="1" applyBorder="1" applyAlignment="1" applyProtection="1">
      <alignment horizontal="center" vertical="center" wrapText="1"/>
      <protection/>
    </xf>
    <xf numFmtId="164" fontId="8" fillId="0" borderId="53" xfId="64" applyNumberFormat="1" applyFont="1" applyBorder="1" applyAlignment="1" applyProtection="1">
      <alignment horizontal="center" vertical="center" wrapText="1"/>
      <protection/>
    </xf>
    <xf numFmtId="164" fontId="3" fillId="0" borderId="53" xfId="64" applyNumberFormat="1" applyFont="1" applyBorder="1" applyAlignment="1" applyProtection="1">
      <alignment horizontal="right" vertical="center" wrapText="1"/>
      <protection/>
    </xf>
    <xf numFmtId="164" fontId="3" fillId="0" borderId="30" xfId="64" applyNumberFormat="1" applyFont="1" applyBorder="1" applyAlignment="1" applyProtection="1">
      <alignment horizontal="right" vertical="center" wrapText="1"/>
      <protection/>
    </xf>
    <xf numFmtId="3" fontId="14" fillId="0" borderId="68" xfId="55" applyNumberFormat="1" applyFont="1" applyBorder="1">
      <alignment/>
      <protection/>
    </xf>
    <xf numFmtId="0" fontId="14" fillId="0" borderId="70" xfId="55" applyFont="1" applyBorder="1" applyAlignment="1">
      <alignment vertical="center"/>
      <protection/>
    </xf>
    <xf numFmtId="3" fontId="14" fillId="0" borderId="31" xfId="55" applyNumberFormat="1" applyFont="1" applyBorder="1" applyAlignment="1">
      <alignment vertical="center"/>
      <protection/>
    </xf>
    <xf numFmtId="0" fontId="14" fillId="0" borderId="35" xfId="55" applyFont="1" applyBorder="1" applyAlignment="1">
      <alignment horizontal="center"/>
      <protection/>
    </xf>
    <xf numFmtId="164" fontId="3" fillId="0" borderId="31" xfId="64" applyNumberFormat="1" applyFont="1" applyBorder="1" applyAlignment="1" applyProtection="1">
      <alignment horizontal="right" vertical="center" wrapText="1"/>
      <protection/>
    </xf>
    <xf numFmtId="164" fontId="3" fillId="0" borderId="50" xfId="64" applyNumberFormat="1" applyFont="1" applyBorder="1" applyAlignment="1" applyProtection="1">
      <alignment horizontal="right" vertical="center" wrapText="1"/>
      <protection/>
    </xf>
    <xf numFmtId="164" fontId="3" fillId="0" borderId="36" xfId="64" applyNumberFormat="1" applyFont="1" applyBorder="1" applyAlignment="1" applyProtection="1">
      <alignment horizontal="right" vertical="center" wrapText="1"/>
      <protection/>
    </xf>
    <xf numFmtId="3" fontId="14" fillId="0" borderId="71" xfId="55" applyNumberFormat="1" applyFont="1" applyBorder="1">
      <alignment/>
      <protection/>
    </xf>
    <xf numFmtId="164" fontId="3" fillId="0" borderId="48" xfId="64" applyNumberFormat="1" applyFont="1" applyBorder="1" applyAlignment="1" applyProtection="1">
      <alignment horizontal="left" vertical="center" wrapText="1"/>
      <protection/>
    </xf>
    <xf numFmtId="164" fontId="3" fillId="0" borderId="25" xfId="64" applyNumberFormat="1" applyFont="1" applyBorder="1" applyAlignment="1" applyProtection="1">
      <alignment horizontal="right" vertical="center" wrapText="1"/>
      <protection/>
    </xf>
    <xf numFmtId="164" fontId="3" fillId="0" borderId="25" xfId="64" applyNumberFormat="1" applyFont="1" applyBorder="1" applyAlignment="1" applyProtection="1">
      <alignment horizontal="center" vertical="center" wrapText="1"/>
      <protection/>
    </xf>
    <xf numFmtId="164" fontId="3" fillId="0" borderId="54" xfId="64" applyNumberFormat="1" applyFont="1" applyBorder="1" applyAlignment="1" applyProtection="1">
      <alignment horizontal="right" vertical="center" wrapText="1"/>
      <protection/>
    </xf>
    <xf numFmtId="164" fontId="3" fillId="0" borderId="24" xfId="64" applyNumberFormat="1" applyFont="1" applyBorder="1" applyAlignment="1" applyProtection="1">
      <alignment horizontal="right" vertical="center" wrapText="1"/>
      <protection/>
    </xf>
    <xf numFmtId="164" fontId="2" fillId="0" borderId="0" xfId="55" applyNumberFormat="1" applyFont="1">
      <alignment/>
      <protection/>
    </xf>
    <xf numFmtId="3" fontId="14" fillId="0" borderId="72" xfId="55" applyNumberFormat="1" applyFont="1" applyBorder="1">
      <alignment/>
      <protection/>
    </xf>
    <xf numFmtId="164" fontId="3" fillId="0" borderId="12" xfId="64" applyNumberFormat="1" applyFont="1" applyBorder="1" applyAlignment="1" applyProtection="1">
      <alignment horizontal="left" vertical="center" wrapText="1"/>
      <protection/>
    </xf>
    <xf numFmtId="164" fontId="3" fillId="0" borderId="10" xfId="64" applyNumberFormat="1" applyFont="1" applyBorder="1" applyAlignment="1" applyProtection="1">
      <alignment horizontal="right" vertical="center" wrapText="1"/>
      <protection/>
    </xf>
    <xf numFmtId="164" fontId="3" fillId="0" borderId="10" xfId="64" applyNumberFormat="1" applyFont="1" applyBorder="1" applyAlignment="1" applyProtection="1">
      <alignment horizontal="center" vertical="center" wrapText="1"/>
      <protection/>
    </xf>
    <xf numFmtId="164" fontId="3" fillId="0" borderId="42" xfId="64" applyNumberFormat="1" applyFont="1" applyBorder="1" applyAlignment="1" applyProtection="1">
      <alignment horizontal="right" vertical="center" wrapText="1"/>
      <protection/>
    </xf>
    <xf numFmtId="164" fontId="3" fillId="0" borderId="14" xfId="64" applyNumberFormat="1" applyFont="1" applyBorder="1" applyAlignment="1" applyProtection="1">
      <alignment horizontal="right" vertical="center" wrapText="1"/>
      <protection/>
    </xf>
    <xf numFmtId="3" fontId="14" fillId="0" borderId="64" xfId="55" applyNumberFormat="1" applyFont="1" applyBorder="1">
      <alignment/>
      <protection/>
    </xf>
    <xf numFmtId="0" fontId="13" fillId="0" borderId="73" xfId="55" applyFont="1" applyBorder="1" applyAlignment="1">
      <alignment horizontal="left"/>
      <protection/>
    </xf>
    <xf numFmtId="164" fontId="3" fillId="0" borderId="34" xfId="64" applyNumberFormat="1" applyFont="1" applyBorder="1" applyAlignment="1" applyProtection="1">
      <alignment horizontal="right" vertical="center" wrapText="1"/>
      <protection/>
    </xf>
    <xf numFmtId="164" fontId="3" fillId="0" borderId="34" xfId="64" applyNumberFormat="1" applyFont="1" applyBorder="1" applyAlignment="1" applyProtection="1">
      <alignment horizontal="center" vertical="center" wrapText="1"/>
      <protection/>
    </xf>
    <xf numFmtId="0" fontId="14" fillId="0" borderId="69" xfId="55" applyFont="1" applyBorder="1">
      <alignment/>
      <protection/>
    </xf>
    <xf numFmtId="164" fontId="3" fillId="0" borderId="29" xfId="64" applyNumberFormat="1" applyFont="1" applyBorder="1" applyAlignment="1" applyProtection="1">
      <alignment horizontal="center" vertical="center" wrapText="1"/>
      <protection/>
    </xf>
    <xf numFmtId="164" fontId="8" fillId="0" borderId="52" xfId="64" applyNumberFormat="1" applyFont="1" applyBorder="1" applyAlignment="1" applyProtection="1">
      <alignment horizontal="left" vertical="center" wrapText="1"/>
      <protection/>
    </xf>
    <xf numFmtId="3" fontId="14" fillId="0" borderId="66" xfId="55" applyNumberFormat="1" applyFont="1" applyBorder="1">
      <alignment/>
      <protection/>
    </xf>
    <xf numFmtId="164" fontId="3" fillId="0" borderId="49" xfId="64" applyNumberFormat="1" applyFont="1" applyBorder="1" applyAlignment="1" applyProtection="1">
      <alignment horizontal="left" vertical="center" wrapText="1"/>
      <protection locked="0"/>
    </xf>
    <xf numFmtId="164" fontId="3" fillId="0" borderId="31" xfId="64" applyNumberFormat="1" applyFont="1" applyFill="1" applyBorder="1" applyAlignment="1" applyProtection="1">
      <alignment vertical="center" wrapText="1"/>
      <protection locked="0"/>
    </xf>
    <xf numFmtId="1" fontId="3" fillId="0" borderId="31" xfId="64" applyNumberFormat="1" applyFont="1" applyBorder="1" applyAlignment="1" applyProtection="1">
      <alignment horizontal="center" vertical="center" wrapText="1"/>
      <protection locked="0"/>
    </xf>
    <xf numFmtId="164" fontId="3" fillId="0" borderId="31" xfId="64" applyNumberFormat="1" applyFont="1" applyBorder="1" applyAlignment="1" applyProtection="1">
      <alignment vertical="center" wrapText="1"/>
      <protection locked="0"/>
    </xf>
    <xf numFmtId="164" fontId="3" fillId="0" borderId="50" xfId="64" applyNumberFormat="1" applyFont="1" applyBorder="1" applyAlignment="1" applyProtection="1">
      <alignment vertical="center" wrapText="1"/>
      <protection locked="0"/>
    </xf>
    <xf numFmtId="164" fontId="3" fillId="0" borderId="47" xfId="64" applyNumberFormat="1" applyFont="1" applyBorder="1" applyAlignment="1" applyProtection="1">
      <alignment horizontal="left" vertical="center" wrapText="1"/>
      <protection locked="0"/>
    </xf>
    <xf numFmtId="164" fontId="3" fillId="0" borderId="32" xfId="64" applyNumberFormat="1" applyFont="1" applyFill="1" applyBorder="1" applyAlignment="1" applyProtection="1">
      <alignment vertical="center" wrapText="1"/>
      <protection locked="0"/>
    </xf>
    <xf numFmtId="1" fontId="3" fillId="0" borderId="32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32" xfId="64" applyNumberFormat="1" applyFont="1" applyBorder="1" applyAlignment="1" applyProtection="1">
      <alignment vertical="center" wrapText="1"/>
      <protection locked="0"/>
    </xf>
    <xf numFmtId="164" fontId="3" fillId="0" borderId="55" xfId="64" applyNumberFormat="1" applyFont="1" applyBorder="1" applyAlignment="1" applyProtection="1">
      <alignment vertical="center" wrapText="1"/>
      <protection locked="0"/>
    </xf>
    <xf numFmtId="164" fontId="3" fillId="0" borderId="41" xfId="64" applyNumberFormat="1" applyFont="1" applyFill="1" applyBorder="1" applyAlignment="1" applyProtection="1">
      <alignment vertical="center" wrapText="1"/>
      <protection locked="0"/>
    </xf>
    <xf numFmtId="3" fontId="14" fillId="0" borderId="0" xfId="55" applyNumberFormat="1" applyFont="1">
      <alignment/>
      <protection/>
    </xf>
    <xf numFmtId="164" fontId="3" fillId="0" borderId="52" xfId="64" applyNumberFormat="1" applyFont="1" applyBorder="1" applyAlignment="1" applyProtection="1">
      <alignment horizontal="left" vertical="center" wrapText="1"/>
      <protection locked="0"/>
    </xf>
    <xf numFmtId="164" fontId="3" fillId="0" borderId="34" xfId="64" applyNumberFormat="1" applyFont="1" applyFill="1" applyBorder="1" applyAlignment="1" applyProtection="1">
      <alignment vertical="center" wrapText="1"/>
      <protection locked="0"/>
    </xf>
    <xf numFmtId="1" fontId="3" fillId="0" borderId="34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34" xfId="64" applyNumberFormat="1" applyFont="1" applyBorder="1" applyAlignment="1" applyProtection="1">
      <alignment vertical="center" wrapText="1"/>
      <protection locked="0"/>
    </xf>
    <xf numFmtId="164" fontId="3" fillId="0" borderId="53" xfId="64" applyNumberFormat="1" applyFont="1" applyBorder="1" applyAlignment="1" applyProtection="1">
      <alignment vertical="center" wrapText="1"/>
      <protection locked="0"/>
    </xf>
    <xf numFmtId="164" fontId="3" fillId="0" borderId="30" xfId="64" applyNumberFormat="1" applyFont="1" applyFill="1" applyBorder="1" applyAlignment="1" applyProtection="1">
      <alignment vertical="center" wrapText="1"/>
      <protection locked="0"/>
    </xf>
    <xf numFmtId="3" fontId="14" fillId="0" borderId="52" xfId="55" applyNumberFormat="1" applyFont="1" applyBorder="1">
      <alignment/>
      <protection/>
    </xf>
    <xf numFmtId="3" fontId="14" fillId="0" borderId="48" xfId="55" applyNumberFormat="1" applyFont="1" applyBorder="1">
      <alignment/>
      <protection/>
    </xf>
    <xf numFmtId="3" fontId="14" fillId="0" borderId="12" xfId="55" applyNumberFormat="1" applyFont="1" applyBorder="1">
      <alignment/>
      <protection/>
    </xf>
    <xf numFmtId="164" fontId="3" fillId="0" borderId="10" xfId="64" applyNumberFormat="1" applyFont="1" applyFill="1" applyBorder="1" applyAlignment="1" applyProtection="1">
      <alignment vertical="center" wrapText="1"/>
      <protection locked="0"/>
    </xf>
    <xf numFmtId="1" fontId="3" fillId="0" borderId="10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64" applyNumberFormat="1" applyFont="1" applyBorder="1" applyAlignment="1" applyProtection="1">
      <alignment vertical="center" wrapText="1"/>
      <protection locked="0"/>
    </xf>
    <xf numFmtId="164" fontId="3" fillId="0" borderId="42" xfId="64" applyNumberFormat="1" applyFont="1" applyBorder="1" applyAlignment="1" applyProtection="1">
      <alignment vertical="center" wrapText="1"/>
      <protection locked="0"/>
    </xf>
    <xf numFmtId="164" fontId="3" fillId="0" borderId="14" xfId="64" applyNumberFormat="1" applyFont="1" applyFill="1" applyBorder="1" applyAlignment="1" applyProtection="1">
      <alignment vertical="center" wrapText="1"/>
      <protection locked="0"/>
    </xf>
    <xf numFmtId="1" fontId="3" fillId="0" borderId="34" xfId="64" applyNumberFormat="1" applyFont="1" applyBorder="1" applyAlignment="1" applyProtection="1">
      <alignment horizontal="center" vertical="center" wrapText="1"/>
      <protection locked="0"/>
    </xf>
    <xf numFmtId="164" fontId="3" fillId="0" borderId="30" xfId="64" applyNumberFormat="1" applyFont="1" applyBorder="1" applyAlignment="1" applyProtection="1">
      <alignment vertical="center" wrapText="1"/>
      <protection locked="0"/>
    </xf>
    <xf numFmtId="1" fontId="3" fillId="0" borderId="10" xfId="64" applyNumberFormat="1" applyFont="1" applyBorder="1" applyAlignment="1" applyProtection="1">
      <alignment horizontal="center" vertical="center" wrapText="1"/>
      <protection locked="0"/>
    </xf>
    <xf numFmtId="164" fontId="3" fillId="0" borderId="14" xfId="64" applyNumberFormat="1" applyFont="1" applyBorder="1" applyAlignment="1" applyProtection="1">
      <alignment vertical="center" wrapText="1"/>
      <protection locked="0"/>
    </xf>
    <xf numFmtId="164" fontId="3" fillId="0" borderId="25" xfId="64" applyNumberFormat="1" applyFont="1" applyFill="1" applyBorder="1" applyAlignment="1" applyProtection="1">
      <alignment vertical="center" wrapText="1"/>
      <protection locked="0"/>
    </xf>
    <xf numFmtId="1" fontId="3" fillId="0" borderId="25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25" xfId="64" applyNumberFormat="1" applyFont="1" applyBorder="1" applyAlignment="1" applyProtection="1">
      <alignment vertical="center" wrapText="1"/>
      <protection locked="0"/>
    </xf>
    <xf numFmtId="164" fontId="3" fillId="0" borderId="54" xfId="64" applyNumberFormat="1" applyFont="1" applyBorder="1" applyAlignment="1" applyProtection="1">
      <alignment vertical="center" wrapText="1"/>
      <protection locked="0"/>
    </xf>
    <xf numFmtId="164" fontId="3" fillId="0" borderId="24" xfId="64" applyNumberFormat="1" applyFont="1" applyFill="1" applyBorder="1" applyAlignment="1" applyProtection="1">
      <alignment vertical="center" wrapText="1"/>
      <protection locked="0"/>
    </xf>
    <xf numFmtId="3" fontId="14" fillId="0" borderId="74" xfId="55" applyNumberFormat="1" applyFont="1" applyBorder="1">
      <alignment/>
      <protection/>
    </xf>
    <xf numFmtId="164" fontId="3" fillId="0" borderId="52" xfId="64" applyNumberFormat="1" applyFont="1" applyBorder="1" applyAlignment="1" applyProtection="1">
      <alignment horizontal="left" vertical="center" wrapText="1"/>
      <protection/>
    </xf>
    <xf numFmtId="1" fontId="3" fillId="0" borderId="31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36" xfId="64" applyNumberFormat="1" applyFont="1" applyFill="1" applyBorder="1" applyAlignment="1" applyProtection="1">
      <alignment vertical="center" wrapText="1"/>
      <protection locked="0"/>
    </xf>
    <xf numFmtId="3" fontId="14" fillId="0" borderId="68" xfId="64" applyNumberFormat="1" applyFont="1" applyFill="1" applyBorder="1" applyAlignment="1" applyProtection="1">
      <alignment vertical="center" wrapText="1"/>
      <protection locked="0"/>
    </xf>
    <xf numFmtId="164" fontId="18" fillId="0" borderId="52" xfId="64" applyNumberFormat="1" applyFont="1" applyBorder="1" applyAlignment="1" applyProtection="1">
      <alignment horizontal="left" vertical="center" wrapText="1"/>
      <protection/>
    </xf>
    <xf numFmtId="3" fontId="14" fillId="0" borderId="75" xfId="55" applyNumberFormat="1" applyFont="1" applyBorder="1">
      <alignment/>
      <protection/>
    </xf>
    <xf numFmtId="164" fontId="3" fillId="0" borderId="65" xfId="64" applyNumberFormat="1" applyFont="1" applyBorder="1" applyAlignment="1" applyProtection="1">
      <alignment vertical="center" wrapText="1"/>
      <protection locked="0"/>
    </xf>
    <xf numFmtId="164" fontId="3" fillId="0" borderId="29" xfId="64" applyNumberFormat="1" applyFont="1" applyBorder="1" applyAlignment="1" applyProtection="1">
      <alignment vertical="center" wrapText="1"/>
      <protection locked="0"/>
    </xf>
    <xf numFmtId="164" fontId="3" fillId="0" borderId="49" xfId="64" applyNumberFormat="1" applyFont="1" applyBorder="1" applyAlignment="1" applyProtection="1">
      <alignment horizontal="left" vertical="center" wrapText="1"/>
      <protection/>
    </xf>
    <xf numFmtId="3" fontId="14" fillId="0" borderId="72" xfId="64" applyNumberFormat="1" applyFont="1" applyBorder="1" applyAlignment="1" applyProtection="1">
      <alignment vertical="center" wrapText="1"/>
      <protection locked="0"/>
    </xf>
    <xf numFmtId="164" fontId="18" fillId="0" borderId="15" xfId="64" applyNumberFormat="1" applyFont="1" applyBorder="1" applyAlignment="1" applyProtection="1">
      <alignment horizontal="left" vertical="center" wrapText="1"/>
      <protection/>
    </xf>
    <xf numFmtId="164" fontId="3" fillId="0" borderId="17" xfId="64" applyNumberFormat="1" applyFont="1" applyFill="1" applyBorder="1" applyAlignment="1" applyProtection="1">
      <alignment vertical="center" wrapText="1"/>
      <protection locked="0"/>
    </xf>
    <xf numFmtId="1" fontId="3" fillId="0" borderId="17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17" xfId="64" applyNumberFormat="1" applyFont="1" applyBorder="1" applyAlignment="1" applyProtection="1">
      <alignment vertical="center" wrapText="1"/>
      <protection locked="0"/>
    </xf>
    <xf numFmtId="164" fontId="3" fillId="0" borderId="18" xfId="64" applyNumberFormat="1" applyFont="1" applyFill="1" applyBorder="1" applyAlignment="1" applyProtection="1">
      <alignment vertical="center" wrapText="1"/>
      <protection locked="0"/>
    </xf>
    <xf numFmtId="0" fontId="14" fillId="0" borderId="73" xfId="55" applyFont="1" applyBorder="1">
      <alignment/>
      <protection/>
    </xf>
    <xf numFmtId="164" fontId="19" fillId="0" borderId="15" xfId="64" applyNumberFormat="1" applyFont="1" applyBorder="1" applyAlignment="1" applyProtection="1">
      <alignment vertical="center" wrapText="1"/>
      <protection locked="0"/>
    </xf>
    <xf numFmtId="0" fontId="14" fillId="0" borderId="52" xfId="55" applyFont="1" applyBorder="1">
      <alignment/>
      <protection/>
    </xf>
    <xf numFmtId="164" fontId="18" fillId="0" borderId="52" xfId="64" applyNumberFormat="1" applyFont="1" applyFill="1" applyBorder="1" applyAlignment="1" applyProtection="1">
      <alignment horizontal="left" vertical="center" wrapText="1"/>
      <protection/>
    </xf>
    <xf numFmtId="164" fontId="3" fillId="0" borderId="52" xfId="64" applyNumberFormat="1" applyFont="1" applyFill="1" applyBorder="1" applyAlignment="1" applyProtection="1">
      <alignment horizontal="left" vertical="center" wrapText="1"/>
      <protection/>
    </xf>
    <xf numFmtId="164" fontId="14" fillId="0" borderId="0" xfId="55" applyNumberFormat="1" applyFont="1">
      <alignment/>
      <protection/>
    </xf>
    <xf numFmtId="164" fontId="8" fillId="0" borderId="12" xfId="64" applyNumberFormat="1" applyFont="1" applyBorder="1" applyAlignment="1" applyProtection="1">
      <alignment horizontal="left" vertical="center" wrapText="1"/>
      <protection locked="0"/>
    </xf>
    <xf numFmtId="164" fontId="8" fillId="0" borderId="10" xfId="64" applyNumberFormat="1" applyFont="1" applyBorder="1" applyAlignment="1" applyProtection="1">
      <alignment vertical="center" wrapText="1"/>
      <protection locked="0"/>
    </xf>
    <xf numFmtId="164" fontId="13" fillId="0" borderId="14" xfId="64" applyNumberFormat="1" applyFont="1" applyBorder="1" applyAlignment="1" applyProtection="1">
      <alignment vertical="center" wrapText="1"/>
      <protection locked="0"/>
    </xf>
    <xf numFmtId="164" fontId="18" fillId="0" borderId="52" xfId="64" applyNumberFormat="1" applyFont="1" applyBorder="1" applyAlignment="1" applyProtection="1">
      <alignment horizontal="left" vertical="center" wrapText="1"/>
      <protection locked="0"/>
    </xf>
    <xf numFmtId="164" fontId="8" fillId="0" borderId="31" xfId="64" applyNumberFormat="1" applyFont="1" applyBorder="1" applyAlignment="1" applyProtection="1">
      <alignment vertical="center" wrapText="1"/>
      <protection locked="0"/>
    </xf>
    <xf numFmtId="1" fontId="8" fillId="33" borderId="31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50" xfId="64" applyNumberFormat="1" applyFont="1" applyBorder="1" applyAlignment="1" applyProtection="1">
      <alignment vertical="center" wrapText="1"/>
      <protection locked="0"/>
    </xf>
    <xf numFmtId="164" fontId="8" fillId="0" borderId="36" xfId="64" applyNumberFormat="1" applyFont="1" applyBorder="1" applyAlignment="1" applyProtection="1">
      <alignment vertical="center" wrapText="1"/>
      <protection locked="0"/>
    </xf>
    <xf numFmtId="0" fontId="14" fillId="0" borderId="66" xfId="55" applyFont="1" applyBorder="1">
      <alignment/>
      <protection/>
    </xf>
    <xf numFmtId="164" fontId="20" fillId="0" borderId="44" xfId="64" applyNumberFormat="1" applyFont="1" applyBorder="1" applyAlignment="1" applyProtection="1">
      <alignment horizontal="left" vertical="center" wrapText="1"/>
      <protection locked="0"/>
    </xf>
    <xf numFmtId="164" fontId="8" fillId="0" borderId="20" xfId="64" applyNumberFormat="1" applyFont="1" applyBorder="1" applyAlignment="1" applyProtection="1">
      <alignment vertical="center" wrapText="1"/>
      <protection locked="0"/>
    </xf>
    <xf numFmtId="1" fontId="8" fillId="33" borderId="20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51" xfId="64" applyNumberFormat="1" applyFont="1" applyBorder="1" applyAlignment="1" applyProtection="1">
      <alignment vertical="center" wrapText="1"/>
      <protection locked="0"/>
    </xf>
    <xf numFmtId="164" fontId="8" fillId="0" borderId="21" xfId="64" applyNumberFormat="1" applyFont="1" applyBorder="1" applyAlignment="1" applyProtection="1">
      <alignment vertical="center" wrapText="1"/>
      <protection locked="0"/>
    </xf>
    <xf numFmtId="0" fontId="14" fillId="0" borderId="68" xfId="55" applyFont="1" applyBorder="1">
      <alignment/>
      <protection/>
    </xf>
    <xf numFmtId="164" fontId="3" fillId="0" borderId="44" xfId="64" applyNumberFormat="1" applyFont="1" applyBorder="1" applyAlignment="1" applyProtection="1">
      <alignment horizontal="left" vertical="center" wrapText="1"/>
      <protection locked="0"/>
    </xf>
    <xf numFmtId="164" fontId="3" fillId="0" borderId="20" xfId="64" applyNumberFormat="1" applyFont="1" applyBorder="1" applyAlignment="1" applyProtection="1">
      <alignment vertical="center" wrapText="1"/>
      <protection locked="0"/>
    </xf>
    <xf numFmtId="1" fontId="3" fillId="33" borderId="20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51" xfId="64" applyNumberFormat="1" applyFont="1" applyBorder="1" applyAlignment="1" applyProtection="1">
      <alignment vertical="center" wrapText="1"/>
      <protection locked="0"/>
    </xf>
    <xf numFmtId="1" fontId="3" fillId="33" borderId="34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30" xfId="64" applyNumberFormat="1" applyFont="1" applyBorder="1" applyAlignment="1" applyProtection="1">
      <alignment vertical="center" wrapText="1"/>
      <protection locked="0"/>
    </xf>
    <xf numFmtId="0" fontId="14" fillId="0" borderId="72" xfId="55" applyFont="1" applyBorder="1">
      <alignment/>
      <protection/>
    </xf>
    <xf numFmtId="164" fontId="3" fillId="0" borderId="12" xfId="64" applyNumberFormat="1" applyFont="1" applyBorder="1" applyAlignment="1" applyProtection="1">
      <alignment horizontal="left" vertical="center" wrapText="1"/>
      <protection locked="0"/>
    </xf>
    <xf numFmtId="1" fontId="8" fillId="34" borderId="10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42" xfId="64" applyNumberFormat="1" applyFont="1" applyBorder="1" applyAlignment="1" applyProtection="1">
      <alignment vertical="center" wrapText="1"/>
      <protection locked="0"/>
    </xf>
    <xf numFmtId="164" fontId="8" fillId="0" borderId="14" xfId="64" applyNumberFormat="1" applyFont="1" applyBorder="1" applyAlignment="1" applyProtection="1">
      <alignment vertical="center" wrapText="1"/>
      <protection locked="0"/>
    </xf>
    <xf numFmtId="0" fontId="14" fillId="0" borderId="64" xfId="55" applyFont="1" applyBorder="1">
      <alignment/>
      <protection/>
    </xf>
    <xf numFmtId="164" fontId="8" fillId="0" borderId="52" xfId="64" applyNumberFormat="1" applyFont="1" applyBorder="1" applyAlignment="1" applyProtection="1">
      <alignment horizontal="left" vertical="center" wrapText="1"/>
      <protection locked="0"/>
    </xf>
    <xf numFmtId="164" fontId="8" fillId="0" borderId="32" xfId="64" applyNumberFormat="1" applyFont="1" applyBorder="1" applyAlignment="1" applyProtection="1">
      <alignment vertical="center" wrapText="1"/>
      <protection locked="0"/>
    </xf>
    <xf numFmtId="1" fontId="8" fillId="33" borderId="32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55" xfId="64" applyNumberFormat="1" applyFont="1" applyBorder="1" applyAlignment="1" applyProtection="1">
      <alignment vertical="center" wrapText="1"/>
      <protection locked="0"/>
    </xf>
    <xf numFmtId="164" fontId="8" fillId="0" borderId="41" xfId="64" applyNumberFormat="1" applyFont="1" applyBorder="1" applyAlignment="1" applyProtection="1">
      <alignment vertical="center" wrapText="1"/>
      <protection locked="0"/>
    </xf>
    <xf numFmtId="1" fontId="8" fillId="33" borderId="10" xfId="64" applyNumberFormat="1" applyFont="1" applyFill="1" applyBorder="1" applyAlignment="1" applyProtection="1">
      <alignment horizontal="center" vertical="center" wrapText="1"/>
      <protection locked="0"/>
    </xf>
    <xf numFmtId="164" fontId="13" fillId="0" borderId="66" xfId="55" applyNumberFormat="1" applyFont="1" applyBorder="1">
      <alignment/>
      <protection/>
    </xf>
    <xf numFmtId="164" fontId="18" fillId="0" borderId="49" xfId="64" applyNumberFormat="1" applyFont="1" applyBorder="1" applyAlignment="1" applyProtection="1">
      <alignment horizontal="left" vertical="center" wrapText="1"/>
      <protection locked="0"/>
    </xf>
    <xf numFmtId="0" fontId="14" fillId="0" borderId="76" xfId="55" applyFont="1" applyBorder="1">
      <alignment/>
      <protection/>
    </xf>
    <xf numFmtId="164" fontId="20" fillId="0" borderId="52" xfId="64" applyNumberFormat="1" applyFont="1" applyBorder="1" applyAlignment="1" applyProtection="1">
      <alignment horizontal="left" vertical="center" wrapText="1"/>
      <protection locked="0"/>
    </xf>
    <xf numFmtId="0" fontId="14" fillId="0" borderId="77" xfId="55" applyFont="1" applyBorder="1">
      <alignment/>
      <protection/>
    </xf>
    <xf numFmtId="164" fontId="20" fillId="0" borderId="47" xfId="64" applyNumberFormat="1" applyFont="1" applyBorder="1" applyAlignment="1" applyProtection="1">
      <alignment horizontal="left" vertical="center" wrapText="1"/>
      <protection locked="0"/>
    </xf>
    <xf numFmtId="1" fontId="3" fillId="0" borderId="32" xfId="64" applyNumberFormat="1" applyFont="1" applyBorder="1" applyAlignment="1" applyProtection="1">
      <alignment horizontal="center" vertical="center" wrapText="1"/>
      <protection locked="0"/>
    </xf>
    <xf numFmtId="164" fontId="3" fillId="0" borderId="62" xfId="64" applyNumberFormat="1" applyFont="1" applyBorder="1" applyAlignment="1" applyProtection="1">
      <alignment vertical="center" wrapText="1"/>
      <protection locked="0"/>
    </xf>
    <xf numFmtId="0" fontId="14" fillId="0" borderId="78" xfId="55" applyFont="1" applyBorder="1">
      <alignment/>
      <protection/>
    </xf>
    <xf numFmtId="164" fontId="8" fillId="0" borderId="49" xfId="64" applyNumberFormat="1" applyFont="1" applyBorder="1" applyAlignment="1" applyProtection="1">
      <alignment horizontal="left" vertical="center" wrapText="1"/>
      <protection locked="0"/>
    </xf>
    <xf numFmtId="1" fontId="3" fillId="34" borderId="10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54" xfId="64" applyNumberFormat="1" applyFont="1" applyBorder="1" applyAlignment="1" applyProtection="1">
      <alignment vertical="center" wrapText="1"/>
      <protection locked="0"/>
    </xf>
    <xf numFmtId="164" fontId="3" fillId="0" borderId="24" xfId="64" applyNumberFormat="1" applyFont="1" applyBorder="1" applyAlignment="1" applyProtection="1">
      <alignment vertical="center" wrapText="1"/>
      <protection locked="0"/>
    </xf>
    <xf numFmtId="164" fontId="8" fillId="35" borderId="12" xfId="64" applyNumberFormat="1" applyFont="1" applyFill="1" applyBorder="1" applyAlignment="1">
      <alignment horizontal="left" vertical="center" wrapText="1"/>
      <protection/>
    </xf>
    <xf numFmtId="164" fontId="8" fillId="35" borderId="10" xfId="64" applyNumberFormat="1" applyFont="1" applyFill="1" applyBorder="1" applyAlignment="1" applyProtection="1">
      <alignment vertical="center" wrapText="1"/>
      <protection/>
    </xf>
    <xf numFmtId="164" fontId="8" fillId="36" borderId="10" xfId="64" applyNumberFormat="1" applyFont="1" applyFill="1" applyBorder="1" applyAlignment="1" applyProtection="1">
      <alignment horizontal="center" vertical="center" wrapText="1"/>
      <protection/>
    </xf>
    <xf numFmtId="164" fontId="8" fillId="35" borderId="54" xfId="64" applyNumberFormat="1" applyFont="1" applyFill="1" applyBorder="1" applyAlignment="1" applyProtection="1">
      <alignment vertical="center" wrapText="1"/>
      <protection/>
    </xf>
    <xf numFmtId="164" fontId="8" fillId="35" borderId="24" xfId="64" applyNumberFormat="1" applyFont="1" applyFill="1" applyBorder="1" applyAlignment="1" applyProtection="1">
      <alignment vertical="center" wrapText="1"/>
      <protection/>
    </xf>
    <xf numFmtId="164" fontId="13" fillId="35" borderId="64" xfId="55" applyNumberFormat="1" applyFont="1" applyFill="1" applyBorder="1">
      <alignment/>
      <protection/>
    </xf>
    <xf numFmtId="0" fontId="2" fillId="35" borderId="0" xfId="55" applyFont="1" applyFill="1">
      <alignment/>
      <protection/>
    </xf>
    <xf numFmtId="164" fontId="8" fillId="0" borderId="36" xfId="63" applyNumberFormat="1" applyFont="1" applyFill="1" applyBorder="1" applyAlignment="1" applyProtection="1">
      <alignment vertical="center" wrapText="1"/>
      <protection locked="0"/>
    </xf>
    <xf numFmtId="164" fontId="8" fillId="0" borderId="18" xfId="63" applyNumberFormat="1" applyFont="1" applyFill="1" applyBorder="1" applyAlignment="1" applyProtection="1">
      <alignment vertical="center" wrapText="1"/>
      <protection locked="0"/>
    </xf>
    <xf numFmtId="0" fontId="8" fillId="0" borderId="65" xfId="63" applyFont="1" applyFill="1" applyBorder="1" applyAlignment="1" applyProtection="1">
      <alignment vertical="center" wrapText="1"/>
      <protection/>
    </xf>
    <xf numFmtId="164" fontId="8" fillId="0" borderId="17" xfId="63" applyNumberFormat="1" applyFont="1" applyFill="1" applyBorder="1" applyAlignment="1" applyProtection="1">
      <alignment vertical="center" wrapText="1"/>
      <protection locked="0"/>
    </xf>
    <xf numFmtId="3" fontId="62" fillId="0" borderId="34" xfId="0" applyNumberFormat="1" applyFont="1" applyBorder="1" applyAlignment="1">
      <alignment/>
    </xf>
    <xf numFmtId="3" fontId="62" fillId="0" borderId="53" xfId="0" applyNumberFormat="1" applyFont="1" applyBorder="1" applyAlignment="1">
      <alignment/>
    </xf>
    <xf numFmtId="3" fontId="62" fillId="0" borderId="30" xfId="0" applyNumberFormat="1" applyFont="1" applyBorder="1" applyAlignment="1">
      <alignment/>
    </xf>
    <xf numFmtId="0" fontId="9" fillId="0" borderId="0" xfId="55" applyFont="1" applyFill="1" applyAlignment="1">
      <alignment horizontal="center"/>
      <protection/>
    </xf>
    <xf numFmtId="0" fontId="3" fillId="0" borderId="0" xfId="64" applyFont="1" applyFill="1" applyBorder="1" applyAlignment="1" applyProtection="1">
      <alignment horizontal="right"/>
      <protection/>
    </xf>
    <xf numFmtId="0" fontId="2" fillId="0" borderId="0" xfId="55" applyFill="1" applyAlignment="1">
      <alignment horizontal="right"/>
      <protection/>
    </xf>
    <xf numFmtId="0" fontId="16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0" borderId="11" xfId="64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 horizontal="right"/>
    </xf>
    <xf numFmtId="0" fontId="9" fillId="0" borderId="0" xfId="55" applyFont="1" applyAlignment="1">
      <alignment horizontal="center"/>
      <protection/>
    </xf>
    <xf numFmtId="164" fontId="3" fillId="0" borderId="11" xfId="64" applyNumberFormat="1" applyFont="1" applyBorder="1" applyAlignment="1">
      <alignment horizontal="right" vertical="center" wrapText="1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3 2" xfId="58"/>
    <cellStyle name="Normál 4" xfId="59"/>
    <cellStyle name="Normál 4 2" xfId="60"/>
    <cellStyle name="Normál 5" xfId="61"/>
    <cellStyle name="Normal_KARSZJ3" xfId="62"/>
    <cellStyle name="Normál_KVRENMUNKA" xfId="63"/>
    <cellStyle name="Normál_Munka1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PageLayoutView="0" workbookViewId="0" topLeftCell="A1">
      <selection activeCell="C4" sqref="C4:N4"/>
    </sheetView>
  </sheetViews>
  <sheetFormatPr defaultColWidth="9.140625" defaultRowHeight="15"/>
  <cols>
    <col min="1" max="1" width="4.57421875" style="0" customWidth="1"/>
    <col min="2" max="2" width="7.421875" style="0" customWidth="1"/>
    <col min="3" max="3" width="36.00390625" style="0" customWidth="1"/>
    <col min="4" max="4" width="14.28125" style="0" customWidth="1"/>
    <col min="5" max="5" width="12.28125" style="0" customWidth="1"/>
    <col min="6" max="6" width="11.28125" style="0" hidden="1" customWidth="1"/>
    <col min="7" max="7" width="1.28515625" style="0" hidden="1" customWidth="1"/>
    <col min="8" max="8" width="11.57421875" style="0" customWidth="1"/>
    <col min="9" max="9" width="12.7109375" style="0" customWidth="1"/>
    <col min="10" max="10" width="13.8515625" style="0" customWidth="1"/>
  </cols>
  <sheetData>
    <row r="1" spans="1:5" ht="15">
      <c r="A1" s="1"/>
      <c r="B1" s="1"/>
      <c r="C1" s="1"/>
      <c r="D1" s="583"/>
      <c r="E1" s="583"/>
    </row>
    <row r="2" spans="1:5" ht="15">
      <c r="A2" s="581" t="s">
        <v>177</v>
      </c>
      <c r="B2" s="581"/>
      <c r="C2" s="581"/>
      <c r="D2" s="581"/>
      <c r="E2" s="581"/>
    </row>
    <row r="3" spans="1:5" ht="15">
      <c r="A3" s="581" t="s">
        <v>242</v>
      </c>
      <c r="B3" s="581"/>
      <c r="C3" s="581"/>
      <c r="D3" s="581"/>
      <c r="E3" s="581"/>
    </row>
    <row r="4" spans="3:14" ht="15">
      <c r="C4" s="584" t="s">
        <v>329</v>
      </c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</row>
    <row r="5" spans="1:5" ht="15.75">
      <c r="A5" s="2" t="s">
        <v>0</v>
      </c>
      <c r="B5" s="2"/>
      <c r="C5" s="2"/>
      <c r="D5" s="2"/>
      <c r="E5" s="2"/>
    </row>
    <row r="6" spans="1:5" ht="16.5" thickBot="1">
      <c r="A6" s="6"/>
      <c r="B6" s="6"/>
      <c r="C6" s="2"/>
      <c r="D6" s="582" t="s">
        <v>1</v>
      </c>
      <c r="E6" s="582"/>
    </row>
    <row r="7" spans="1:10" ht="86.25" thickBot="1">
      <c r="A7" s="7" t="s">
        <v>2</v>
      </c>
      <c r="B7" s="308" t="s">
        <v>3</v>
      </c>
      <c r="C7" s="7" t="s">
        <v>4</v>
      </c>
      <c r="D7" s="3" t="s">
        <v>243</v>
      </c>
      <c r="E7" s="221" t="s">
        <v>244</v>
      </c>
      <c r="F7" s="289"/>
      <c r="G7" s="289"/>
      <c r="H7" s="289" t="s">
        <v>245</v>
      </c>
      <c r="I7" s="354" t="s">
        <v>246</v>
      </c>
      <c r="J7" s="290" t="s">
        <v>247</v>
      </c>
    </row>
    <row r="8" spans="1:10" ht="15.75" thickBot="1">
      <c r="A8" s="10">
        <v>1</v>
      </c>
      <c r="B8" s="222">
        <v>2</v>
      </c>
      <c r="C8" s="10">
        <v>3</v>
      </c>
      <c r="D8" s="12">
        <v>4</v>
      </c>
      <c r="E8" s="347">
        <v>5</v>
      </c>
      <c r="F8" s="291"/>
      <c r="G8" s="291"/>
      <c r="H8" s="291">
        <v>8</v>
      </c>
      <c r="I8" s="355">
        <v>9</v>
      </c>
      <c r="J8" s="292">
        <v>10</v>
      </c>
    </row>
    <row r="9" spans="1:10" ht="15">
      <c r="A9" s="14" t="s">
        <v>5</v>
      </c>
      <c r="B9" s="309" t="s">
        <v>6</v>
      </c>
      <c r="C9" s="284" t="s">
        <v>7</v>
      </c>
      <c r="D9" s="148"/>
      <c r="E9" s="333"/>
      <c r="F9" s="348"/>
      <c r="G9" s="348"/>
      <c r="H9" s="348"/>
      <c r="I9" s="356"/>
      <c r="J9" s="349"/>
    </row>
    <row r="10" spans="1:10" ht="15">
      <c r="A10" s="114" t="s">
        <v>8</v>
      </c>
      <c r="B10" s="310"/>
      <c r="C10" s="326" t="s">
        <v>9</v>
      </c>
      <c r="D10" s="149"/>
      <c r="E10" s="303"/>
      <c r="F10" s="295"/>
      <c r="G10" s="295"/>
      <c r="H10" s="295"/>
      <c r="I10" s="357"/>
      <c r="J10" s="296"/>
    </row>
    <row r="11" spans="1:10" ht="25.5">
      <c r="A11" s="114" t="s">
        <v>10</v>
      </c>
      <c r="B11" s="310"/>
      <c r="C11" s="276" t="s">
        <v>11</v>
      </c>
      <c r="D11" s="150"/>
      <c r="E11" s="223"/>
      <c r="F11" s="295"/>
      <c r="G11" s="295"/>
      <c r="H11" s="295"/>
      <c r="I11" s="357"/>
      <c r="J11" s="296">
        <f>SUM(D11:H11)</f>
        <v>0</v>
      </c>
    </row>
    <row r="12" spans="1:10" ht="15">
      <c r="A12" s="114" t="s">
        <v>12</v>
      </c>
      <c r="B12" s="310"/>
      <c r="C12" s="276" t="s">
        <v>13</v>
      </c>
      <c r="D12" s="150">
        <v>30741</v>
      </c>
      <c r="E12" s="223">
        <v>1855</v>
      </c>
      <c r="F12" s="295"/>
      <c r="G12" s="295"/>
      <c r="H12" s="295">
        <v>205</v>
      </c>
      <c r="I12" s="357">
        <v>4760</v>
      </c>
      <c r="J12" s="296">
        <f>SUM(D12:I12)</f>
        <v>37561</v>
      </c>
    </row>
    <row r="13" spans="1:10" ht="15">
      <c r="A13" s="114" t="s">
        <v>14</v>
      </c>
      <c r="B13" s="310"/>
      <c r="C13" s="276" t="s">
        <v>15</v>
      </c>
      <c r="D13" s="150"/>
      <c r="E13" s="223"/>
      <c r="F13" s="295"/>
      <c r="G13" s="295"/>
      <c r="H13" s="295"/>
      <c r="I13" s="357"/>
      <c r="J13" s="296">
        <f>SUM(D13:H13)</f>
        <v>0</v>
      </c>
    </row>
    <row r="14" spans="1:10" ht="15">
      <c r="A14" s="114"/>
      <c r="B14" s="311"/>
      <c r="C14" s="275" t="s">
        <v>17</v>
      </c>
      <c r="D14" s="218"/>
      <c r="E14" s="237"/>
      <c r="F14" s="295"/>
      <c r="G14" s="295"/>
      <c r="H14" s="295"/>
      <c r="I14" s="357"/>
      <c r="J14" s="296">
        <f>SUM(D14:H14)</f>
        <v>0</v>
      </c>
    </row>
    <row r="15" spans="1:10" ht="26.25" thickBot="1">
      <c r="A15" s="114" t="s">
        <v>16</v>
      </c>
      <c r="B15" s="312"/>
      <c r="C15" s="275" t="s">
        <v>227</v>
      </c>
      <c r="D15" s="218"/>
      <c r="E15" s="237"/>
      <c r="F15" s="297"/>
      <c r="G15" s="297"/>
      <c r="H15" s="297"/>
      <c r="I15" s="358"/>
      <c r="J15" s="298"/>
    </row>
    <row r="16" spans="1:10" ht="15.75" thickBot="1">
      <c r="A16" s="114" t="s">
        <v>18</v>
      </c>
      <c r="B16" s="313"/>
      <c r="C16" s="256" t="s">
        <v>19</v>
      </c>
      <c r="D16" s="152">
        <f>SUM(D11:D15)</f>
        <v>30741</v>
      </c>
      <c r="E16" s="232">
        <f>SUM(E11:E15)</f>
        <v>1855</v>
      </c>
      <c r="F16" s="232"/>
      <c r="G16" s="232"/>
      <c r="H16" s="232">
        <f>SUM(H11:H15)</f>
        <v>205</v>
      </c>
      <c r="I16" s="232">
        <f>SUM(I12:I15)</f>
        <v>4760</v>
      </c>
      <c r="J16" s="20">
        <f>SUM(J11:J15)</f>
        <v>37561</v>
      </c>
    </row>
    <row r="17" spans="1:10" ht="25.5">
      <c r="A17" s="114" t="s">
        <v>20</v>
      </c>
      <c r="B17" s="263"/>
      <c r="C17" s="284" t="s">
        <v>21</v>
      </c>
      <c r="D17" s="148"/>
      <c r="E17" s="333"/>
      <c r="F17" s="293"/>
      <c r="G17" s="293"/>
      <c r="H17" s="293"/>
      <c r="I17" s="359"/>
      <c r="J17" s="294"/>
    </row>
    <row r="18" spans="1:10" ht="15">
      <c r="A18" s="114" t="s">
        <v>22</v>
      </c>
      <c r="B18" s="51"/>
      <c r="C18" s="270" t="s">
        <v>23</v>
      </c>
      <c r="D18" s="145">
        <v>83190</v>
      </c>
      <c r="E18" s="226"/>
      <c r="F18" s="295"/>
      <c r="G18" s="295"/>
      <c r="H18" s="295"/>
      <c r="I18" s="357"/>
      <c r="J18" s="296">
        <f>SUM(D18:H18)</f>
        <v>83190</v>
      </c>
    </row>
    <row r="19" spans="1:10" ht="15">
      <c r="A19" s="114" t="s">
        <v>24</v>
      </c>
      <c r="B19" s="258"/>
      <c r="C19" s="271" t="s">
        <v>25</v>
      </c>
      <c r="D19" s="141">
        <v>9682</v>
      </c>
      <c r="E19" s="223"/>
      <c r="F19" s="295"/>
      <c r="G19" s="295"/>
      <c r="H19" s="295"/>
      <c r="I19" s="357"/>
      <c r="J19" s="296">
        <f>SUM(D19:H19)</f>
        <v>9682</v>
      </c>
    </row>
    <row r="20" spans="1:10" ht="26.25" thickBot="1">
      <c r="A20" s="114" t="s">
        <v>26</v>
      </c>
      <c r="B20" s="53"/>
      <c r="C20" s="273" t="s">
        <v>27</v>
      </c>
      <c r="D20" s="173">
        <v>3397</v>
      </c>
      <c r="E20" s="238"/>
      <c r="F20" s="297"/>
      <c r="G20" s="297"/>
      <c r="H20" s="297"/>
      <c r="I20" s="358"/>
      <c r="J20" s="298">
        <f>SUM(D20:H20)</f>
        <v>3397</v>
      </c>
    </row>
    <row r="21" spans="1:10" ht="15.75" thickBot="1">
      <c r="A21" s="114"/>
      <c r="B21" s="269"/>
      <c r="C21" s="283" t="s">
        <v>237</v>
      </c>
      <c r="D21" s="173">
        <v>10863</v>
      </c>
      <c r="E21" s="238"/>
      <c r="F21" s="578"/>
      <c r="G21" s="578"/>
      <c r="H21" s="578"/>
      <c r="I21" s="579"/>
      <c r="J21" s="580">
        <f>SUM(D21:I21)</f>
        <v>10863</v>
      </c>
    </row>
    <row r="22" spans="1:10" ht="26.25" thickBot="1">
      <c r="A22" s="114" t="s">
        <v>28</v>
      </c>
      <c r="B22" s="47"/>
      <c r="C22" s="327" t="s">
        <v>29</v>
      </c>
      <c r="D22" s="163">
        <f>SUM(D18:D21)</f>
        <v>107132</v>
      </c>
      <c r="E22" s="232">
        <f>SUM(E18:E20)</f>
        <v>0</v>
      </c>
      <c r="F22" s="300"/>
      <c r="G22" s="300"/>
      <c r="H22" s="300"/>
      <c r="I22" s="360"/>
      <c r="J22" s="302">
        <f>SUM(D22:I22)</f>
        <v>107132</v>
      </c>
    </row>
    <row r="23" spans="1:10" ht="26.25" thickBot="1">
      <c r="A23" s="114" t="s">
        <v>30</v>
      </c>
      <c r="B23" s="47"/>
      <c r="C23" s="277" t="s">
        <v>31</v>
      </c>
      <c r="D23" s="335">
        <f aca="true" t="shared" si="0" ref="D23:I23">SUM(D16+D22)</f>
        <v>137873</v>
      </c>
      <c r="E23" s="232">
        <f t="shared" si="0"/>
        <v>1855</v>
      </c>
      <c r="F23" s="232"/>
      <c r="G23" s="232"/>
      <c r="H23" s="232">
        <f t="shared" si="0"/>
        <v>205</v>
      </c>
      <c r="I23" s="232">
        <f t="shared" si="0"/>
        <v>4760</v>
      </c>
      <c r="J23" s="302">
        <f>J16+J22</f>
        <v>144693</v>
      </c>
    </row>
    <row r="24" spans="1:10" ht="15">
      <c r="A24" s="114" t="s">
        <v>32</v>
      </c>
      <c r="B24" s="314" t="s">
        <v>33</v>
      </c>
      <c r="C24" s="284" t="s">
        <v>34</v>
      </c>
      <c r="D24" s="243"/>
      <c r="E24" s="334"/>
      <c r="F24" s="293"/>
      <c r="G24" s="293"/>
      <c r="H24" s="293"/>
      <c r="I24" s="359"/>
      <c r="J24" s="294"/>
    </row>
    <row r="25" spans="1:10" ht="25.5">
      <c r="A25" s="114" t="s">
        <v>35</v>
      </c>
      <c r="B25" s="265"/>
      <c r="C25" s="326" t="s">
        <v>36</v>
      </c>
      <c r="D25" s="157"/>
      <c r="E25" s="228"/>
      <c r="F25" s="295"/>
      <c r="G25" s="295"/>
      <c r="H25" s="295"/>
      <c r="I25" s="357"/>
      <c r="J25" s="296"/>
    </row>
    <row r="26" spans="1:10" ht="15">
      <c r="A26" s="114" t="s">
        <v>37</v>
      </c>
      <c r="B26" s="258"/>
      <c r="C26" s="270" t="s">
        <v>38</v>
      </c>
      <c r="D26" s="150">
        <v>402692</v>
      </c>
      <c r="E26" s="223"/>
      <c r="F26" s="295"/>
      <c r="G26" s="295"/>
      <c r="H26" s="295"/>
      <c r="I26" s="357"/>
      <c r="J26" s="296">
        <f>SUM(D26:H26)</f>
        <v>402692</v>
      </c>
    </row>
    <row r="27" spans="1:10" ht="15">
      <c r="A27" s="114" t="s">
        <v>39</v>
      </c>
      <c r="B27" s="258"/>
      <c r="C27" s="271" t="s">
        <v>40</v>
      </c>
      <c r="D27" s="150"/>
      <c r="E27" s="246"/>
      <c r="F27" s="295"/>
      <c r="G27" s="295"/>
      <c r="H27" s="295"/>
      <c r="I27" s="357"/>
      <c r="J27" s="296">
        <f>SUM(D27:H27)</f>
        <v>0</v>
      </c>
    </row>
    <row r="28" spans="1:10" ht="25.5">
      <c r="A28" s="114" t="s">
        <v>41</v>
      </c>
      <c r="B28" s="258"/>
      <c r="C28" s="271" t="s">
        <v>42</v>
      </c>
      <c r="D28" s="150">
        <v>49395</v>
      </c>
      <c r="E28" s="223"/>
      <c r="F28" s="295"/>
      <c r="G28" s="295"/>
      <c r="H28" s="295"/>
      <c r="I28" s="357"/>
      <c r="J28" s="296">
        <f>SUM(D28:H28)</f>
        <v>49395</v>
      </c>
    </row>
    <row r="29" spans="1:10" ht="25.5">
      <c r="A29" s="114" t="s">
        <v>43</v>
      </c>
      <c r="B29" s="258"/>
      <c r="C29" s="273" t="s">
        <v>44</v>
      </c>
      <c r="D29" s="150">
        <v>9000</v>
      </c>
      <c r="E29" s="304"/>
      <c r="F29" s="295"/>
      <c r="G29" s="295"/>
      <c r="H29" s="295"/>
      <c r="I29" s="357"/>
      <c r="J29" s="296">
        <f>SUM(D29:I29)</f>
        <v>9000</v>
      </c>
    </row>
    <row r="30" spans="1:10" ht="15.75" thickBot="1">
      <c r="A30" s="114" t="s">
        <v>45</v>
      </c>
      <c r="B30" s="268"/>
      <c r="C30" s="273" t="s">
        <v>46</v>
      </c>
      <c r="D30" s="171"/>
      <c r="E30" s="336"/>
      <c r="F30" s="297"/>
      <c r="G30" s="297"/>
      <c r="H30" s="297"/>
      <c r="I30" s="358"/>
      <c r="J30" s="298"/>
    </row>
    <row r="31" spans="1:10" ht="26.25" thickBot="1">
      <c r="A31" s="114" t="s">
        <v>47</v>
      </c>
      <c r="B31" s="56"/>
      <c r="C31" s="277" t="s">
        <v>48</v>
      </c>
      <c r="D31" s="163">
        <f aca="true" t="shared" si="1" ref="D31:J31">SUM(D26:D30)</f>
        <v>461087</v>
      </c>
      <c r="E31" s="232">
        <f t="shared" si="1"/>
        <v>0</v>
      </c>
      <c r="F31" s="232"/>
      <c r="G31" s="232"/>
      <c r="H31" s="232">
        <f t="shared" si="1"/>
        <v>0</v>
      </c>
      <c r="I31" s="232">
        <f t="shared" si="1"/>
        <v>0</v>
      </c>
      <c r="J31" s="20">
        <f t="shared" si="1"/>
        <v>461087</v>
      </c>
    </row>
    <row r="32" spans="1:10" ht="15">
      <c r="A32" s="114" t="s">
        <v>49</v>
      </c>
      <c r="B32" s="263" t="s">
        <v>50</v>
      </c>
      <c r="C32" s="284" t="s">
        <v>51</v>
      </c>
      <c r="D32" s="148"/>
      <c r="E32" s="333"/>
      <c r="F32" s="293"/>
      <c r="G32" s="293"/>
      <c r="H32" s="293"/>
      <c r="I32" s="359"/>
      <c r="J32" s="294"/>
    </row>
    <row r="33" spans="1:10" ht="25.5">
      <c r="A33" s="114" t="s">
        <v>52</v>
      </c>
      <c r="B33" s="51"/>
      <c r="C33" s="270" t="s">
        <v>53</v>
      </c>
      <c r="D33" s="145">
        <v>11413</v>
      </c>
      <c r="E33" s="245"/>
      <c r="F33" s="295"/>
      <c r="G33" s="295"/>
      <c r="H33" s="295"/>
      <c r="I33" s="357"/>
      <c r="J33" s="296">
        <f>SUM(D33:H33)</f>
        <v>11413</v>
      </c>
    </row>
    <row r="34" spans="1:10" ht="25.5">
      <c r="A34" s="114" t="s">
        <v>54</v>
      </c>
      <c r="B34" s="258"/>
      <c r="C34" s="271" t="s">
        <v>55</v>
      </c>
      <c r="D34" s="141"/>
      <c r="E34" s="227"/>
      <c r="F34" s="295"/>
      <c r="G34" s="295"/>
      <c r="H34" s="295"/>
      <c r="I34" s="357"/>
      <c r="J34" s="296">
        <f>SUM(D34:H34)</f>
        <v>0</v>
      </c>
    </row>
    <row r="35" spans="1:10" ht="15.75" thickBot="1">
      <c r="A35" s="114" t="s">
        <v>56</v>
      </c>
      <c r="B35" s="56"/>
      <c r="C35" s="283" t="s">
        <v>57</v>
      </c>
      <c r="D35" s="159"/>
      <c r="E35" s="229"/>
      <c r="F35" s="297"/>
      <c r="G35" s="297"/>
      <c r="H35" s="297"/>
      <c r="I35" s="358"/>
      <c r="J35" s="298"/>
    </row>
    <row r="36" spans="1:10" ht="15.75" thickBot="1">
      <c r="A36" s="114" t="s">
        <v>58</v>
      </c>
      <c r="B36" s="47"/>
      <c r="C36" s="328" t="s">
        <v>59</v>
      </c>
      <c r="D36" s="160">
        <f aca="true" t="shared" si="2" ref="D36:J36">SUM(D33:D35)</f>
        <v>11413</v>
      </c>
      <c r="E36" s="232">
        <f t="shared" si="2"/>
        <v>0</v>
      </c>
      <c r="F36" s="232"/>
      <c r="G36" s="232"/>
      <c r="H36" s="232">
        <f t="shared" si="2"/>
        <v>0</v>
      </c>
      <c r="I36" s="232">
        <f t="shared" si="2"/>
        <v>0</v>
      </c>
      <c r="J36" s="302">
        <f t="shared" si="2"/>
        <v>11413</v>
      </c>
    </row>
    <row r="37" spans="1:10" ht="15">
      <c r="A37" s="114" t="s">
        <v>60</v>
      </c>
      <c r="B37" s="48" t="s">
        <v>61</v>
      </c>
      <c r="C37" s="329" t="s">
        <v>62</v>
      </c>
      <c r="D37" s="145"/>
      <c r="E37" s="226"/>
      <c r="F37" s="293"/>
      <c r="G37" s="293"/>
      <c r="H37" s="293"/>
      <c r="I37" s="359"/>
      <c r="J37" s="294"/>
    </row>
    <row r="38" spans="1:10" ht="15">
      <c r="A38" s="114" t="s">
        <v>63</v>
      </c>
      <c r="B38" s="51"/>
      <c r="C38" s="329" t="s">
        <v>64</v>
      </c>
      <c r="D38" s="145">
        <v>106762</v>
      </c>
      <c r="E38" s="226">
        <v>1189</v>
      </c>
      <c r="F38" s="295"/>
      <c r="G38" s="295"/>
      <c r="H38" s="295"/>
      <c r="I38" s="357">
        <v>636</v>
      </c>
      <c r="J38" s="296">
        <f>SUM(D38:I38)</f>
        <v>108587</v>
      </c>
    </row>
    <row r="39" spans="1:10" ht="15">
      <c r="A39" s="114" t="s">
        <v>65</v>
      </c>
      <c r="B39" s="51"/>
      <c r="C39" s="329" t="s">
        <v>66</v>
      </c>
      <c r="D39" s="161">
        <v>13632</v>
      </c>
      <c r="E39" s="230"/>
      <c r="F39" s="295"/>
      <c r="G39" s="295"/>
      <c r="H39" s="295"/>
      <c r="I39" s="357"/>
      <c r="J39" s="296">
        <f>SUM(D39:H39)</f>
        <v>13632</v>
      </c>
    </row>
    <row r="40" spans="1:10" ht="15.75" thickBot="1">
      <c r="A40" s="114" t="s">
        <v>67</v>
      </c>
      <c r="B40" s="53"/>
      <c r="C40" s="337" t="s">
        <v>68</v>
      </c>
      <c r="D40" s="159">
        <v>1020786</v>
      </c>
      <c r="E40" s="229"/>
      <c r="F40" s="297"/>
      <c r="G40" s="297"/>
      <c r="H40" s="297"/>
      <c r="I40" s="358"/>
      <c r="J40" s="298">
        <f>SUM(D40:I40)</f>
        <v>1020786</v>
      </c>
    </row>
    <row r="41" spans="1:10" ht="15.75" thickBot="1">
      <c r="A41" s="114" t="s">
        <v>69</v>
      </c>
      <c r="B41" s="56"/>
      <c r="C41" s="338" t="s">
        <v>70</v>
      </c>
      <c r="D41" s="163">
        <f>SUM(D38+D40)</f>
        <v>1127548</v>
      </c>
      <c r="E41" s="232">
        <f>SUM(E38:E40)</f>
        <v>1189</v>
      </c>
      <c r="F41" s="232"/>
      <c r="G41" s="232"/>
      <c r="H41" s="232"/>
      <c r="I41" s="232">
        <f>SUM(I38:I40)</f>
        <v>636</v>
      </c>
      <c r="J41" s="232">
        <f>J38+J40</f>
        <v>1129373</v>
      </c>
    </row>
    <row r="42" spans="1:10" ht="15.75" thickBot="1">
      <c r="A42" s="114" t="s">
        <v>71</v>
      </c>
      <c r="B42" s="260" t="s">
        <v>72</v>
      </c>
      <c r="C42" s="256" t="s">
        <v>73</v>
      </c>
      <c r="D42" s="162"/>
      <c r="E42" s="244"/>
      <c r="F42" s="300"/>
      <c r="G42" s="300"/>
      <c r="H42" s="300"/>
      <c r="I42" s="360"/>
      <c r="J42" s="301"/>
    </row>
    <row r="43" spans="1:10" ht="25.5">
      <c r="A43" s="114" t="s">
        <v>74</v>
      </c>
      <c r="B43" s="315"/>
      <c r="C43" s="330" t="s">
        <v>75</v>
      </c>
      <c r="D43" s="145"/>
      <c r="E43" s="305"/>
      <c r="F43" s="293"/>
      <c r="G43" s="293"/>
      <c r="H43" s="293"/>
      <c r="I43" s="359"/>
      <c r="J43" s="294"/>
    </row>
    <row r="44" spans="1:10" ht="26.25" thickBot="1">
      <c r="A44" s="114" t="s">
        <v>76</v>
      </c>
      <c r="B44" s="316"/>
      <c r="C44" s="339" t="s">
        <v>77</v>
      </c>
      <c r="D44" s="159">
        <v>3479</v>
      </c>
      <c r="E44" s="237"/>
      <c r="F44" s="297"/>
      <c r="G44" s="297"/>
      <c r="H44" s="297"/>
      <c r="I44" s="358"/>
      <c r="J44" s="298">
        <f>SUM(D44:H44)</f>
        <v>3479</v>
      </c>
    </row>
    <row r="45" spans="1:10" ht="15.75" thickBot="1">
      <c r="A45" s="114" t="s">
        <v>78</v>
      </c>
      <c r="B45" s="317"/>
      <c r="C45" s="331" t="s">
        <v>79</v>
      </c>
      <c r="D45" s="163">
        <f>SUM(D43:D44)</f>
        <v>3479</v>
      </c>
      <c r="E45" s="232">
        <f>SUM(E44)</f>
        <v>0</v>
      </c>
      <c r="F45" s="232"/>
      <c r="G45" s="232"/>
      <c r="H45" s="232">
        <f>SUM(G44)</f>
        <v>0</v>
      </c>
      <c r="I45" s="232"/>
      <c r="J45" s="20">
        <f>SUM(J44)</f>
        <v>3479</v>
      </c>
    </row>
    <row r="46" spans="1:10" ht="15">
      <c r="A46" s="114" t="s">
        <v>80</v>
      </c>
      <c r="B46" s="265" t="s">
        <v>81</v>
      </c>
      <c r="C46" s="332" t="s">
        <v>82</v>
      </c>
      <c r="D46" s="157"/>
      <c r="E46" s="228"/>
      <c r="F46" s="293"/>
      <c r="G46" s="293"/>
      <c r="H46" s="293"/>
      <c r="I46" s="359"/>
      <c r="J46" s="294"/>
    </row>
    <row r="47" spans="1:10" ht="15">
      <c r="A47" s="114" t="s">
        <v>83</v>
      </c>
      <c r="B47" s="267"/>
      <c r="C47" s="276" t="s">
        <v>84</v>
      </c>
      <c r="D47" s="150"/>
      <c r="E47" s="223"/>
      <c r="F47" s="295"/>
      <c r="G47" s="295"/>
      <c r="H47" s="295"/>
      <c r="I47" s="357"/>
      <c r="J47" s="296">
        <f>SUM(D47:I47)</f>
        <v>0</v>
      </c>
    </row>
    <row r="48" spans="1:10" ht="15.75" thickBot="1">
      <c r="A48" s="114" t="s">
        <v>85</v>
      </c>
      <c r="B48" s="318"/>
      <c r="C48" s="288" t="s">
        <v>86</v>
      </c>
      <c r="D48" s="171"/>
      <c r="E48" s="237">
        <f>SUM(D48)</f>
        <v>0</v>
      </c>
      <c r="F48" s="297"/>
      <c r="G48" s="297"/>
      <c r="H48" s="297"/>
      <c r="I48" s="358"/>
      <c r="J48" s="298"/>
    </row>
    <row r="49" spans="1:10" ht="26.25" thickBot="1">
      <c r="A49" s="114" t="s">
        <v>87</v>
      </c>
      <c r="B49" s="265"/>
      <c r="C49" s="331" t="s">
        <v>88</v>
      </c>
      <c r="D49" s="163">
        <f>SUM(D47:D48)</f>
        <v>0</v>
      </c>
      <c r="E49" s="232"/>
      <c r="F49" s="300"/>
      <c r="G49" s="300"/>
      <c r="H49" s="300"/>
      <c r="I49" s="360"/>
      <c r="J49" s="301">
        <f>SUM(J47:J48)</f>
        <v>0</v>
      </c>
    </row>
    <row r="50" spans="1:10" ht="15.75" thickBot="1">
      <c r="A50" s="114" t="s">
        <v>89</v>
      </c>
      <c r="B50" s="260"/>
      <c r="C50" s="368" t="s">
        <v>90</v>
      </c>
      <c r="D50" s="89">
        <f>SUM(D23+D31+D36+D41+D45+D49)</f>
        <v>1741400</v>
      </c>
      <c r="E50" s="369">
        <f>SUM(E23+E31+E36+E41+F45+E49)</f>
        <v>3044</v>
      </c>
      <c r="F50" s="369"/>
      <c r="G50" s="369"/>
      <c r="H50" s="369">
        <f>H23</f>
        <v>205</v>
      </c>
      <c r="I50" s="369">
        <f>I23+I41</f>
        <v>5396</v>
      </c>
      <c r="J50" s="369">
        <f>SUM(J23+J31+J36+J41+J45+J49)</f>
        <v>1750045</v>
      </c>
    </row>
    <row r="51" spans="1:10" ht="15.75" thickBot="1">
      <c r="A51" s="114"/>
      <c r="B51" s="266" t="s">
        <v>92</v>
      </c>
      <c r="C51" s="370" t="s">
        <v>239</v>
      </c>
      <c r="D51" s="165">
        <v>6364</v>
      </c>
      <c r="E51" s="371"/>
      <c r="F51" s="371"/>
      <c r="G51" s="371"/>
      <c r="H51" s="371"/>
      <c r="I51" s="371"/>
      <c r="J51" s="371">
        <f>SUM(D51:I51)</f>
        <v>6364</v>
      </c>
    </row>
    <row r="52" spans="1:10" ht="25.5">
      <c r="A52" s="114" t="s">
        <v>91</v>
      </c>
      <c r="B52" s="266" t="s">
        <v>105</v>
      </c>
      <c r="C52" s="286" t="s">
        <v>93</v>
      </c>
      <c r="D52" s="168"/>
      <c r="E52" s="235"/>
      <c r="F52" s="293"/>
      <c r="G52" s="293"/>
      <c r="H52" s="293"/>
      <c r="I52" s="359"/>
      <c r="J52" s="294"/>
    </row>
    <row r="53" spans="1:10" ht="15">
      <c r="A53" s="114" t="s">
        <v>94</v>
      </c>
      <c r="B53" s="267"/>
      <c r="C53" s="276" t="s">
        <v>95</v>
      </c>
      <c r="D53" s="164">
        <v>109944</v>
      </c>
      <c r="E53" s="233">
        <v>2668</v>
      </c>
      <c r="F53" s="295"/>
      <c r="G53" s="295"/>
      <c r="H53" s="295">
        <v>325</v>
      </c>
      <c r="I53" s="357">
        <v>3557</v>
      </c>
      <c r="J53" s="296">
        <f>SUM(D53:I53)</f>
        <v>116494</v>
      </c>
    </row>
    <row r="54" spans="1:10" ht="15">
      <c r="A54" s="114" t="s">
        <v>96</v>
      </c>
      <c r="B54" s="267"/>
      <c r="C54" s="276" t="s">
        <v>97</v>
      </c>
      <c r="D54" s="165"/>
      <c r="E54" s="306"/>
      <c r="F54" s="295"/>
      <c r="G54" s="295"/>
      <c r="H54" s="295"/>
      <c r="I54" s="357"/>
      <c r="J54" s="296"/>
    </row>
    <row r="55" spans="1:10" ht="15.75" thickBot="1">
      <c r="A55" s="114" t="s">
        <v>98</v>
      </c>
      <c r="B55" s="319"/>
      <c r="C55" s="288" t="s">
        <v>99</v>
      </c>
      <c r="D55" s="350"/>
      <c r="E55" s="341"/>
      <c r="F55" s="297"/>
      <c r="G55" s="297"/>
      <c r="H55" s="297"/>
      <c r="I55" s="358"/>
      <c r="J55" s="298">
        <f>SUM(D55:H55)</f>
        <v>0</v>
      </c>
    </row>
    <row r="56" spans="1:10" ht="15.75" thickBot="1">
      <c r="A56" s="114" t="s">
        <v>100</v>
      </c>
      <c r="B56" s="260"/>
      <c r="C56" s="256" t="s">
        <v>101</v>
      </c>
      <c r="D56" s="162">
        <f>D53</f>
        <v>109944</v>
      </c>
      <c r="E56" s="231">
        <f>SUM(E53:E55)</f>
        <v>2668</v>
      </c>
      <c r="F56" s="231"/>
      <c r="G56" s="231"/>
      <c r="H56" s="231">
        <f>SUM(H53:H55)</f>
        <v>325</v>
      </c>
      <c r="I56" s="231">
        <f>SUM(I53:I55)</f>
        <v>3557</v>
      </c>
      <c r="J56" s="69">
        <f>SUM(J53:J55)</f>
        <v>116494</v>
      </c>
    </row>
    <row r="57" spans="1:10" ht="25.5">
      <c r="A57" s="114" t="s">
        <v>102</v>
      </c>
      <c r="B57" s="265"/>
      <c r="C57" s="286" t="s">
        <v>103</v>
      </c>
      <c r="D57" s="168"/>
      <c r="E57" s="235"/>
      <c r="F57" s="293"/>
      <c r="G57" s="293"/>
      <c r="H57" s="293"/>
      <c r="I57" s="359"/>
      <c r="J57" s="294"/>
    </row>
    <row r="58" spans="1:10" ht="15">
      <c r="A58" s="114" t="s">
        <v>104</v>
      </c>
      <c r="B58" s="267" t="s">
        <v>114</v>
      </c>
      <c r="C58" s="326" t="s">
        <v>106</v>
      </c>
      <c r="D58" s="165"/>
      <c r="E58" s="234"/>
      <c r="F58" s="295"/>
      <c r="G58" s="295"/>
      <c r="H58" s="295"/>
      <c r="I58" s="357"/>
      <c r="J58" s="296"/>
    </row>
    <row r="59" spans="1:10" ht="15">
      <c r="A59" s="114" t="s">
        <v>107</v>
      </c>
      <c r="B59" s="267"/>
      <c r="C59" s="276" t="s">
        <v>108</v>
      </c>
      <c r="D59" s="165"/>
      <c r="E59" s="306"/>
      <c r="F59" s="295"/>
      <c r="G59" s="295"/>
      <c r="H59" s="295"/>
      <c r="I59" s="357"/>
      <c r="J59" s="296"/>
    </row>
    <row r="60" spans="1:10" ht="15.75" thickBot="1">
      <c r="A60" s="114" t="s">
        <v>109</v>
      </c>
      <c r="B60" s="319"/>
      <c r="C60" s="288" t="s">
        <v>110</v>
      </c>
      <c r="D60" s="340"/>
      <c r="E60" s="342"/>
      <c r="F60" s="297"/>
      <c r="G60" s="297"/>
      <c r="H60" s="297"/>
      <c r="I60" s="358"/>
      <c r="J60" s="298"/>
    </row>
    <row r="61" spans="1:10" ht="26.25" thickBot="1">
      <c r="A61" s="114" t="s">
        <v>111</v>
      </c>
      <c r="B61" s="281"/>
      <c r="C61" s="256" t="s">
        <v>112</v>
      </c>
      <c r="D61" s="162"/>
      <c r="E61" s="343"/>
      <c r="F61" s="300"/>
      <c r="G61" s="300"/>
      <c r="H61" s="300"/>
      <c r="I61" s="360"/>
      <c r="J61" s="301"/>
    </row>
    <row r="62" spans="1:10" ht="15">
      <c r="A62" s="114" t="s">
        <v>113</v>
      </c>
      <c r="B62" s="265" t="s">
        <v>121</v>
      </c>
      <c r="C62" s="286" t="s">
        <v>115</v>
      </c>
      <c r="D62" s="168"/>
      <c r="E62" s="235"/>
      <c r="F62" s="293"/>
      <c r="G62" s="293"/>
      <c r="H62" s="293"/>
      <c r="I62" s="359"/>
      <c r="J62" s="294"/>
    </row>
    <row r="63" spans="1:10" ht="15">
      <c r="A63" s="114" t="s">
        <v>116</v>
      </c>
      <c r="B63" s="267"/>
      <c r="C63" s="276" t="s">
        <v>108</v>
      </c>
      <c r="D63" s="165"/>
      <c r="E63" s="306"/>
      <c r="F63" s="295"/>
      <c r="G63" s="295"/>
      <c r="H63" s="295"/>
      <c r="I63" s="357"/>
      <c r="J63" s="296"/>
    </row>
    <row r="64" spans="1:10" ht="15.75" thickBot="1">
      <c r="A64" s="114" t="s">
        <v>117</v>
      </c>
      <c r="B64" s="281"/>
      <c r="C64" s="275" t="s">
        <v>110</v>
      </c>
      <c r="D64" s="168"/>
      <c r="E64" s="307"/>
      <c r="F64" s="297"/>
      <c r="G64" s="297"/>
      <c r="H64" s="297"/>
      <c r="I64" s="358"/>
      <c r="J64" s="298"/>
    </row>
    <row r="65" spans="1:10" ht="26.25" thickBot="1">
      <c r="A65" s="114" t="s">
        <v>118</v>
      </c>
      <c r="B65" s="281"/>
      <c r="C65" s="256" t="s">
        <v>119</v>
      </c>
      <c r="D65" s="162"/>
      <c r="E65" s="343"/>
      <c r="F65" s="300"/>
      <c r="G65" s="300"/>
      <c r="H65" s="300"/>
      <c r="I65" s="360"/>
      <c r="J65" s="301"/>
    </row>
    <row r="66" spans="1:10" ht="15.75" thickBot="1">
      <c r="A66" s="114" t="s">
        <v>120</v>
      </c>
      <c r="B66" s="265" t="s">
        <v>251</v>
      </c>
      <c r="C66" s="331" t="s">
        <v>122</v>
      </c>
      <c r="D66" s="162"/>
      <c r="E66" s="231"/>
      <c r="F66" s="300"/>
      <c r="G66" s="300"/>
      <c r="H66" s="300"/>
      <c r="I66" s="360"/>
      <c r="J66" s="301"/>
    </row>
    <row r="67" spans="1:10" ht="15">
      <c r="A67" s="114" t="s">
        <v>123</v>
      </c>
      <c r="B67" s="314"/>
      <c r="C67" s="284" t="s">
        <v>124</v>
      </c>
      <c r="D67" s="344"/>
      <c r="E67" s="345"/>
      <c r="F67" s="293"/>
      <c r="G67" s="293"/>
      <c r="H67" s="293"/>
      <c r="I67" s="359"/>
      <c r="J67" s="294">
        <f>SUM(D67:I67)</f>
        <v>0</v>
      </c>
    </row>
    <row r="68" spans="1:10" ht="15">
      <c r="A68" s="114" t="s">
        <v>125</v>
      </c>
      <c r="B68" s="320"/>
      <c r="C68" s="276" t="s">
        <v>126</v>
      </c>
      <c r="D68" s="164">
        <v>21968</v>
      </c>
      <c r="E68" s="233"/>
      <c r="F68" s="295"/>
      <c r="G68" s="295"/>
      <c r="H68" s="295"/>
      <c r="I68" s="357"/>
      <c r="J68" s="296">
        <f>SUM(D68:H68)</f>
        <v>21968</v>
      </c>
    </row>
    <row r="69" spans="1:10" ht="15">
      <c r="A69" s="114" t="s">
        <v>127</v>
      </c>
      <c r="B69" s="265"/>
      <c r="C69" s="275" t="s">
        <v>128</v>
      </c>
      <c r="D69" s="170"/>
      <c r="E69" s="307"/>
      <c r="F69" s="295"/>
      <c r="G69" s="295"/>
      <c r="H69" s="295"/>
      <c r="I69" s="357"/>
      <c r="J69" s="296"/>
    </row>
    <row r="70" spans="1:10" ht="15">
      <c r="A70" s="114" t="s">
        <v>129</v>
      </c>
      <c r="B70" s="321"/>
      <c r="C70" s="273" t="s">
        <v>130</v>
      </c>
      <c r="D70" s="171"/>
      <c r="E70" s="229"/>
      <c r="F70" s="295"/>
      <c r="G70" s="295"/>
      <c r="H70" s="295"/>
      <c r="I70" s="357"/>
      <c r="J70" s="296"/>
    </row>
    <row r="71" spans="1:10" ht="15">
      <c r="A71" s="114" t="s">
        <v>131</v>
      </c>
      <c r="B71" s="322"/>
      <c r="C71" s="276" t="s">
        <v>132</v>
      </c>
      <c r="D71" s="150"/>
      <c r="E71" s="227"/>
      <c r="F71" s="295"/>
      <c r="G71" s="295"/>
      <c r="H71" s="295"/>
      <c r="I71" s="357"/>
      <c r="J71" s="296"/>
    </row>
    <row r="72" spans="1:10" ht="15.75" thickBot="1">
      <c r="A72" s="114" t="s">
        <v>133</v>
      </c>
      <c r="B72" s="323"/>
      <c r="C72" s="275" t="s">
        <v>134</v>
      </c>
      <c r="D72" s="218"/>
      <c r="E72" s="346"/>
      <c r="F72" s="297"/>
      <c r="G72" s="297"/>
      <c r="H72" s="297"/>
      <c r="I72" s="358"/>
      <c r="J72" s="298"/>
    </row>
    <row r="73" spans="1:10" ht="15.75" thickBot="1">
      <c r="A73" s="114" t="s">
        <v>135</v>
      </c>
      <c r="B73" s="317"/>
      <c r="C73" s="277" t="s">
        <v>136</v>
      </c>
      <c r="D73" s="163">
        <f>SUM(D67:D72)</f>
        <v>21968</v>
      </c>
      <c r="E73" s="232">
        <f>SUM(E68:E72)</f>
        <v>0</v>
      </c>
      <c r="F73" s="232"/>
      <c r="G73" s="232"/>
      <c r="H73" s="232">
        <f>SUM(H68:H72)</f>
        <v>0</v>
      </c>
      <c r="I73" s="232"/>
      <c r="J73" s="20">
        <f>SUM(J67:J72)</f>
        <v>21968</v>
      </c>
    </row>
    <row r="74" spans="1:10" ht="15.75" thickBot="1">
      <c r="A74" s="114" t="s">
        <v>137</v>
      </c>
      <c r="B74" s="324"/>
      <c r="C74" s="286" t="s">
        <v>236</v>
      </c>
      <c r="D74" s="157">
        <v>-181683</v>
      </c>
      <c r="E74" s="228">
        <v>165359</v>
      </c>
      <c r="F74" s="351"/>
      <c r="G74" s="351"/>
      <c r="H74" s="351">
        <v>8503</v>
      </c>
      <c r="I74" s="361">
        <v>7821</v>
      </c>
      <c r="J74" s="352">
        <f>SUM(D74:I74)</f>
        <v>0</v>
      </c>
    </row>
    <row r="75" spans="1:10" ht="15.75" thickBot="1">
      <c r="A75" s="114" t="s">
        <v>138</v>
      </c>
      <c r="B75" s="325"/>
      <c r="C75" s="331" t="s">
        <v>139</v>
      </c>
      <c r="D75" s="162">
        <f>SUM(D50+D51+D56+D73+D74)</f>
        <v>1697993</v>
      </c>
      <c r="E75" s="244">
        <f>SUM(E50+E56+E73+E74)</f>
        <v>171071</v>
      </c>
      <c r="F75" s="244"/>
      <c r="G75" s="244"/>
      <c r="H75" s="244">
        <f>SUM(H50+H56+H73+H74)</f>
        <v>9033</v>
      </c>
      <c r="I75" s="244">
        <f>SUM(I50+I56+I73+I74)</f>
        <v>16774</v>
      </c>
      <c r="J75" s="22">
        <f>SUM(D75:I75)</f>
        <v>1894871</v>
      </c>
    </row>
    <row r="76" spans="1:5" ht="15.75">
      <c r="A76" s="76"/>
      <c r="B76" s="76"/>
      <c r="C76" s="77"/>
      <c r="D76" s="4"/>
      <c r="E76" s="4"/>
    </row>
    <row r="77" spans="1:5" ht="15.75">
      <c r="A77" s="76"/>
      <c r="B77" s="76"/>
      <c r="C77" s="77"/>
      <c r="D77" s="4"/>
      <c r="E77" s="4"/>
    </row>
    <row r="78" spans="1:5" ht="15.75">
      <c r="A78" s="76"/>
      <c r="B78" s="76"/>
      <c r="C78" s="77"/>
      <c r="D78" s="4"/>
      <c r="E78" s="4"/>
    </row>
    <row r="79" spans="1:5" ht="15">
      <c r="A79" s="1"/>
      <c r="B79" s="1"/>
      <c r="C79" s="1"/>
      <c r="D79" s="583"/>
      <c r="E79" s="583"/>
    </row>
    <row r="80" spans="1:5" ht="15">
      <c r="A80" s="581" t="s">
        <v>226</v>
      </c>
      <c r="B80" s="581"/>
      <c r="C80" s="581"/>
      <c r="D80" s="581"/>
      <c r="E80" s="581"/>
    </row>
    <row r="81" spans="1:5" ht="15">
      <c r="A81" s="581" t="s">
        <v>242</v>
      </c>
      <c r="B81" s="581"/>
      <c r="C81" s="581"/>
      <c r="D81" s="581"/>
      <c r="E81" s="581"/>
    </row>
    <row r="82" spans="1:5" ht="15.75">
      <c r="A82" s="5"/>
      <c r="B82" s="5"/>
      <c r="C82" s="5"/>
      <c r="D82" s="5"/>
      <c r="E82" s="5"/>
    </row>
    <row r="83" spans="1:5" ht="15.75">
      <c r="A83" s="2" t="s">
        <v>140</v>
      </c>
      <c r="B83" s="2"/>
      <c r="C83" s="2"/>
      <c r="D83" s="2"/>
      <c r="E83" s="2"/>
    </row>
    <row r="84" spans="1:5" ht="16.5" thickBot="1">
      <c r="A84" s="6"/>
      <c r="B84" s="2"/>
      <c r="C84" s="2"/>
      <c r="D84" s="582" t="s">
        <v>1</v>
      </c>
      <c r="E84" s="582"/>
    </row>
    <row r="85" spans="1:10" ht="86.25" thickBot="1">
      <c r="A85" s="251" t="s">
        <v>141</v>
      </c>
      <c r="B85" s="251" t="s">
        <v>142</v>
      </c>
      <c r="C85" s="7" t="s">
        <v>143</v>
      </c>
      <c r="D85" s="3" t="s">
        <v>248</v>
      </c>
      <c r="E85" s="221" t="s">
        <v>244</v>
      </c>
      <c r="F85" s="289"/>
      <c r="G85" s="289"/>
      <c r="H85" s="289" t="s">
        <v>245</v>
      </c>
      <c r="I85" s="354" t="s">
        <v>246</v>
      </c>
      <c r="J85" s="290" t="s">
        <v>247</v>
      </c>
    </row>
    <row r="86" spans="1:10" ht="15.75" thickBot="1">
      <c r="A86" s="10">
        <v>1</v>
      </c>
      <c r="B86" s="254">
        <v>2</v>
      </c>
      <c r="C86" s="10">
        <v>3</v>
      </c>
      <c r="D86" s="12">
        <v>4</v>
      </c>
      <c r="E86" s="222">
        <v>5</v>
      </c>
      <c r="F86" s="291"/>
      <c r="G86" s="291"/>
      <c r="H86" s="291">
        <v>8</v>
      </c>
      <c r="I86" s="355">
        <v>9</v>
      </c>
      <c r="J86" s="292">
        <v>10</v>
      </c>
    </row>
    <row r="87" spans="1:10" ht="15.75" thickBot="1">
      <c r="A87" s="115" t="s">
        <v>5</v>
      </c>
      <c r="B87" s="255" t="s">
        <v>6</v>
      </c>
      <c r="C87" s="256" t="s">
        <v>144</v>
      </c>
      <c r="D87" s="162"/>
      <c r="E87" s="244"/>
      <c r="F87" s="252"/>
      <c r="G87" s="252"/>
      <c r="H87" s="252"/>
      <c r="I87" s="353"/>
      <c r="J87" s="253"/>
    </row>
    <row r="88" spans="1:10" ht="15">
      <c r="A88" s="116" t="s">
        <v>8</v>
      </c>
      <c r="B88" s="257"/>
      <c r="C88" s="270" t="s">
        <v>145</v>
      </c>
      <c r="D88" s="145">
        <v>110303</v>
      </c>
      <c r="E88" s="245">
        <v>70974</v>
      </c>
      <c r="F88" s="293"/>
      <c r="G88" s="293"/>
      <c r="H88" s="293">
        <v>4973</v>
      </c>
      <c r="I88" s="359">
        <v>6548</v>
      </c>
      <c r="J88" s="294">
        <f>SUM(D88:I88)</f>
        <v>192798</v>
      </c>
    </row>
    <row r="89" spans="1:10" ht="15">
      <c r="A89" s="116" t="s">
        <v>10</v>
      </c>
      <c r="B89" s="258"/>
      <c r="C89" s="271" t="s">
        <v>146</v>
      </c>
      <c r="D89" s="141">
        <v>15953</v>
      </c>
      <c r="E89" s="223">
        <v>18102</v>
      </c>
      <c r="F89" s="295"/>
      <c r="G89" s="295"/>
      <c r="H89" s="295">
        <v>1351</v>
      </c>
      <c r="I89" s="357">
        <v>1442</v>
      </c>
      <c r="J89" s="296">
        <f>SUM(D89:I89)</f>
        <v>36848</v>
      </c>
    </row>
    <row r="90" spans="1:10" ht="15">
      <c r="A90" s="116" t="s">
        <v>12</v>
      </c>
      <c r="B90" s="258"/>
      <c r="C90" s="271" t="s">
        <v>147</v>
      </c>
      <c r="D90" s="159">
        <v>127638</v>
      </c>
      <c r="E90" s="237">
        <v>19025</v>
      </c>
      <c r="F90" s="295"/>
      <c r="G90" s="295"/>
      <c r="H90" s="295">
        <v>2511</v>
      </c>
      <c r="I90" s="357">
        <v>8784</v>
      </c>
      <c r="J90" s="296">
        <f>SUM(D90:I90)</f>
        <v>157958</v>
      </c>
    </row>
    <row r="91" spans="1:10" ht="15">
      <c r="A91" s="116" t="s">
        <v>14</v>
      </c>
      <c r="B91" s="258"/>
      <c r="C91" s="271" t="s">
        <v>148</v>
      </c>
      <c r="D91" s="159" t="s">
        <v>254</v>
      </c>
      <c r="E91" s="237"/>
      <c r="F91" s="295"/>
      <c r="G91" s="295"/>
      <c r="H91" s="295"/>
      <c r="I91" s="357"/>
      <c r="J91" s="296">
        <f>SUM(D91:H91)</f>
        <v>0</v>
      </c>
    </row>
    <row r="92" spans="1:10" ht="15">
      <c r="A92" s="116" t="s">
        <v>16</v>
      </c>
      <c r="B92" s="258"/>
      <c r="C92" s="271" t="s">
        <v>149</v>
      </c>
      <c r="D92" s="159">
        <v>327504</v>
      </c>
      <c r="E92" s="237"/>
      <c r="F92" s="295"/>
      <c r="G92" s="295"/>
      <c r="H92" s="295"/>
      <c r="I92" s="357"/>
      <c r="J92" s="296">
        <f>SUM(D92:H92)</f>
        <v>327504</v>
      </c>
    </row>
    <row r="93" spans="1:10" ht="15">
      <c r="A93" s="116" t="s">
        <v>18</v>
      </c>
      <c r="B93" s="56"/>
      <c r="C93" s="272" t="s">
        <v>150</v>
      </c>
      <c r="D93" s="159">
        <v>9500</v>
      </c>
      <c r="E93" s="237">
        <v>422</v>
      </c>
      <c r="F93" s="295"/>
      <c r="G93" s="295"/>
      <c r="H93" s="295"/>
      <c r="I93" s="357"/>
      <c r="J93" s="296">
        <f>SUM(D93:H93)</f>
        <v>9922</v>
      </c>
    </row>
    <row r="94" spans="1:10" ht="15">
      <c r="A94" s="116" t="s">
        <v>20</v>
      </c>
      <c r="B94" s="258"/>
      <c r="C94" s="271" t="s">
        <v>151</v>
      </c>
      <c r="D94" s="159"/>
      <c r="E94" s="237"/>
      <c r="F94" s="295"/>
      <c r="G94" s="295"/>
      <c r="H94" s="295"/>
      <c r="I94" s="357"/>
      <c r="J94" s="296">
        <f>SUM(D94:H94)</f>
        <v>0</v>
      </c>
    </row>
    <row r="95" spans="1:10" ht="15">
      <c r="A95" s="116"/>
      <c r="B95" s="259"/>
      <c r="C95" s="273" t="s">
        <v>228</v>
      </c>
      <c r="D95" s="159"/>
      <c r="E95" s="237"/>
      <c r="F95" s="295"/>
      <c r="G95" s="295"/>
      <c r="H95" s="295"/>
      <c r="I95" s="357"/>
      <c r="J95" s="296">
        <f>SUM(D95:H95)</f>
        <v>0</v>
      </c>
    </row>
    <row r="96" spans="1:10" ht="15">
      <c r="A96" s="116" t="s">
        <v>22</v>
      </c>
      <c r="B96" s="259"/>
      <c r="C96" s="273" t="s">
        <v>229</v>
      </c>
      <c r="D96" s="159">
        <v>8650</v>
      </c>
      <c r="E96" s="229">
        <v>62142</v>
      </c>
      <c r="F96" s="295"/>
      <c r="G96" s="295"/>
      <c r="H96" s="295"/>
      <c r="I96" s="357"/>
      <c r="J96" s="296">
        <f>SUM(D96:I96)</f>
        <v>70792</v>
      </c>
    </row>
    <row r="97" spans="1:10" ht="26.25" thickBot="1">
      <c r="A97" s="116" t="s">
        <v>24</v>
      </c>
      <c r="B97" s="259"/>
      <c r="C97" s="273" t="s">
        <v>230</v>
      </c>
      <c r="D97" s="159"/>
      <c r="E97" s="280"/>
      <c r="F97" s="297"/>
      <c r="G97" s="297"/>
      <c r="H97" s="297"/>
      <c r="I97" s="358"/>
      <c r="J97" s="298"/>
    </row>
    <row r="98" spans="1:10" ht="15.75" thickBot="1">
      <c r="A98" s="279" t="s">
        <v>26</v>
      </c>
      <c r="B98" s="282"/>
      <c r="C98" s="277" t="s">
        <v>152</v>
      </c>
      <c r="D98" s="163">
        <f aca="true" t="shared" si="3" ref="D98:I98">SUM(D88:D97)</f>
        <v>599548</v>
      </c>
      <c r="E98" s="232">
        <f t="shared" si="3"/>
        <v>170665</v>
      </c>
      <c r="F98" s="299"/>
      <c r="G98" s="299"/>
      <c r="H98" s="299">
        <f t="shared" si="3"/>
        <v>8835</v>
      </c>
      <c r="I98" s="362">
        <f t="shared" si="3"/>
        <v>16774</v>
      </c>
      <c r="J98" s="302">
        <f>SUM(D98:I98)</f>
        <v>795822</v>
      </c>
    </row>
    <row r="99" spans="1:10" ht="15.75" thickBot="1">
      <c r="A99" s="116" t="s">
        <v>28</v>
      </c>
      <c r="B99" s="281" t="s">
        <v>33</v>
      </c>
      <c r="C99" s="256" t="s">
        <v>153</v>
      </c>
      <c r="D99" s="162"/>
      <c r="E99" s="244"/>
      <c r="F99" s="300"/>
      <c r="G99" s="300"/>
      <c r="H99" s="300"/>
      <c r="I99" s="360"/>
      <c r="J99" s="301"/>
    </row>
    <row r="100" spans="1:10" ht="15">
      <c r="A100" s="116" t="s">
        <v>30</v>
      </c>
      <c r="B100" s="51"/>
      <c r="C100" s="270" t="s">
        <v>154</v>
      </c>
      <c r="D100" s="145"/>
      <c r="E100" s="245">
        <v>189</v>
      </c>
      <c r="F100" s="293"/>
      <c r="G100" s="293"/>
      <c r="H100" s="293"/>
      <c r="I100" s="359"/>
      <c r="J100" s="294">
        <f>SUM(D100:H100)</f>
        <v>189</v>
      </c>
    </row>
    <row r="101" spans="1:10" ht="15">
      <c r="A101" s="116" t="s">
        <v>32</v>
      </c>
      <c r="B101" s="258"/>
      <c r="C101" s="271" t="s">
        <v>155</v>
      </c>
      <c r="D101" s="141">
        <v>1034680</v>
      </c>
      <c r="E101" s="223">
        <v>217</v>
      </c>
      <c r="F101" s="295"/>
      <c r="G101" s="295"/>
      <c r="H101" s="295">
        <v>198</v>
      </c>
      <c r="I101" s="357"/>
      <c r="J101" s="296">
        <f>SUM(D101:I101)</f>
        <v>1035095</v>
      </c>
    </row>
    <row r="102" spans="1:10" ht="15">
      <c r="A102" s="116" t="s">
        <v>35</v>
      </c>
      <c r="B102" s="258"/>
      <c r="C102" s="271" t="s">
        <v>156</v>
      </c>
      <c r="D102" s="141">
        <v>28886</v>
      </c>
      <c r="E102" s="223"/>
      <c r="F102" s="295"/>
      <c r="G102" s="295"/>
      <c r="H102" s="295"/>
      <c r="I102" s="357"/>
      <c r="J102" s="296"/>
    </row>
    <row r="103" spans="1:10" ht="25.5">
      <c r="A103" s="116" t="s">
        <v>37</v>
      </c>
      <c r="B103" s="258"/>
      <c r="C103" s="271" t="s">
        <v>157</v>
      </c>
      <c r="D103" s="141"/>
      <c r="E103" s="223"/>
      <c r="F103" s="295"/>
      <c r="G103" s="295"/>
      <c r="H103" s="295"/>
      <c r="I103" s="357"/>
      <c r="J103" s="296"/>
    </row>
    <row r="104" spans="1:10" ht="15">
      <c r="A104" s="116"/>
      <c r="B104" s="258"/>
      <c r="C104" s="271" t="s">
        <v>231</v>
      </c>
      <c r="D104" s="141"/>
      <c r="E104" s="223"/>
      <c r="F104" s="295"/>
      <c r="G104" s="295"/>
      <c r="H104" s="295"/>
      <c r="I104" s="357"/>
      <c r="J104" s="296">
        <f>SUM(D104:H104)</f>
        <v>0</v>
      </c>
    </row>
    <row r="105" spans="1:10" ht="15">
      <c r="A105" s="116" t="s">
        <v>39</v>
      </c>
      <c r="B105" s="261"/>
      <c r="C105" s="271" t="s">
        <v>232</v>
      </c>
      <c r="D105" s="141"/>
      <c r="E105" s="246"/>
      <c r="F105" s="295"/>
      <c r="G105" s="295"/>
      <c r="H105" s="295"/>
      <c r="I105" s="357"/>
      <c r="J105" s="296"/>
    </row>
    <row r="106" spans="1:10" ht="26.25" thickBot="1">
      <c r="A106" s="116" t="s">
        <v>41</v>
      </c>
      <c r="B106" s="56"/>
      <c r="C106" s="283" t="s">
        <v>233</v>
      </c>
      <c r="D106" s="173"/>
      <c r="E106" s="224"/>
      <c r="F106" s="297"/>
      <c r="G106" s="297"/>
      <c r="H106" s="297"/>
      <c r="I106" s="358"/>
      <c r="J106" s="298"/>
    </row>
    <row r="107" spans="1:10" ht="26.25" thickBot="1">
      <c r="A107" s="116" t="s">
        <v>43</v>
      </c>
      <c r="B107" s="47"/>
      <c r="C107" s="256" t="s">
        <v>158</v>
      </c>
      <c r="D107" s="163">
        <f aca="true" t="shared" si="4" ref="D107:J107">SUM(D100:D106)</f>
        <v>1063566</v>
      </c>
      <c r="E107" s="232">
        <f t="shared" si="4"/>
        <v>406</v>
      </c>
      <c r="F107" s="299"/>
      <c r="G107" s="299"/>
      <c r="H107" s="299">
        <f t="shared" si="4"/>
        <v>198</v>
      </c>
      <c r="I107" s="299">
        <f t="shared" si="4"/>
        <v>0</v>
      </c>
      <c r="J107" s="302">
        <f t="shared" si="4"/>
        <v>1035284</v>
      </c>
    </row>
    <row r="108" spans="1:10" ht="15.75" thickBot="1">
      <c r="A108" s="116" t="s">
        <v>45</v>
      </c>
      <c r="B108" s="260" t="s">
        <v>50</v>
      </c>
      <c r="C108" s="256" t="s">
        <v>159</v>
      </c>
      <c r="D108" s="162"/>
      <c r="E108" s="244"/>
      <c r="F108" s="300"/>
      <c r="G108" s="300"/>
      <c r="H108" s="300"/>
      <c r="I108" s="360"/>
      <c r="J108" s="301"/>
    </row>
    <row r="109" spans="1:10" ht="15">
      <c r="A109" s="116" t="s">
        <v>47</v>
      </c>
      <c r="B109" s="51"/>
      <c r="C109" s="270" t="s">
        <v>160</v>
      </c>
      <c r="D109" s="145">
        <v>5723</v>
      </c>
      <c r="E109" s="245"/>
      <c r="F109" s="293"/>
      <c r="G109" s="293"/>
      <c r="H109" s="293"/>
      <c r="I109" s="359"/>
      <c r="J109" s="294">
        <f>SUM(D109:I109)</f>
        <v>5723</v>
      </c>
    </row>
    <row r="110" spans="1:10" ht="15">
      <c r="A110" s="116" t="s">
        <v>49</v>
      </c>
      <c r="B110" s="56"/>
      <c r="C110" s="271" t="s">
        <v>161</v>
      </c>
      <c r="D110" s="173"/>
      <c r="E110" s="224"/>
      <c r="F110" s="295"/>
      <c r="G110" s="295"/>
      <c r="H110" s="295"/>
      <c r="I110" s="357"/>
      <c r="J110" s="296"/>
    </row>
    <row r="111" spans="1:10" ht="15.75" thickBot="1">
      <c r="A111" s="116" t="s">
        <v>52</v>
      </c>
      <c r="B111" s="53"/>
      <c r="C111" s="273" t="s">
        <v>162</v>
      </c>
      <c r="D111" s="159">
        <v>15124</v>
      </c>
      <c r="E111" s="237"/>
      <c r="F111" s="297"/>
      <c r="G111" s="297"/>
      <c r="H111" s="297"/>
      <c r="I111" s="358"/>
      <c r="J111" s="298">
        <f>SUM(D111:H111)</f>
        <v>15124</v>
      </c>
    </row>
    <row r="112" spans="1:10" ht="15.75" thickBot="1">
      <c r="A112" s="116" t="s">
        <v>54</v>
      </c>
      <c r="B112" s="262"/>
      <c r="C112" s="256" t="s">
        <v>163</v>
      </c>
      <c r="D112" s="232">
        <f>SUM(D109:D111)</f>
        <v>20847</v>
      </c>
      <c r="E112" s="232">
        <f>SUM(E109:E111)</f>
        <v>0</v>
      </c>
      <c r="F112" s="300"/>
      <c r="G112" s="300"/>
      <c r="H112" s="300"/>
      <c r="I112" s="360">
        <f>SUM(I109:I111)</f>
        <v>0</v>
      </c>
      <c r="J112" s="301">
        <f>SUM(J109:J111)</f>
        <v>20847</v>
      </c>
    </row>
    <row r="113" spans="1:10" ht="26.25" thickBot="1">
      <c r="A113" s="116" t="s">
        <v>56</v>
      </c>
      <c r="B113" s="56"/>
      <c r="C113" s="256" t="s">
        <v>164</v>
      </c>
      <c r="D113" s="232">
        <f aca="true" t="shared" si="5" ref="D113:I113">SUM(D98+D107+D112)</f>
        <v>1683961</v>
      </c>
      <c r="E113" s="232">
        <f t="shared" si="5"/>
        <v>171071</v>
      </c>
      <c r="F113" s="232"/>
      <c r="G113" s="232"/>
      <c r="H113" s="232">
        <f t="shared" si="5"/>
        <v>9033</v>
      </c>
      <c r="I113" s="232">
        <f t="shared" si="5"/>
        <v>16774</v>
      </c>
      <c r="J113" s="302">
        <f>SUM(D113:I113)</f>
        <v>1880839</v>
      </c>
    </row>
    <row r="114" spans="1:10" ht="15.75" thickBot="1">
      <c r="A114" s="116" t="s">
        <v>58</v>
      </c>
      <c r="B114" s="260"/>
      <c r="C114" s="256" t="s">
        <v>165</v>
      </c>
      <c r="D114" s="152"/>
      <c r="E114" s="225"/>
      <c r="F114" s="300"/>
      <c r="G114" s="300"/>
      <c r="H114" s="300"/>
      <c r="I114" s="360"/>
      <c r="J114" s="301"/>
    </row>
    <row r="115" spans="1:10" ht="15">
      <c r="A115" s="116" t="s">
        <v>60</v>
      </c>
      <c r="B115" s="263" t="s">
        <v>61</v>
      </c>
      <c r="C115" s="284" t="s">
        <v>234</v>
      </c>
      <c r="D115" s="245"/>
      <c r="E115" s="285"/>
      <c r="F115" s="293"/>
      <c r="G115" s="293"/>
      <c r="H115" s="293"/>
      <c r="I115" s="359"/>
      <c r="J115" s="294">
        <f>SUM(D115:H115)</f>
        <v>0</v>
      </c>
    </row>
    <row r="116" spans="1:10" ht="15">
      <c r="A116" s="116" t="s">
        <v>63</v>
      </c>
      <c r="B116" s="264"/>
      <c r="C116" s="274" t="s">
        <v>108</v>
      </c>
      <c r="D116" s="240"/>
      <c r="E116" s="247"/>
      <c r="F116" s="295"/>
      <c r="G116" s="295"/>
      <c r="H116" s="295"/>
      <c r="I116" s="357"/>
      <c r="J116" s="296"/>
    </row>
    <row r="117" spans="1:10" ht="15.75" thickBot="1">
      <c r="A117" s="116" t="s">
        <v>65</v>
      </c>
      <c r="B117" s="265"/>
      <c r="C117" s="275" t="s">
        <v>110</v>
      </c>
      <c r="D117" s="176"/>
      <c r="E117" s="248"/>
      <c r="F117" s="297"/>
      <c r="G117" s="297"/>
      <c r="H117" s="297"/>
      <c r="I117" s="358"/>
      <c r="J117" s="298"/>
    </row>
    <row r="118" spans="1:10" ht="26.25" thickBot="1">
      <c r="A118" s="116" t="s">
        <v>67</v>
      </c>
      <c r="B118" s="266"/>
      <c r="C118" s="256" t="s">
        <v>235</v>
      </c>
      <c r="D118" s="152">
        <f aca="true" t="shared" si="6" ref="D118:J118">SUM(D115:D117)</f>
        <v>0</v>
      </c>
      <c r="E118" s="287">
        <f t="shared" si="6"/>
        <v>0</v>
      </c>
      <c r="F118" s="287"/>
      <c r="G118" s="287"/>
      <c r="H118" s="287">
        <f t="shared" si="6"/>
        <v>0</v>
      </c>
      <c r="I118" s="287"/>
      <c r="J118" s="302">
        <f t="shared" si="6"/>
        <v>0</v>
      </c>
    </row>
    <row r="119" spans="1:10" ht="15.75" thickBot="1">
      <c r="A119" s="116" t="s">
        <v>69</v>
      </c>
      <c r="B119" s="266" t="s">
        <v>72</v>
      </c>
      <c r="C119" s="256" t="s">
        <v>166</v>
      </c>
      <c r="D119" s="152"/>
      <c r="E119" s="225"/>
      <c r="F119" s="300"/>
      <c r="G119" s="300"/>
      <c r="H119" s="300"/>
      <c r="I119" s="360"/>
      <c r="J119" s="301"/>
    </row>
    <row r="120" spans="1:10" ht="15">
      <c r="A120" s="116" t="s">
        <v>71</v>
      </c>
      <c r="B120" s="263"/>
      <c r="C120" s="274" t="s">
        <v>108</v>
      </c>
      <c r="D120" s="240"/>
      <c r="E120" s="247"/>
      <c r="F120" s="293"/>
      <c r="G120" s="293"/>
      <c r="H120" s="293"/>
      <c r="I120" s="359"/>
      <c r="J120" s="294"/>
    </row>
    <row r="121" spans="1:10" ht="15.75" thickBot="1">
      <c r="A121" s="116" t="s">
        <v>74</v>
      </c>
      <c r="B121" s="265"/>
      <c r="C121" s="275" t="s">
        <v>110</v>
      </c>
      <c r="D121" s="176"/>
      <c r="E121" s="248"/>
      <c r="F121" s="297"/>
      <c r="G121" s="297"/>
      <c r="H121" s="297"/>
      <c r="I121" s="358"/>
      <c r="J121" s="298"/>
    </row>
    <row r="122" spans="1:10" ht="15.75" thickBot="1">
      <c r="A122" s="116" t="s">
        <v>76</v>
      </c>
      <c r="B122" s="266"/>
      <c r="C122" s="256" t="s">
        <v>167</v>
      </c>
      <c r="D122" s="152"/>
      <c r="E122" s="287"/>
      <c r="F122" s="300"/>
      <c r="G122" s="300"/>
      <c r="H122" s="300"/>
      <c r="I122" s="360"/>
      <c r="J122" s="301"/>
    </row>
    <row r="123" spans="1:10" ht="15.75" thickBot="1">
      <c r="A123" s="116" t="s">
        <v>78</v>
      </c>
      <c r="B123" s="266" t="s">
        <v>81</v>
      </c>
      <c r="C123" s="256" t="s">
        <v>122</v>
      </c>
      <c r="D123" s="152"/>
      <c r="E123" s="225"/>
      <c r="F123" s="300"/>
      <c r="G123" s="300"/>
      <c r="H123" s="300"/>
      <c r="I123" s="360"/>
      <c r="J123" s="301"/>
    </row>
    <row r="124" spans="1:10" ht="15">
      <c r="A124" s="116" t="s">
        <v>80</v>
      </c>
      <c r="B124" s="266"/>
      <c r="C124" s="275" t="s">
        <v>168</v>
      </c>
      <c r="D124" s="170"/>
      <c r="E124" s="236"/>
      <c r="F124" s="293"/>
      <c r="G124" s="293"/>
      <c r="H124" s="293"/>
      <c r="I124" s="359"/>
      <c r="J124" s="294"/>
    </row>
    <row r="125" spans="1:10" ht="15">
      <c r="A125" s="116" t="s">
        <v>83</v>
      </c>
      <c r="B125" s="267"/>
      <c r="C125" s="276" t="s">
        <v>169</v>
      </c>
      <c r="D125" s="164"/>
      <c r="E125" s="233"/>
      <c r="F125" s="295"/>
      <c r="G125" s="295"/>
      <c r="H125" s="295"/>
      <c r="I125" s="357"/>
      <c r="J125" s="296"/>
    </row>
    <row r="126" spans="1:10" ht="15">
      <c r="A126" s="116" t="s">
        <v>85</v>
      </c>
      <c r="B126" s="267"/>
      <c r="C126" s="276" t="s">
        <v>170</v>
      </c>
      <c r="D126" s="164"/>
      <c r="E126" s="249"/>
      <c r="F126" s="295"/>
      <c r="G126" s="295"/>
      <c r="H126" s="295"/>
      <c r="I126" s="357"/>
      <c r="J126" s="296">
        <f>SUM(D126:H126)</f>
        <v>0</v>
      </c>
    </row>
    <row r="127" spans="1:10" ht="15">
      <c r="A127" s="116" t="s">
        <v>87</v>
      </c>
      <c r="B127" s="258"/>
      <c r="C127" s="271" t="s">
        <v>171</v>
      </c>
      <c r="D127" s="141"/>
      <c r="E127" s="227"/>
      <c r="F127" s="295"/>
      <c r="G127" s="295"/>
      <c r="H127" s="295"/>
      <c r="I127" s="357"/>
      <c r="J127" s="296"/>
    </row>
    <row r="128" spans="1:10" ht="15">
      <c r="A128" s="116" t="s">
        <v>89</v>
      </c>
      <c r="B128" s="56"/>
      <c r="C128" s="275" t="s">
        <v>172</v>
      </c>
      <c r="D128" s="173">
        <v>14032</v>
      </c>
      <c r="E128" s="250"/>
      <c r="F128" s="295"/>
      <c r="G128" s="295"/>
      <c r="H128" s="295"/>
      <c r="I128" s="357"/>
      <c r="J128" s="296">
        <f>SUM(D128:I128)</f>
        <v>14032</v>
      </c>
    </row>
    <row r="129" spans="1:10" ht="15.75" thickBot="1">
      <c r="A129" s="116" t="s">
        <v>91</v>
      </c>
      <c r="B129" s="268"/>
      <c r="C129" s="288" t="s">
        <v>173</v>
      </c>
      <c r="D129" s="159"/>
      <c r="E129" s="229"/>
      <c r="F129" s="297"/>
      <c r="G129" s="297"/>
      <c r="H129" s="297"/>
      <c r="I129" s="358"/>
      <c r="J129" s="298"/>
    </row>
    <row r="130" spans="1:10" ht="15.75" thickBot="1">
      <c r="A130" s="116" t="s">
        <v>94</v>
      </c>
      <c r="B130" s="262"/>
      <c r="C130" s="277" t="s">
        <v>174</v>
      </c>
      <c r="D130" s="163">
        <f>SUM(D125:D129)</f>
        <v>14032</v>
      </c>
      <c r="E130" s="232">
        <v>0</v>
      </c>
      <c r="F130" s="232"/>
      <c r="G130" s="232"/>
      <c r="H130" s="232">
        <f>SUM(H124:H129)</f>
        <v>0</v>
      </c>
      <c r="I130" s="232"/>
      <c r="J130" s="302">
        <f>SUM(J126:J129)</f>
        <v>14032</v>
      </c>
    </row>
    <row r="131" spans="1:10" ht="15">
      <c r="A131" s="139"/>
      <c r="B131" s="264" t="s">
        <v>92</v>
      </c>
      <c r="C131" s="278" t="s">
        <v>175</v>
      </c>
      <c r="D131" s="145"/>
      <c r="E131" s="226"/>
      <c r="F131" s="293"/>
      <c r="G131" s="293"/>
      <c r="H131" s="293"/>
      <c r="I131" s="359"/>
      <c r="J131" s="294"/>
    </row>
    <row r="132" spans="1:10" ht="15.75" thickBot="1">
      <c r="A132" s="117"/>
      <c r="B132" s="318" t="s">
        <v>105</v>
      </c>
      <c r="C132" s="372" t="s">
        <v>252</v>
      </c>
      <c r="D132" s="373"/>
      <c r="E132" s="229"/>
      <c r="F132" s="297"/>
      <c r="G132" s="297"/>
      <c r="H132" s="297"/>
      <c r="I132" s="358"/>
      <c r="J132" s="298">
        <f>SUM(D132:I132)</f>
        <v>0</v>
      </c>
    </row>
    <row r="133" spans="1:10" ht="15.75" thickBot="1">
      <c r="A133" s="142" t="s">
        <v>96</v>
      </c>
      <c r="B133" s="269"/>
      <c r="C133" s="256" t="s">
        <v>176</v>
      </c>
      <c r="D133" s="163">
        <f>SUM(D113+D118+D130+D132)</f>
        <v>1697993</v>
      </c>
      <c r="E133" s="232">
        <f>SUM(E113+E118+E130)</f>
        <v>171071</v>
      </c>
      <c r="F133" s="232"/>
      <c r="G133" s="232"/>
      <c r="H133" s="232">
        <f>SUM(H113+H118+H130)</f>
        <v>9033</v>
      </c>
      <c r="I133" s="232">
        <f>SUM(I113+I118+I130)</f>
        <v>16774</v>
      </c>
      <c r="J133" s="363">
        <f>SUM(J113+J118+J130+J132)</f>
        <v>1894871</v>
      </c>
    </row>
  </sheetData>
  <sheetProtection/>
  <mergeCells count="9">
    <mergeCell ref="A81:E81"/>
    <mergeCell ref="D84:E84"/>
    <mergeCell ref="D1:E1"/>
    <mergeCell ref="A2:E2"/>
    <mergeCell ref="A3:E3"/>
    <mergeCell ref="D6:E6"/>
    <mergeCell ref="D79:E79"/>
    <mergeCell ref="A80:E80"/>
    <mergeCell ref="C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62.8515625" style="403" customWidth="1"/>
    <col min="2" max="2" width="11.421875" style="403" customWidth="1"/>
    <col min="3" max="4" width="11.28125" style="403" customWidth="1"/>
    <col min="5" max="7" width="11.421875" style="403" customWidth="1"/>
    <col min="8" max="8" width="11.421875" style="403" hidden="1" customWidth="1"/>
    <col min="9" max="9" width="11.421875" style="403" customWidth="1"/>
    <col min="10" max="10" width="11.57421875" style="403" customWidth="1"/>
    <col min="11" max="11" width="10.8515625" style="403" customWidth="1"/>
    <col min="12" max="12" width="10.7109375" style="403" customWidth="1"/>
    <col min="13" max="16384" width="9.140625" style="403" customWidth="1"/>
  </cols>
  <sheetData>
    <row r="1" spans="2:17" ht="15">
      <c r="B1" s="584" t="s">
        <v>337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</row>
    <row r="2" spans="1:10" ht="25.5" customHeight="1">
      <c r="A2" s="588" t="s">
        <v>291</v>
      </c>
      <c r="B2" s="588"/>
      <c r="C2" s="588"/>
      <c r="D2" s="588"/>
      <c r="E2" s="588"/>
      <c r="F2" s="588"/>
      <c r="G2" s="588"/>
      <c r="H2" s="588"/>
      <c r="I2" s="588"/>
      <c r="J2" s="588"/>
    </row>
    <row r="3" spans="1:10" ht="16.5" customHeight="1" thickBot="1">
      <c r="A3" s="404"/>
      <c r="B3" s="405"/>
      <c r="C3" s="405"/>
      <c r="D3" s="405"/>
      <c r="E3" s="589" t="s">
        <v>1</v>
      </c>
      <c r="F3" s="589"/>
      <c r="G3" s="589"/>
      <c r="H3" s="589"/>
      <c r="I3" s="589"/>
      <c r="J3" s="589"/>
    </row>
    <row r="4" spans="1:11" ht="51.75" thickBot="1">
      <c r="A4" s="406" t="s">
        <v>292</v>
      </c>
      <c r="B4" s="407" t="s">
        <v>293</v>
      </c>
      <c r="C4" s="407" t="s">
        <v>294</v>
      </c>
      <c r="D4" s="407" t="s">
        <v>295</v>
      </c>
      <c r="E4" s="407" t="s">
        <v>267</v>
      </c>
      <c r="F4" s="408" t="s">
        <v>266</v>
      </c>
      <c r="G4" s="408" t="s">
        <v>324</v>
      </c>
      <c r="H4" s="408"/>
      <c r="I4" s="408" t="s">
        <v>296</v>
      </c>
      <c r="J4" s="409" t="s">
        <v>297</v>
      </c>
      <c r="K4" s="410" t="s">
        <v>298</v>
      </c>
    </row>
    <row r="5" spans="1:11" ht="13.5" thickBot="1">
      <c r="A5" s="411">
        <v>1</v>
      </c>
      <c r="B5" s="412">
        <v>2</v>
      </c>
      <c r="C5" s="412">
        <v>3</v>
      </c>
      <c r="D5" s="412">
        <v>4</v>
      </c>
      <c r="E5" s="412">
        <v>5</v>
      </c>
      <c r="F5" s="413">
        <v>6</v>
      </c>
      <c r="G5" s="413">
        <v>7</v>
      </c>
      <c r="H5" s="413">
        <v>7</v>
      </c>
      <c r="I5" s="413">
        <v>8</v>
      </c>
      <c r="J5" s="414">
        <v>9</v>
      </c>
      <c r="K5" s="415">
        <v>10</v>
      </c>
    </row>
    <row r="6" spans="1:11" ht="15.75" customHeight="1" thickBot="1">
      <c r="A6" s="416" t="s">
        <v>299</v>
      </c>
      <c r="B6" s="417"/>
      <c r="C6" s="417"/>
      <c r="D6" s="417"/>
      <c r="E6" s="417"/>
      <c r="F6" s="418"/>
      <c r="G6" s="418"/>
      <c r="H6" s="418"/>
      <c r="I6" s="418"/>
      <c r="J6" s="419"/>
      <c r="K6" s="420"/>
    </row>
    <row r="7" spans="1:11" ht="16.5" customHeight="1" hidden="1">
      <c r="A7" s="421"/>
      <c r="B7" s="422"/>
      <c r="C7" s="423"/>
      <c r="D7" s="424"/>
      <c r="E7" s="424"/>
      <c r="F7" s="425"/>
      <c r="G7" s="425"/>
      <c r="H7" s="425"/>
      <c r="I7" s="425"/>
      <c r="J7" s="426"/>
      <c r="K7" s="427"/>
    </row>
    <row r="8" spans="1:11" ht="16.5" customHeight="1" hidden="1">
      <c r="A8" s="428"/>
      <c r="B8" s="429"/>
      <c r="C8" s="430"/>
      <c r="D8" s="431"/>
      <c r="E8" s="432"/>
      <c r="F8" s="433"/>
      <c r="G8" s="433"/>
      <c r="H8" s="433"/>
      <c r="I8" s="434"/>
      <c r="J8" s="435"/>
      <c r="K8" s="436"/>
    </row>
    <row r="9" spans="1:11" ht="15.75" customHeight="1" hidden="1">
      <c r="A9" s="437"/>
      <c r="B9" s="438"/>
      <c r="C9" s="439"/>
      <c r="D9" s="440"/>
      <c r="E9" s="440"/>
      <c r="F9" s="441"/>
      <c r="G9" s="441"/>
      <c r="H9" s="441"/>
      <c r="I9" s="441"/>
      <c r="J9" s="442"/>
      <c r="K9" s="443"/>
    </row>
    <row r="10" spans="1:12" ht="16.5" customHeight="1" hidden="1" thickBot="1">
      <c r="A10" s="444"/>
      <c r="B10" s="445"/>
      <c r="C10" s="446"/>
      <c r="D10" s="445"/>
      <c r="E10" s="445"/>
      <c r="F10" s="447"/>
      <c r="G10" s="447"/>
      <c r="H10" s="447"/>
      <c r="I10" s="447"/>
      <c r="J10" s="448"/>
      <c r="K10" s="436"/>
      <c r="L10" s="449"/>
    </row>
    <row r="11" spans="1:12" ht="16.5" customHeight="1" hidden="1" thickBot="1">
      <c r="A11" s="444"/>
      <c r="B11" s="445"/>
      <c r="C11" s="446"/>
      <c r="D11" s="445"/>
      <c r="E11" s="445"/>
      <c r="F11" s="447"/>
      <c r="G11" s="447"/>
      <c r="H11" s="447"/>
      <c r="I11" s="447"/>
      <c r="J11" s="448"/>
      <c r="K11" s="450"/>
      <c r="L11" s="449"/>
    </row>
    <row r="12" spans="1:12" ht="16.5" customHeight="1" hidden="1" thickBot="1">
      <c r="A12" s="451"/>
      <c r="B12" s="452"/>
      <c r="C12" s="453"/>
      <c r="D12" s="452"/>
      <c r="E12" s="452"/>
      <c r="F12" s="454"/>
      <c r="G12" s="454"/>
      <c r="H12" s="454"/>
      <c r="I12" s="454"/>
      <c r="J12" s="455"/>
      <c r="K12" s="456"/>
      <c r="L12" s="449"/>
    </row>
    <row r="13" spans="1:12" ht="16.5" customHeight="1" hidden="1" thickBot="1">
      <c r="A13" s="457"/>
      <c r="B13" s="458"/>
      <c r="C13" s="459"/>
      <c r="D13" s="458"/>
      <c r="E13" s="458"/>
      <c r="F13" s="434"/>
      <c r="G13" s="434"/>
      <c r="H13" s="434"/>
      <c r="I13" s="434"/>
      <c r="J13" s="435"/>
      <c r="K13" s="436"/>
      <c r="L13" s="449"/>
    </row>
    <row r="14" spans="1:12" ht="16.5" customHeight="1" thickBot="1">
      <c r="A14" s="460" t="s">
        <v>300</v>
      </c>
      <c r="B14" s="445">
        <v>1610902</v>
      </c>
      <c r="C14" s="461" t="s">
        <v>301</v>
      </c>
      <c r="D14" s="458">
        <v>85958</v>
      </c>
      <c r="E14" s="458">
        <v>1024944</v>
      </c>
      <c r="F14" s="434"/>
      <c r="G14" s="434">
        <v>906</v>
      </c>
      <c r="H14" s="434"/>
      <c r="I14" s="434">
        <v>89415</v>
      </c>
      <c r="J14" s="435">
        <v>1521787</v>
      </c>
      <c r="K14" s="450">
        <v>1521787</v>
      </c>
      <c r="L14" s="449"/>
    </row>
    <row r="15" spans="1:12" ht="16.5" customHeight="1" thickBot="1">
      <c r="A15" s="451" t="s">
        <v>302</v>
      </c>
      <c r="B15" s="445">
        <f>SUM(B14)</f>
        <v>1610902</v>
      </c>
      <c r="C15" s="453"/>
      <c r="D15" s="452">
        <f aca="true" t="shared" si="0" ref="D15:K15">SUM(D14)</f>
        <v>85958</v>
      </c>
      <c r="E15" s="452">
        <f t="shared" si="0"/>
        <v>1024944</v>
      </c>
      <c r="F15" s="454"/>
      <c r="G15" s="454">
        <f>SUM(G14)</f>
        <v>906</v>
      </c>
      <c r="H15" s="454">
        <f t="shared" si="0"/>
        <v>0</v>
      </c>
      <c r="I15" s="454">
        <f t="shared" si="0"/>
        <v>89415</v>
      </c>
      <c r="J15" s="455">
        <f t="shared" si="0"/>
        <v>1521787</v>
      </c>
      <c r="K15" s="456">
        <f t="shared" si="0"/>
        <v>1521787</v>
      </c>
      <c r="L15" s="449"/>
    </row>
    <row r="16" spans="1:12" ht="16.5" customHeight="1">
      <c r="A16" s="462" t="s">
        <v>303</v>
      </c>
      <c r="B16" s="458"/>
      <c r="C16" s="459"/>
      <c r="D16" s="459"/>
      <c r="E16" s="458"/>
      <c r="F16" s="434"/>
      <c r="G16" s="434"/>
      <c r="H16" s="434"/>
      <c r="I16" s="434"/>
      <c r="J16" s="434"/>
      <c r="K16" s="463"/>
      <c r="L16" s="449"/>
    </row>
    <row r="17" spans="1:12" ht="19.5" customHeight="1">
      <c r="A17" s="464" t="s">
        <v>304</v>
      </c>
      <c r="B17" s="465">
        <v>2500</v>
      </c>
      <c r="C17" s="466">
        <v>2014</v>
      </c>
      <c r="D17" s="465"/>
      <c r="E17" s="467">
        <v>2500</v>
      </c>
      <c r="F17" s="468"/>
      <c r="G17" s="468"/>
      <c r="H17" s="468"/>
      <c r="I17" s="468">
        <v>2500</v>
      </c>
      <c r="J17" s="468"/>
      <c r="K17" s="443"/>
      <c r="L17" s="449"/>
    </row>
    <row r="18" spans="1:12" ht="16.5" customHeight="1" hidden="1" thickBot="1">
      <c r="A18" s="469" t="s">
        <v>305</v>
      </c>
      <c r="B18" s="470">
        <v>168482</v>
      </c>
      <c r="C18" s="471" t="s">
        <v>306</v>
      </c>
      <c r="D18" s="470">
        <v>109609</v>
      </c>
      <c r="E18" s="472">
        <v>58873</v>
      </c>
      <c r="F18" s="473"/>
      <c r="G18" s="473"/>
      <c r="H18" s="473"/>
      <c r="I18" s="473"/>
      <c r="J18" s="474"/>
      <c r="K18" s="475"/>
      <c r="L18" s="449"/>
    </row>
    <row r="19" spans="1:12" ht="16.5" customHeight="1">
      <c r="A19" s="476" t="s">
        <v>307</v>
      </c>
      <c r="B19" s="477">
        <v>1000</v>
      </c>
      <c r="C19" s="478">
        <v>2014</v>
      </c>
      <c r="D19" s="477"/>
      <c r="E19" s="479">
        <v>1000</v>
      </c>
      <c r="F19" s="480"/>
      <c r="G19" s="480">
        <v>-1000</v>
      </c>
      <c r="H19" s="480"/>
      <c r="I19" s="480">
        <v>0</v>
      </c>
      <c r="J19" s="481"/>
      <c r="K19" s="482"/>
      <c r="L19" s="449"/>
    </row>
    <row r="20" spans="1:12" ht="16.5" customHeight="1">
      <c r="A20" s="476" t="s">
        <v>308</v>
      </c>
      <c r="B20" s="477">
        <v>4500</v>
      </c>
      <c r="C20" s="478">
        <v>2014</v>
      </c>
      <c r="D20" s="477"/>
      <c r="E20" s="479">
        <v>4500</v>
      </c>
      <c r="F20" s="480"/>
      <c r="G20" s="480">
        <v>-4500</v>
      </c>
      <c r="H20" s="480"/>
      <c r="I20" s="480">
        <v>0</v>
      </c>
      <c r="J20" s="481"/>
      <c r="K20" s="482"/>
      <c r="L20" s="449"/>
    </row>
    <row r="21" spans="1:12" ht="16.5" customHeight="1">
      <c r="A21" s="476" t="s">
        <v>309</v>
      </c>
      <c r="B21" s="477">
        <v>4000</v>
      </c>
      <c r="C21" s="478">
        <v>2014</v>
      </c>
      <c r="D21" s="477"/>
      <c r="E21" s="479">
        <v>4000</v>
      </c>
      <c r="F21" s="480"/>
      <c r="G21" s="480"/>
      <c r="H21" s="480"/>
      <c r="I21" s="480">
        <v>4000</v>
      </c>
      <c r="J21" s="481"/>
      <c r="K21" s="482"/>
      <c r="L21" s="449"/>
    </row>
    <row r="22" spans="1:12" ht="16.5" customHeight="1" thickBot="1">
      <c r="A22" s="476" t="s">
        <v>310</v>
      </c>
      <c r="B22" s="477">
        <v>1469</v>
      </c>
      <c r="C22" s="478">
        <v>2014</v>
      </c>
      <c r="D22" s="477"/>
      <c r="E22" s="479">
        <v>1469</v>
      </c>
      <c r="F22" s="480"/>
      <c r="G22" s="480"/>
      <c r="H22" s="480"/>
      <c r="I22" s="480">
        <v>1469</v>
      </c>
      <c r="J22" s="481"/>
      <c r="K22" s="483"/>
      <c r="L22" s="449"/>
    </row>
    <row r="23" spans="1:12" ht="16.5" customHeight="1" thickBot="1">
      <c r="A23" s="476" t="s">
        <v>311</v>
      </c>
      <c r="B23" s="477">
        <v>750</v>
      </c>
      <c r="C23" s="478">
        <v>2014</v>
      </c>
      <c r="D23" s="477"/>
      <c r="E23" s="479">
        <v>750</v>
      </c>
      <c r="F23" s="480"/>
      <c r="G23" s="480"/>
      <c r="H23" s="480"/>
      <c r="I23" s="480">
        <v>750</v>
      </c>
      <c r="J23" s="481"/>
      <c r="K23" s="484"/>
      <c r="L23" s="449"/>
    </row>
    <row r="24" spans="1:12" ht="16.5" customHeight="1" thickBot="1">
      <c r="A24" s="476" t="s">
        <v>312</v>
      </c>
      <c r="B24" s="477">
        <v>1500</v>
      </c>
      <c r="C24" s="478">
        <v>2014</v>
      </c>
      <c r="D24" s="477"/>
      <c r="E24" s="479">
        <v>1500</v>
      </c>
      <c r="F24" s="480"/>
      <c r="G24" s="480"/>
      <c r="H24" s="480"/>
      <c r="I24" s="480">
        <v>1500</v>
      </c>
      <c r="J24" s="481"/>
      <c r="K24" s="483"/>
      <c r="L24" s="449"/>
    </row>
    <row r="25" spans="1:12" ht="16.5" customHeight="1" thickBot="1">
      <c r="A25" s="476" t="s">
        <v>313</v>
      </c>
      <c r="B25" s="477">
        <v>1000</v>
      </c>
      <c r="C25" s="478"/>
      <c r="D25" s="477"/>
      <c r="E25" s="479">
        <v>1000</v>
      </c>
      <c r="F25" s="480"/>
      <c r="G25" s="480">
        <v>-1000</v>
      </c>
      <c r="H25" s="480"/>
      <c r="I25" s="480">
        <v>0</v>
      </c>
      <c r="J25" s="481"/>
      <c r="K25" s="483"/>
      <c r="L25" s="449"/>
    </row>
    <row r="26" spans="1:12" ht="16.5" customHeight="1" thickBot="1">
      <c r="A26" s="476" t="s">
        <v>314</v>
      </c>
      <c r="B26" s="477">
        <v>1500</v>
      </c>
      <c r="C26" s="478">
        <v>2014</v>
      </c>
      <c r="D26" s="477"/>
      <c r="E26" s="479">
        <v>1500</v>
      </c>
      <c r="F26" s="480"/>
      <c r="G26" s="480"/>
      <c r="H26" s="480"/>
      <c r="I26" s="480">
        <v>0</v>
      </c>
      <c r="J26" s="481"/>
      <c r="K26" s="483"/>
      <c r="L26" s="449"/>
    </row>
    <row r="27" spans="1:12" ht="16.5" customHeight="1" thickBot="1">
      <c r="A27" s="476" t="s">
        <v>315</v>
      </c>
      <c r="B27" s="477">
        <v>531</v>
      </c>
      <c r="C27" s="478">
        <v>2014</v>
      </c>
      <c r="D27" s="477"/>
      <c r="E27" s="479">
        <v>531</v>
      </c>
      <c r="F27" s="480">
        <v>-531</v>
      </c>
      <c r="G27" s="480"/>
      <c r="H27" s="480"/>
      <c r="I27" s="480">
        <v>0</v>
      </c>
      <c r="J27" s="481"/>
      <c r="K27" s="483"/>
      <c r="L27" s="449"/>
    </row>
    <row r="28" spans="1:12" ht="16.5" customHeight="1" thickBot="1">
      <c r="A28" s="476" t="s">
        <v>316</v>
      </c>
      <c r="B28" s="477"/>
      <c r="C28" s="478"/>
      <c r="D28" s="477"/>
      <c r="E28" s="479"/>
      <c r="F28" s="480">
        <v>4000</v>
      </c>
      <c r="G28" s="480">
        <v>-4000</v>
      </c>
      <c r="H28" s="480"/>
      <c r="I28" s="480"/>
      <c r="J28" s="481"/>
      <c r="K28" s="483"/>
      <c r="L28" s="449"/>
    </row>
    <row r="29" spans="1:12" ht="16.5" customHeight="1" thickBot="1">
      <c r="A29" s="476" t="s">
        <v>317</v>
      </c>
      <c r="B29" s="477"/>
      <c r="C29" s="478"/>
      <c r="D29" s="477"/>
      <c r="E29" s="479"/>
      <c r="F29" s="480">
        <v>495</v>
      </c>
      <c r="G29" s="480"/>
      <c r="H29" s="480"/>
      <c r="I29" s="480">
        <v>495</v>
      </c>
      <c r="J29" s="481"/>
      <c r="K29" s="483"/>
      <c r="L29" s="449"/>
    </row>
    <row r="30" spans="1:12" ht="16.5" customHeight="1" thickBot="1">
      <c r="A30" s="451" t="s">
        <v>302</v>
      </c>
      <c r="B30" s="485">
        <f>B17+B19+B20+B21+B22+B23+B24+B26+B27</f>
        <v>17750</v>
      </c>
      <c r="C30" s="486"/>
      <c r="D30" s="485">
        <f>SUM(D17:D17)</f>
        <v>0</v>
      </c>
      <c r="E30" s="487">
        <f>E17+E19+E20+E21+E22+E23+E24+E26+E27+E25</f>
        <v>18750</v>
      </c>
      <c r="F30" s="488">
        <f>SUM(F27:F29)</f>
        <v>3964</v>
      </c>
      <c r="G30" s="488">
        <f>SUM(G19:G29)</f>
        <v>-10500</v>
      </c>
      <c r="H30" s="488"/>
      <c r="I30" s="488">
        <f>SUM(I17:I27)</f>
        <v>10219</v>
      </c>
      <c r="J30" s="489">
        <f>SUM(J16:J18)</f>
        <v>0</v>
      </c>
      <c r="K30" s="456">
        <f>SUM(K17:K18)</f>
        <v>0</v>
      </c>
      <c r="L30" s="449"/>
    </row>
    <row r="31" spans="1:12" ht="16.5" customHeight="1" hidden="1" thickBot="1">
      <c r="A31" s="462"/>
      <c r="B31" s="477"/>
      <c r="C31" s="478"/>
      <c r="D31" s="477"/>
      <c r="E31" s="479"/>
      <c r="F31" s="480"/>
      <c r="G31" s="480"/>
      <c r="H31" s="480"/>
      <c r="I31" s="480"/>
      <c r="J31" s="481"/>
      <c r="K31" s="463"/>
      <c r="L31" s="449"/>
    </row>
    <row r="32" spans="1:12" ht="16.5" customHeight="1" hidden="1" thickBot="1">
      <c r="A32" s="476"/>
      <c r="B32" s="479"/>
      <c r="C32" s="490"/>
      <c r="D32" s="479"/>
      <c r="E32" s="479"/>
      <c r="F32" s="480"/>
      <c r="G32" s="480"/>
      <c r="H32" s="480"/>
      <c r="I32" s="480"/>
      <c r="J32" s="491"/>
      <c r="K32" s="436"/>
      <c r="L32" s="449"/>
    </row>
    <row r="33" spans="1:12" ht="16.5" customHeight="1" hidden="1" thickBot="1">
      <c r="A33" s="476"/>
      <c r="B33" s="479"/>
      <c r="C33" s="490"/>
      <c r="D33" s="479"/>
      <c r="E33" s="479"/>
      <c r="F33" s="480"/>
      <c r="G33" s="480"/>
      <c r="H33" s="480"/>
      <c r="I33" s="480"/>
      <c r="J33" s="491"/>
      <c r="K33" s="436"/>
      <c r="L33" s="449"/>
    </row>
    <row r="34" spans="1:12" ht="16.5" customHeight="1" thickBot="1">
      <c r="A34" s="451"/>
      <c r="B34" s="487"/>
      <c r="C34" s="492"/>
      <c r="D34" s="487"/>
      <c r="E34" s="487"/>
      <c r="F34" s="488"/>
      <c r="G34" s="488"/>
      <c r="H34" s="488"/>
      <c r="I34" s="488"/>
      <c r="J34" s="493"/>
      <c r="K34" s="456"/>
      <c r="L34" s="449"/>
    </row>
    <row r="35" spans="1:12" ht="16.5" customHeight="1">
      <c r="A35" s="462" t="s">
        <v>318</v>
      </c>
      <c r="B35" s="477"/>
      <c r="C35" s="478"/>
      <c r="D35" s="477"/>
      <c r="E35" s="479"/>
      <c r="F35" s="480"/>
      <c r="G35" s="480"/>
      <c r="H35" s="480"/>
      <c r="I35" s="480"/>
      <c r="J35" s="481"/>
      <c r="K35" s="436"/>
      <c r="L35" s="449"/>
    </row>
    <row r="36" spans="1:12" ht="16.5" customHeight="1" thickBot="1">
      <c r="A36" s="444" t="s">
        <v>319</v>
      </c>
      <c r="B36" s="494">
        <v>1500</v>
      </c>
      <c r="C36" s="495">
        <v>2014</v>
      </c>
      <c r="D36" s="494"/>
      <c r="E36" s="496">
        <v>1500</v>
      </c>
      <c r="F36" s="497"/>
      <c r="G36" s="497">
        <v>-1500</v>
      </c>
      <c r="H36" s="497"/>
      <c r="I36" s="497">
        <v>1500</v>
      </c>
      <c r="J36" s="498"/>
      <c r="K36" s="450"/>
      <c r="L36" s="449"/>
    </row>
    <row r="37" spans="1:12" ht="16.5" customHeight="1" thickBot="1">
      <c r="A37" s="451" t="s">
        <v>302</v>
      </c>
      <c r="B37" s="485">
        <f>SUM(B36)</f>
        <v>1500</v>
      </c>
      <c r="C37" s="486"/>
      <c r="D37" s="485"/>
      <c r="E37" s="487">
        <f>SUM(E36)</f>
        <v>1500</v>
      </c>
      <c r="F37" s="488"/>
      <c r="G37" s="488">
        <f>SUM(G36)</f>
        <v>-1500</v>
      </c>
      <c r="H37" s="488"/>
      <c r="I37" s="488">
        <f>SUM(I36)</f>
        <v>1500</v>
      </c>
      <c r="J37" s="489"/>
      <c r="K37" s="499"/>
      <c r="L37" s="449"/>
    </row>
    <row r="38" spans="1:12" ht="17.25" customHeight="1" thickBot="1">
      <c r="A38" s="500" t="s">
        <v>320</v>
      </c>
      <c r="B38" s="477">
        <v>165</v>
      </c>
      <c r="C38" s="478">
        <v>2014</v>
      </c>
      <c r="D38" s="477"/>
      <c r="E38" s="479">
        <v>165</v>
      </c>
      <c r="F38" s="480"/>
      <c r="G38" s="480">
        <v>33</v>
      </c>
      <c r="H38" s="480"/>
      <c r="I38" s="480">
        <v>198</v>
      </c>
      <c r="J38" s="481"/>
      <c r="K38" s="463"/>
      <c r="L38" s="449"/>
    </row>
    <row r="39" spans="1:12" ht="16.5" customHeight="1" hidden="1" thickBot="1">
      <c r="A39" s="464"/>
      <c r="B39" s="465"/>
      <c r="C39" s="501"/>
      <c r="D39" s="465"/>
      <c r="E39" s="467"/>
      <c r="F39" s="468"/>
      <c r="G39" s="468"/>
      <c r="H39" s="468"/>
      <c r="I39" s="468"/>
      <c r="J39" s="502"/>
      <c r="K39" s="443"/>
      <c r="L39" s="449"/>
    </row>
    <row r="40" spans="1:12" ht="16.5" customHeight="1" hidden="1" thickBot="1">
      <c r="A40" s="500"/>
      <c r="B40" s="477"/>
      <c r="C40" s="495"/>
      <c r="D40" s="477"/>
      <c r="E40" s="479"/>
      <c r="F40" s="480"/>
      <c r="G40" s="480"/>
      <c r="H40" s="480"/>
      <c r="I40" s="480"/>
      <c r="J40" s="481"/>
      <c r="K40" s="503"/>
      <c r="L40" s="449"/>
    </row>
    <row r="41" spans="1:12" ht="16.5" customHeight="1" hidden="1" thickBot="1">
      <c r="A41" s="451"/>
      <c r="B41" s="485"/>
      <c r="C41" s="486"/>
      <c r="D41" s="485"/>
      <c r="E41" s="487"/>
      <c r="F41" s="488"/>
      <c r="G41" s="488"/>
      <c r="H41" s="488"/>
      <c r="I41" s="488"/>
      <c r="J41" s="489"/>
      <c r="K41" s="456"/>
      <c r="L41" s="449"/>
    </row>
    <row r="42" spans="1:12" ht="16.5" customHeight="1" hidden="1" thickBot="1">
      <c r="A42" s="504"/>
      <c r="B42" s="477"/>
      <c r="C42" s="478"/>
      <c r="D42" s="477"/>
      <c r="E42" s="479"/>
      <c r="F42" s="480"/>
      <c r="G42" s="480"/>
      <c r="H42" s="480"/>
      <c r="I42" s="480"/>
      <c r="J42" s="481"/>
      <c r="K42" s="463"/>
      <c r="L42" s="449"/>
    </row>
    <row r="43" spans="1:12" ht="16.5" customHeight="1" hidden="1" thickBot="1">
      <c r="A43" s="500"/>
      <c r="B43" s="477"/>
      <c r="C43" s="478"/>
      <c r="D43" s="477"/>
      <c r="E43" s="479"/>
      <c r="F43" s="480"/>
      <c r="G43" s="480"/>
      <c r="H43" s="480"/>
      <c r="I43" s="480"/>
      <c r="J43" s="481"/>
      <c r="K43" s="436"/>
      <c r="L43" s="449"/>
    </row>
    <row r="44" spans="1:12" ht="16.5" customHeight="1" hidden="1" thickBot="1">
      <c r="A44" s="500"/>
      <c r="B44" s="477"/>
      <c r="C44" s="478"/>
      <c r="D44" s="477"/>
      <c r="E44" s="479"/>
      <c r="F44" s="480"/>
      <c r="G44" s="480"/>
      <c r="H44" s="480"/>
      <c r="I44" s="480"/>
      <c r="J44" s="481"/>
      <c r="K44" s="450"/>
      <c r="L44" s="449"/>
    </row>
    <row r="45" spans="1:12" ht="16.5" customHeight="1" hidden="1" thickBot="1">
      <c r="A45" s="451"/>
      <c r="B45" s="485"/>
      <c r="C45" s="486"/>
      <c r="D45" s="485"/>
      <c r="E45" s="487"/>
      <c r="F45" s="488"/>
      <c r="G45" s="488"/>
      <c r="H45" s="488"/>
      <c r="I45" s="488"/>
      <c r="J45" s="489"/>
      <c r="K45" s="505"/>
      <c r="L45" s="449"/>
    </row>
    <row r="46" spans="1:12" ht="16.5" customHeight="1" hidden="1" thickBot="1">
      <c r="A46" s="504"/>
      <c r="B46" s="479"/>
      <c r="C46" s="490"/>
      <c r="D46" s="479"/>
      <c r="E46" s="480"/>
      <c r="F46" s="480"/>
      <c r="G46" s="480"/>
      <c r="H46" s="480"/>
      <c r="I46" s="480"/>
      <c r="J46" s="506"/>
      <c r="K46" s="463"/>
      <c r="L46" s="507" t="s">
        <v>321</v>
      </c>
    </row>
    <row r="47" spans="1:12" ht="32.25" customHeight="1" hidden="1" thickBot="1">
      <c r="A47" s="508"/>
      <c r="B47" s="467"/>
      <c r="C47" s="466"/>
      <c r="D47" s="467"/>
      <c r="E47" s="467"/>
      <c r="F47" s="480"/>
      <c r="G47" s="480"/>
      <c r="H47" s="480"/>
      <c r="I47" s="480"/>
      <c r="J47" s="480"/>
      <c r="K47" s="509"/>
      <c r="L47" s="449"/>
    </row>
    <row r="48" spans="1:12" ht="16.5" customHeight="1" hidden="1" thickBot="1">
      <c r="A48" s="451"/>
      <c r="B48" s="487"/>
      <c r="C48" s="492"/>
      <c r="D48" s="487"/>
      <c r="E48" s="487"/>
      <c r="F48" s="488"/>
      <c r="G48" s="488"/>
      <c r="H48" s="488"/>
      <c r="I48" s="488"/>
      <c r="J48" s="493"/>
      <c r="K48" s="456"/>
      <c r="L48" s="449"/>
    </row>
    <row r="49" spans="1:12" ht="16.5" customHeight="1" hidden="1" thickBot="1">
      <c r="A49" s="510"/>
      <c r="B49" s="511"/>
      <c r="C49" s="512"/>
      <c r="D49" s="511"/>
      <c r="E49" s="513"/>
      <c r="F49" s="506"/>
      <c r="G49" s="506"/>
      <c r="H49" s="506"/>
      <c r="I49" s="506"/>
      <c r="J49" s="514"/>
      <c r="K49" s="463"/>
      <c r="L49" s="449"/>
    </row>
    <row r="50" spans="1:12" ht="16.5" customHeight="1" hidden="1" thickBot="1">
      <c r="A50" s="515"/>
      <c r="B50" s="494"/>
      <c r="C50" s="495"/>
      <c r="D50" s="494"/>
      <c r="E50" s="496"/>
      <c r="F50" s="497"/>
      <c r="G50" s="497"/>
      <c r="H50" s="497"/>
      <c r="I50" s="497"/>
      <c r="J50" s="498"/>
      <c r="K50" s="450"/>
      <c r="L50" s="449"/>
    </row>
    <row r="51" spans="1:12" ht="16.5" customHeight="1" hidden="1" thickBot="1">
      <c r="A51" s="451"/>
      <c r="B51" s="485"/>
      <c r="C51" s="486"/>
      <c r="D51" s="485"/>
      <c r="E51" s="487"/>
      <c r="F51" s="488"/>
      <c r="G51" s="488"/>
      <c r="H51" s="488"/>
      <c r="I51" s="488"/>
      <c r="J51" s="489"/>
      <c r="K51" s="456"/>
      <c r="L51" s="449"/>
    </row>
    <row r="52" spans="1:12" ht="16.5" customHeight="1" hidden="1" thickBot="1">
      <c r="A52" s="516"/>
      <c r="B52" s="477"/>
      <c r="C52" s="478"/>
      <c r="D52" s="477"/>
      <c r="E52" s="479"/>
      <c r="F52" s="480"/>
      <c r="G52" s="480"/>
      <c r="H52" s="480"/>
      <c r="I52" s="480"/>
      <c r="J52" s="481"/>
      <c r="K52" s="463"/>
      <c r="L52" s="449"/>
    </row>
    <row r="53" spans="1:12" ht="16.5" customHeight="1" hidden="1" thickBot="1">
      <c r="A53" s="517"/>
      <c r="B53" s="477"/>
      <c r="C53" s="478"/>
      <c r="D53" s="477"/>
      <c r="E53" s="479"/>
      <c r="F53" s="480"/>
      <c r="G53" s="480"/>
      <c r="H53" s="480"/>
      <c r="I53" s="480"/>
      <c r="J53" s="481"/>
      <c r="K53" s="436"/>
      <c r="L53" s="449"/>
    </row>
    <row r="54" spans="1:12" ht="16.5" customHeight="1" hidden="1" thickBot="1">
      <c r="A54" s="451"/>
      <c r="B54" s="485"/>
      <c r="C54" s="486"/>
      <c r="D54" s="485"/>
      <c r="E54" s="487"/>
      <c r="F54" s="488"/>
      <c r="G54" s="488"/>
      <c r="H54" s="488"/>
      <c r="I54" s="488"/>
      <c r="J54" s="489"/>
      <c r="K54" s="456"/>
      <c r="L54" s="449"/>
    </row>
    <row r="55" spans="1:12" ht="16.5" customHeight="1" hidden="1" thickBot="1">
      <c r="A55" s="510"/>
      <c r="B55" s="477"/>
      <c r="C55" s="478"/>
      <c r="D55" s="477"/>
      <c r="E55" s="479"/>
      <c r="F55" s="480"/>
      <c r="G55" s="480"/>
      <c r="H55" s="480"/>
      <c r="I55" s="480"/>
      <c r="J55" s="481"/>
      <c r="K55" s="463"/>
      <c r="L55" s="449"/>
    </row>
    <row r="56" spans="1:12" ht="16.5" customHeight="1" hidden="1" thickBot="1">
      <c r="A56" s="476"/>
      <c r="B56" s="477"/>
      <c r="C56" s="478"/>
      <c r="D56" s="477"/>
      <c r="E56" s="479"/>
      <c r="F56" s="480"/>
      <c r="G56" s="480"/>
      <c r="H56" s="480"/>
      <c r="I56" s="480"/>
      <c r="J56" s="481"/>
      <c r="K56" s="450"/>
      <c r="L56" s="449"/>
    </row>
    <row r="57" spans="1:12" ht="16.5" customHeight="1" hidden="1" thickBot="1">
      <c r="A57" s="451"/>
      <c r="B57" s="485"/>
      <c r="C57" s="486"/>
      <c r="D57" s="485"/>
      <c r="E57" s="487"/>
      <c r="F57" s="488"/>
      <c r="G57" s="488"/>
      <c r="H57" s="488"/>
      <c r="I57" s="488"/>
      <c r="J57" s="489"/>
      <c r="K57" s="499"/>
      <c r="L57" s="449"/>
    </row>
    <row r="58" spans="1:12" ht="16.5" customHeight="1" hidden="1" thickBot="1">
      <c r="A58" s="504"/>
      <c r="B58" s="479"/>
      <c r="C58" s="490"/>
      <c r="D58" s="479"/>
      <c r="E58" s="479"/>
      <c r="F58" s="480"/>
      <c r="G58" s="480"/>
      <c r="H58" s="480"/>
      <c r="I58" s="480"/>
      <c r="J58" s="491"/>
      <c r="K58" s="463"/>
      <c r="L58" s="449"/>
    </row>
    <row r="59" spans="1:12" ht="24.75" customHeight="1" hidden="1" thickBot="1">
      <c r="A59" s="500"/>
      <c r="B59" s="479"/>
      <c r="C59" s="490"/>
      <c r="D59" s="479"/>
      <c r="E59" s="479"/>
      <c r="F59" s="480"/>
      <c r="G59" s="480"/>
      <c r="H59" s="480"/>
      <c r="I59" s="480"/>
      <c r="J59" s="491"/>
      <c r="K59" s="450"/>
      <c r="L59" s="449"/>
    </row>
    <row r="60" spans="1:12" ht="16.5" customHeight="1" hidden="1" thickBot="1">
      <c r="A60" s="451"/>
      <c r="B60" s="487"/>
      <c r="C60" s="492"/>
      <c r="D60" s="487"/>
      <c r="E60" s="487"/>
      <c r="F60" s="488"/>
      <c r="G60" s="488"/>
      <c r="H60" s="488"/>
      <c r="I60" s="488"/>
      <c r="J60" s="493"/>
      <c r="K60" s="456"/>
      <c r="L60" s="449"/>
    </row>
    <row r="61" spans="1:12" ht="16.5" customHeight="1" hidden="1" thickBot="1">
      <c r="A61" s="518"/>
      <c r="B61" s="479"/>
      <c r="C61" s="490"/>
      <c r="D61" s="479"/>
      <c r="E61" s="479"/>
      <c r="F61" s="480"/>
      <c r="G61" s="480"/>
      <c r="H61" s="480"/>
      <c r="I61" s="480"/>
      <c r="J61" s="491"/>
      <c r="K61" s="463"/>
      <c r="L61" s="479" t="s">
        <v>322</v>
      </c>
    </row>
    <row r="62" spans="1:12" ht="27" customHeight="1" hidden="1" thickBot="1">
      <c r="A62" s="519"/>
      <c r="B62" s="479"/>
      <c r="C62" s="490"/>
      <c r="D62" s="479"/>
      <c r="E62" s="479"/>
      <c r="F62" s="480"/>
      <c r="G62" s="480"/>
      <c r="H62" s="480"/>
      <c r="I62" s="480"/>
      <c r="J62" s="491"/>
      <c r="K62" s="450"/>
      <c r="L62" s="520"/>
    </row>
    <row r="63" spans="1:12" ht="18.75" customHeight="1" thickBot="1">
      <c r="A63" s="451" t="s">
        <v>326</v>
      </c>
      <c r="B63" s="487">
        <v>217</v>
      </c>
      <c r="C63" s="492"/>
      <c r="D63" s="487"/>
      <c r="E63" s="487"/>
      <c r="F63" s="488"/>
      <c r="G63" s="488">
        <v>217</v>
      </c>
      <c r="H63" s="488"/>
      <c r="I63" s="488"/>
      <c r="J63" s="493"/>
      <c r="K63" s="456"/>
      <c r="L63" s="449"/>
    </row>
    <row r="64" spans="1:12" ht="16.5" customHeight="1" thickBot="1">
      <c r="A64" s="451" t="s">
        <v>327</v>
      </c>
      <c r="B64" s="487">
        <f>SUM(B38:B63)</f>
        <v>382</v>
      </c>
      <c r="C64" s="492"/>
      <c r="D64" s="487"/>
      <c r="E64" s="487">
        <f>SUM(E38:E63)</f>
        <v>165</v>
      </c>
      <c r="F64" s="488"/>
      <c r="G64" s="488">
        <f>SUM(G38:G63)</f>
        <v>250</v>
      </c>
      <c r="H64" s="488"/>
      <c r="I64" s="488"/>
      <c r="J64" s="488">
        <f>SUM(J38:J63)</f>
        <v>0</v>
      </c>
      <c r="K64" s="499"/>
      <c r="L64" s="449"/>
    </row>
    <row r="65" spans="1:12" ht="16.5" customHeight="1" thickBot="1">
      <c r="A65" s="521" t="s">
        <v>323</v>
      </c>
      <c r="B65" s="522">
        <f>SUM(B37,B34,B30,B15,B12,B64,B38)</f>
        <v>1630699</v>
      </c>
      <c r="C65" s="522">
        <f>SUM(C63,C63,C60,C57,C54,C51,C48,C45,C41,C37,C34,C30,C15,C12)</f>
        <v>0</v>
      </c>
      <c r="D65" s="522">
        <f>SUM(D37,D34,D30,D15,D12)</f>
        <v>85958</v>
      </c>
      <c r="E65" s="522">
        <f>SUM(E37,E34,E30,E15,E12,B64,E38)</f>
        <v>1045741</v>
      </c>
      <c r="F65" s="522">
        <f>SUM(F37,F34,F30,F15,F12,C64,F38)</f>
        <v>3964</v>
      </c>
      <c r="G65" s="522">
        <f>SUM(G37,G64,G30,G15,G12)</f>
        <v>-10844</v>
      </c>
      <c r="H65" s="522">
        <f>SUM(H37,H34,H30,H15,H12)</f>
        <v>0</v>
      </c>
      <c r="I65" s="522">
        <f>SUM(I12+I15+I30+I34+I37+I38)</f>
        <v>101332</v>
      </c>
      <c r="J65" s="522">
        <f>SUM(J12,J15,J30,J34,J37,B64)</f>
        <v>1522169</v>
      </c>
      <c r="K65" s="523">
        <f>SUM(K37,K34,K30,K15,K12)</f>
        <v>1521787</v>
      </c>
      <c r="L65" s="449"/>
    </row>
    <row r="66" spans="1:11" ht="16.5" customHeight="1">
      <c r="A66" s="524"/>
      <c r="B66" s="525"/>
      <c r="C66" s="526"/>
      <c r="D66" s="525"/>
      <c r="E66" s="525"/>
      <c r="F66" s="527"/>
      <c r="G66" s="527"/>
      <c r="H66" s="527"/>
      <c r="I66" s="527"/>
      <c r="J66" s="528"/>
      <c r="K66" s="529"/>
    </row>
    <row r="67" spans="1:11" ht="0.75" customHeight="1" thickBot="1">
      <c r="A67" s="530"/>
      <c r="B67" s="531"/>
      <c r="C67" s="532"/>
      <c r="D67" s="531"/>
      <c r="E67" s="531"/>
      <c r="F67" s="533"/>
      <c r="G67" s="533"/>
      <c r="H67" s="533"/>
      <c r="I67" s="533"/>
      <c r="J67" s="534"/>
      <c r="K67" s="535"/>
    </row>
    <row r="68" spans="1:11" ht="16.5" customHeight="1" hidden="1" thickBot="1">
      <c r="A68" s="536"/>
      <c r="B68" s="537"/>
      <c r="C68" s="538"/>
      <c r="D68" s="537"/>
      <c r="E68" s="537"/>
      <c r="F68" s="539"/>
      <c r="G68" s="539"/>
      <c r="H68" s="539"/>
      <c r="I68" s="539"/>
      <c r="J68" s="534"/>
      <c r="K68" s="535"/>
    </row>
    <row r="69" spans="1:11" ht="16.5" customHeight="1" hidden="1" thickBot="1">
      <c r="A69" s="476"/>
      <c r="B69" s="479"/>
      <c r="C69" s="540"/>
      <c r="D69" s="479"/>
      <c r="E69" s="479"/>
      <c r="F69" s="480"/>
      <c r="G69" s="480"/>
      <c r="H69" s="480"/>
      <c r="I69" s="480"/>
      <c r="J69" s="541"/>
      <c r="K69" s="542"/>
    </row>
    <row r="70" spans="1:11" ht="16.5" customHeight="1" hidden="1" thickBot="1">
      <c r="A70" s="543"/>
      <c r="B70" s="522"/>
      <c r="C70" s="544"/>
      <c r="D70" s="522"/>
      <c r="E70" s="522"/>
      <c r="F70" s="545"/>
      <c r="G70" s="545"/>
      <c r="H70" s="545"/>
      <c r="I70" s="545"/>
      <c r="J70" s="546"/>
      <c r="K70" s="547"/>
    </row>
    <row r="71" spans="1:11" ht="16.5" customHeight="1" hidden="1" thickBot="1">
      <c r="A71" s="548"/>
      <c r="B71" s="549"/>
      <c r="C71" s="550"/>
      <c r="D71" s="549"/>
      <c r="E71" s="549"/>
      <c r="F71" s="551"/>
      <c r="G71" s="551"/>
      <c r="H71" s="551"/>
      <c r="I71" s="551"/>
      <c r="J71" s="552"/>
      <c r="K71" s="547"/>
    </row>
    <row r="72" spans="1:11" ht="16.5" customHeight="1" hidden="1" thickBot="1">
      <c r="A72" s="521"/>
      <c r="B72" s="522"/>
      <c r="C72" s="553"/>
      <c r="D72" s="522"/>
      <c r="E72" s="522"/>
      <c r="F72" s="545"/>
      <c r="G72" s="545"/>
      <c r="H72" s="545"/>
      <c r="I72" s="545"/>
      <c r="J72" s="546"/>
      <c r="K72" s="554"/>
    </row>
    <row r="73" spans="1:11" ht="16.5" customHeight="1" hidden="1" thickBot="1">
      <c r="A73" s="555"/>
      <c r="B73" s="525"/>
      <c r="C73" s="526"/>
      <c r="D73" s="525"/>
      <c r="E73" s="525"/>
      <c r="F73" s="527"/>
      <c r="G73" s="527"/>
      <c r="H73" s="527"/>
      <c r="I73" s="527"/>
      <c r="J73" s="527"/>
      <c r="K73" s="556"/>
    </row>
    <row r="74" spans="1:11" ht="16.5" customHeight="1" hidden="1" thickBot="1">
      <c r="A74" s="557"/>
      <c r="B74" s="479"/>
      <c r="C74" s="490"/>
      <c r="D74" s="479"/>
      <c r="E74" s="479"/>
      <c r="F74" s="480"/>
      <c r="G74" s="480"/>
      <c r="H74" s="480"/>
      <c r="I74" s="480"/>
      <c r="J74" s="480"/>
      <c r="K74" s="558"/>
    </row>
    <row r="75" spans="1:11" ht="16.5" customHeight="1" hidden="1" thickBot="1">
      <c r="A75" s="559"/>
      <c r="B75" s="472"/>
      <c r="C75" s="560"/>
      <c r="D75" s="472"/>
      <c r="E75" s="472"/>
      <c r="F75" s="473"/>
      <c r="G75" s="473"/>
      <c r="H75" s="473"/>
      <c r="I75" s="473"/>
      <c r="J75" s="473"/>
      <c r="K75" s="558"/>
    </row>
    <row r="76" spans="1:11" ht="16.5" customHeight="1" hidden="1" thickBot="1">
      <c r="A76" s="559"/>
      <c r="B76" s="472"/>
      <c r="C76" s="560"/>
      <c r="D76" s="472"/>
      <c r="E76" s="472"/>
      <c r="F76" s="473"/>
      <c r="G76" s="473"/>
      <c r="H76" s="473"/>
      <c r="I76" s="473"/>
      <c r="J76" s="473"/>
      <c r="K76" s="558"/>
    </row>
    <row r="77" spans="1:11" ht="16.5" customHeight="1" hidden="1" thickBot="1">
      <c r="A77" s="536"/>
      <c r="B77" s="531"/>
      <c r="C77" s="560"/>
      <c r="D77" s="537"/>
      <c r="E77" s="531"/>
      <c r="F77" s="551"/>
      <c r="G77" s="551"/>
      <c r="H77" s="551"/>
      <c r="I77" s="551"/>
      <c r="J77" s="561"/>
      <c r="K77" s="562"/>
    </row>
    <row r="78" spans="1:11" ht="16.5" customHeight="1" hidden="1" thickBot="1">
      <c r="A78" s="563"/>
      <c r="B78" s="522"/>
      <c r="C78" s="564"/>
      <c r="D78" s="522"/>
      <c r="E78" s="522"/>
      <c r="F78" s="565"/>
      <c r="G78" s="565"/>
      <c r="H78" s="565"/>
      <c r="I78" s="565"/>
      <c r="J78" s="566"/>
      <c r="K78" s="542"/>
    </row>
    <row r="79" spans="1:11" s="573" customFormat="1" ht="16.5" customHeight="1" thickBot="1">
      <c r="A79" s="567" t="s">
        <v>213</v>
      </c>
      <c r="B79" s="568">
        <f>SUM(B65:B78)</f>
        <v>1630699</v>
      </c>
      <c r="C79" s="569"/>
      <c r="D79" s="568">
        <f aca="true" t="shared" si="1" ref="D79:I79">SUM(D65:D78)</f>
        <v>85958</v>
      </c>
      <c r="E79" s="568">
        <f t="shared" si="1"/>
        <v>1045741</v>
      </c>
      <c r="F79" s="568">
        <f t="shared" si="1"/>
        <v>3964</v>
      </c>
      <c r="G79" s="568">
        <f t="shared" si="1"/>
        <v>-10844</v>
      </c>
      <c r="H79" s="568">
        <f t="shared" si="1"/>
        <v>0</v>
      </c>
      <c r="I79" s="570">
        <f t="shared" si="1"/>
        <v>101332</v>
      </c>
      <c r="J79" s="571">
        <f>SUM(J65)</f>
        <v>1522169</v>
      </c>
      <c r="K79" s="572">
        <f>SUM(K65)</f>
        <v>1521787</v>
      </c>
    </row>
  </sheetData>
  <sheetProtection/>
  <mergeCells count="3">
    <mergeCell ref="B1:Q1"/>
    <mergeCell ref="A2:J2"/>
    <mergeCell ref="E3:J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&amp;C&amp;P. oldal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C1" sqref="C1:R1"/>
    </sheetView>
  </sheetViews>
  <sheetFormatPr defaultColWidth="9.140625" defaultRowHeight="15"/>
  <cols>
    <col min="1" max="1" width="5.421875" style="0" customWidth="1"/>
    <col min="2" max="2" width="8.140625" style="0" customWidth="1"/>
    <col min="3" max="3" width="36.421875" style="0" customWidth="1"/>
    <col min="4" max="4" width="11.28125" style="0" customWidth="1"/>
    <col min="5" max="5" width="9.421875" style="0" customWidth="1"/>
    <col min="6" max="6" width="9.28125" style="0" customWidth="1"/>
    <col min="7" max="7" width="10.7109375" style="0" customWidth="1"/>
    <col min="8" max="8" width="11.00390625" style="0" customWidth="1"/>
    <col min="9" max="9" width="12.7109375" style="0" customWidth="1"/>
    <col min="10" max="10" width="15.140625" style="0" customWidth="1"/>
    <col min="11" max="11" width="12.140625" style="0" customWidth="1"/>
  </cols>
  <sheetData>
    <row r="1" spans="1:18" ht="15">
      <c r="A1" s="1"/>
      <c r="B1" s="1"/>
      <c r="C1" s="584" t="s">
        <v>328</v>
      </c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</row>
    <row r="2" spans="1:10" ht="15">
      <c r="A2" s="581" t="s">
        <v>177</v>
      </c>
      <c r="B2" s="581"/>
      <c r="C2" s="581"/>
      <c r="D2" s="581"/>
      <c r="E2" s="581"/>
      <c r="F2" s="581"/>
      <c r="G2" s="581"/>
      <c r="H2" s="581"/>
      <c r="I2" s="581"/>
      <c r="J2" s="581"/>
    </row>
    <row r="3" spans="1:10" ht="15">
      <c r="A3" s="581" t="s">
        <v>242</v>
      </c>
      <c r="B3" s="581"/>
      <c r="C3" s="581"/>
      <c r="D3" s="581"/>
      <c r="E3" s="581"/>
      <c r="F3" s="581"/>
      <c r="G3" s="581"/>
      <c r="H3" s="581"/>
      <c r="I3" s="581"/>
      <c r="J3" s="581"/>
    </row>
    <row r="5" spans="1:10" ht="15.7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0" ht="16.5" thickBot="1">
      <c r="A6" s="6"/>
      <c r="B6" s="6"/>
      <c r="C6" s="6"/>
      <c r="D6" s="586" t="s">
        <v>1</v>
      </c>
      <c r="E6" s="586"/>
      <c r="F6" s="586"/>
      <c r="G6" s="586"/>
      <c r="H6" s="586"/>
      <c r="I6" s="586"/>
      <c r="J6" s="586"/>
    </row>
    <row r="7" spans="1:10" ht="72" thickBot="1">
      <c r="A7" s="7" t="s">
        <v>2</v>
      </c>
      <c r="B7" s="8" t="s">
        <v>3</v>
      </c>
      <c r="C7" s="3" t="s">
        <v>4</v>
      </c>
      <c r="D7" s="3" t="s">
        <v>255</v>
      </c>
      <c r="E7" s="221" t="s">
        <v>256</v>
      </c>
      <c r="F7" s="221" t="s">
        <v>263</v>
      </c>
      <c r="G7" s="221" t="s">
        <v>278</v>
      </c>
      <c r="H7" s="221" t="s">
        <v>279</v>
      </c>
      <c r="I7" s="221" t="s">
        <v>324</v>
      </c>
      <c r="J7" s="9" t="s">
        <v>258</v>
      </c>
    </row>
    <row r="8" spans="1:10" ht="15.75" thickBot="1">
      <c r="A8" s="10">
        <v>1</v>
      </c>
      <c r="B8" s="12">
        <v>2</v>
      </c>
      <c r="C8" s="12">
        <v>3</v>
      </c>
      <c r="D8" s="12">
        <v>4</v>
      </c>
      <c r="E8" s="222">
        <v>5</v>
      </c>
      <c r="F8" s="222">
        <v>6</v>
      </c>
      <c r="G8" s="222">
        <v>7</v>
      </c>
      <c r="H8" s="222">
        <v>8</v>
      </c>
      <c r="I8" s="222">
        <v>9</v>
      </c>
      <c r="J8" s="13">
        <v>10</v>
      </c>
    </row>
    <row r="9" spans="1:10" ht="15">
      <c r="A9" s="14" t="s">
        <v>5</v>
      </c>
      <c r="B9" s="106" t="s">
        <v>6</v>
      </c>
      <c r="C9" s="107" t="s">
        <v>7</v>
      </c>
      <c r="D9" s="148"/>
      <c r="E9" s="380"/>
      <c r="F9" s="380"/>
      <c r="G9" s="380"/>
      <c r="H9" s="380"/>
      <c r="I9" s="380"/>
      <c r="J9" s="111"/>
    </row>
    <row r="10" spans="1:10" ht="15">
      <c r="A10" s="114" t="s">
        <v>8</v>
      </c>
      <c r="B10" s="108"/>
      <c r="C10" s="38" t="s">
        <v>9</v>
      </c>
      <c r="D10" s="149"/>
      <c r="E10" s="381"/>
      <c r="F10" s="381"/>
      <c r="G10" s="381"/>
      <c r="H10" s="381"/>
      <c r="I10" s="381"/>
      <c r="J10" s="112"/>
    </row>
    <row r="11" spans="1:10" ht="25.5">
      <c r="A11" s="114" t="s">
        <v>10</v>
      </c>
      <c r="B11" s="108"/>
      <c r="C11" s="67" t="s">
        <v>11</v>
      </c>
      <c r="D11" s="150"/>
      <c r="E11" s="223"/>
      <c r="F11" s="223"/>
      <c r="G11" s="223"/>
      <c r="H11" s="223"/>
      <c r="I11" s="223"/>
      <c r="J11" s="26"/>
    </row>
    <row r="12" spans="1:10" ht="15">
      <c r="A12" s="114" t="s">
        <v>12</v>
      </c>
      <c r="B12" s="108"/>
      <c r="C12" s="67" t="s">
        <v>13</v>
      </c>
      <c r="D12" s="150">
        <v>20571</v>
      </c>
      <c r="E12" s="223"/>
      <c r="F12" s="223"/>
      <c r="G12" s="223"/>
      <c r="H12" s="223"/>
      <c r="I12" s="223">
        <v>10170</v>
      </c>
      <c r="J12" s="26">
        <f>SUM(D12:I12)</f>
        <v>30741</v>
      </c>
    </row>
    <row r="13" spans="1:10" ht="15">
      <c r="A13" s="114" t="s">
        <v>14</v>
      </c>
      <c r="B13" s="108"/>
      <c r="C13" s="67" t="s">
        <v>15</v>
      </c>
      <c r="D13" s="150"/>
      <c r="E13" s="223"/>
      <c r="F13" s="223"/>
      <c r="G13" s="223"/>
      <c r="H13" s="223"/>
      <c r="I13" s="223"/>
      <c r="J13" s="26"/>
    </row>
    <row r="14" spans="1:10" ht="15">
      <c r="A14" s="114"/>
      <c r="B14" s="217"/>
      <c r="C14" s="95" t="s">
        <v>17</v>
      </c>
      <c r="D14" s="218"/>
      <c r="E14" s="224"/>
      <c r="F14" s="224"/>
      <c r="G14" s="224"/>
      <c r="H14" s="224"/>
      <c r="I14" s="224"/>
      <c r="J14" s="79"/>
    </row>
    <row r="15" spans="1:10" ht="26.25" thickBot="1">
      <c r="A15" s="114" t="s">
        <v>16</v>
      </c>
      <c r="B15" s="105"/>
      <c r="C15" s="102" t="s">
        <v>227</v>
      </c>
      <c r="D15" s="151"/>
      <c r="E15" s="382"/>
      <c r="F15" s="382"/>
      <c r="G15" s="382"/>
      <c r="H15" s="382"/>
      <c r="I15" s="382"/>
      <c r="J15" s="62"/>
    </row>
    <row r="16" spans="1:12" ht="15.75" thickBot="1">
      <c r="A16" s="114" t="s">
        <v>18</v>
      </c>
      <c r="B16" s="18"/>
      <c r="C16" s="19" t="s">
        <v>19</v>
      </c>
      <c r="D16" s="152">
        <f>SUM(D11:D15)</f>
        <v>20571</v>
      </c>
      <c r="E16" s="225"/>
      <c r="F16" s="225"/>
      <c r="G16" s="225"/>
      <c r="H16" s="225"/>
      <c r="I16" s="225"/>
      <c r="J16" s="20">
        <f>SUM(J11:J15)</f>
        <v>30741</v>
      </c>
      <c r="L16" s="219"/>
    </row>
    <row r="17" spans="1:10" ht="15">
      <c r="A17" s="114" t="s">
        <v>20</v>
      </c>
      <c r="B17" s="126"/>
      <c r="C17" s="35" t="s">
        <v>21</v>
      </c>
      <c r="D17" s="153"/>
      <c r="E17" s="383"/>
      <c r="F17" s="383"/>
      <c r="G17" s="383"/>
      <c r="H17" s="383"/>
      <c r="I17" s="383"/>
      <c r="J17" s="111"/>
    </row>
    <row r="18" spans="1:10" ht="15">
      <c r="A18" s="114" t="s">
        <v>22</v>
      </c>
      <c r="B18" s="45"/>
      <c r="C18" s="40" t="s">
        <v>23</v>
      </c>
      <c r="D18" s="145">
        <v>80000</v>
      </c>
      <c r="E18" s="226"/>
      <c r="F18" s="226"/>
      <c r="G18" s="226"/>
      <c r="H18" s="226"/>
      <c r="I18" s="226">
        <v>3190</v>
      </c>
      <c r="J18" s="50">
        <f>SUM(D18:I18)</f>
        <v>83190</v>
      </c>
    </row>
    <row r="19" spans="1:10" ht="15">
      <c r="A19" s="114" t="s">
        <v>24</v>
      </c>
      <c r="B19" s="23"/>
      <c r="C19" s="24" t="s">
        <v>25</v>
      </c>
      <c r="D19" s="141">
        <v>8500</v>
      </c>
      <c r="E19" s="227"/>
      <c r="F19" s="227"/>
      <c r="G19" s="227"/>
      <c r="H19" s="227"/>
      <c r="I19" s="227">
        <v>1182</v>
      </c>
      <c r="J19" s="50">
        <f>SUM(D19:I19)</f>
        <v>9682</v>
      </c>
    </row>
    <row r="20" spans="1:10" ht="26.25" thickBot="1">
      <c r="A20" s="114" t="s">
        <v>26</v>
      </c>
      <c r="B20" s="27"/>
      <c r="C20" s="28" t="s">
        <v>27</v>
      </c>
      <c r="D20" s="154">
        <v>2000</v>
      </c>
      <c r="E20" s="384"/>
      <c r="F20" s="384"/>
      <c r="G20" s="384"/>
      <c r="H20" s="384"/>
      <c r="I20" s="384">
        <v>1397</v>
      </c>
      <c r="J20" s="50">
        <f>SUM(D20:I20)</f>
        <v>3397</v>
      </c>
    </row>
    <row r="21" spans="1:10" ht="15.75" thickBot="1">
      <c r="A21" s="114" t="s">
        <v>28</v>
      </c>
      <c r="B21" s="140"/>
      <c r="C21" s="86" t="s">
        <v>237</v>
      </c>
      <c r="D21" s="154"/>
      <c r="E21" s="384"/>
      <c r="F21" s="384"/>
      <c r="G21" s="384"/>
      <c r="H21" s="384"/>
      <c r="I21" s="384">
        <v>10863</v>
      </c>
      <c r="J21" s="50">
        <f>SUM(D21:I21)</f>
        <v>10863</v>
      </c>
    </row>
    <row r="22" spans="1:10" ht="26.25" thickBot="1">
      <c r="A22" s="114" t="s">
        <v>30</v>
      </c>
      <c r="B22" s="30"/>
      <c r="C22" s="31" t="s">
        <v>29</v>
      </c>
      <c r="D22" s="163">
        <f>SUM(D18:D21)</f>
        <v>90500</v>
      </c>
      <c r="E22" s="385"/>
      <c r="F22" s="385"/>
      <c r="G22" s="385"/>
      <c r="H22" s="385"/>
      <c r="I22" s="385">
        <f>SUM(I18:I21)</f>
        <v>16632</v>
      </c>
      <c r="J22" s="574">
        <f>SUM(D22:I22)</f>
        <v>107132</v>
      </c>
    </row>
    <row r="23" spans="1:10" ht="26.25" thickBot="1">
      <c r="A23" s="114" t="s">
        <v>32</v>
      </c>
      <c r="B23" s="30"/>
      <c r="C23" s="32" t="s">
        <v>31</v>
      </c>
      <c r="D23" s="220">
        <f>SUM(D16+D22)</f>
        <v>111071</v>
      </c>
      <c r="E23" s="386"/>
      <c r="F23" s="386"/>
      <c r="G23" s="386"/>
      <c r="H23" s="386"/>
      <c r="I23" s="386"/>
      <c r="J23" s="33">
        <f>SUM(J16+J22)</f>
        <v>137873</v>
      </c>
    </row>
    <row r="24" spans="1:10" ht="15">
      <c r="A24" s="114" t="s">
        <v>35</v>
      </c>
      <c r="B24" s="34" t="s">
        <v>33</v>
      </c>
      <c r="C24" s="35" t="s">
        <v>34</v>
      </c>
      <c r="D24" s="156"/>
      <c r="E24" s="387"/>
      <c r="F24" s="387"/>
      <c r="G24" s="387"/>
      <c r="H24" s="387"/>
      <c r="I24" s="387"/>
      <c r="J24" s="36"/>
    </row>
    <row r="25" spans="1:10" ht="25.5">
      <c r="A25" s="114" t="s">
        <v>35</v>
      </c>
      <c r="B25" s="37"/>
      <c r="C25" s="38" t="s">
        <v>36</v>
      </c>
      <c r="D25" s="157"/>
      <c r="E25" s="228"/>
      <c r="F25" s="228"/>
      <c r="G25" s="228"/>
      <c r="H25" s="228"/>
      <c r="I25" s="228"/>
      <c r="J25" s="39"/>
    </row>
    <row r="26" spans="1:10" ht="15">
      <c r="A26" s="114" t="s">
        <v>37</v>
      </c>
      <c r="B26" s="23"/>
      <c r="C26" s="40" t="s">
        <v>38</v>
      </c>
      <c r="D26" s="150">
        <v>397190</v>
      </c>
      <c r="E26" s="223"/>
      <c r="F26" s="223">
        <v>3601</v>
      </c>
      <c r="G26" s="223">
        <v>1268</v>
      </c>
      <c r="H26" s="223">
        <v>633</v>
      </c>
      <c r="I26" s="223"/>
      <c r="J26" s="26">
        <f>SUM(D26:I26)</f>
        <v>402692</v>
      </c>
    </row>
    <row r="27" spans="1:10" ht="15">
      <c r="A27" s="114" t="s">
        <v>39</v>
      </c>
      <c r="B27" s="23"/>
      <c r="C27" s="24" t="s">
        <v>40</v>
      </c>
      <c r="D27" s="150"/>
      <c r="E27" s="223"/>
      <c r="F27" s="223"/>
      <c r="G27" s="223"/>
      <c r="H27" s="223"/>
      <c r="I27" s="223"/>
      <c r="J27" s="132"/>
    </row>
    <row r="28" spans="1:10" ht="25.5">
      <c r="A28" s="114" t="s">
        <v>41</v>
      </c>
      <c r="B28" s="23"/>
      <c r="C28" s="24" t="s">
        <v>42</v>
      </c>
      <c r="D28" s="150">
        <v>58000</v>
      </c>
      <c r="E28" s="223"/>
      <c r="F28" s="223"/>
      <c r="G28" s="223"/>
      <c r="H28" s="223"/>
      <c r="I28" s="223">
        <v>-8605</v>
      </c>
      <c r="J28" s="26">
        <f>SUM(D28:I28)</f>
        <v>49395</v>
      </c>
    </row>
    <row r="29" spans="1:10" ht="25.5">
      <c r="A29" s="114" t="s">
        <v>43</v>
      </c>
      <c r="B29" s="23"/>
      <c r="C29" s="41" t="s">
        <v>44</v>
      </c>
      <c r="D29" s="150"/>
      <c r="E29" s="223"/>
      <c r="F29" s="223"/>
      <c r="G29" s="223"/>
      <c r="H29" s="223">
        <v>9000</v>
      </c>
      <c r="I29" s="223"/>
      <c r="J29" s="26">
        <f>SUM(D29:H29)</f>
        <v>9000</v>
      </c>
    </row>
    <row r="30" spans="1:10" ht="15">
      <c r="A30" s="114"/>
      <c r="B30" s="42"/>
      <c r="C30" s="41" t="s">
        <v>249</v>
      </c>
      <c r="D30" s="171"/>
      <c r="E30" s="237"/>
      <c r="F30" s="237"/>
      <c r="G30" s="237"/>
      <c r="H30" s="237"/>
      <c r="I30" s="237"/>
      <c r="J30" s="367"/>
    </row>
    <row r="31" spans="1:10" ht="15.75" thickBot="1">
      <c r="A31" s="114" t="s">
        <v>45</v>
      </c>
      <c r="B31" s="83"/>
      <c r="C31" s="28" t="s">
        <v>238</v>
      </c>
      <c r="D31" s="158"/>
      <c r="E31" s="388"/>
      <c r="F31" s="388"/>
      <c r="G31" s="388"/>
      <c r="H31" s="388"/>
      <c r="I31" s="388"/>
      <c r="J31" s="128"/>
    </row>
    <row r="32" spans="1:10" ht="26.25" thickBot="1">
      <c r="A32" s="114" t="s">
        <v>47</v>
      </c>
      <c r="B32" s="43"/>
      <c r="C32" s="44" t="s">
        <v>48</v>
      </c>
      <c r="D32" s="155">
        <f aca="true" t="shared" si="0" ref="D32:J32">SUM(D26:D31)</f>
        <v>455190</v>
      </c>
      <c r="E32" s="155">
        <f t="shared" si="0"/>
        <v>0</v>
      </c>
      <c r="F32" s="155">
        <f t="shared" si="0"/>
        <v>3601</v>
      </c>
      <c r="G32" s="155">
        <f t="shared" si="0"/>
        <v>1268</v>
      </c>
      <c r="H32" s="155">
        <f t="shared" si="0"/>
        <v>9633</v>
      </c>
      <c r="I32" s="155">
        <f t="shared" si="0"/>
        <v>-8605</v>
      </c>
      <c r="J32" s="33">
        <f t="shared" si="0"/>
        <v>461087</v>
      </c>
    </row>
    <row r="33" spans="1:10" ht="15">
      <c r="A33" s="114" t="s">
        <v>49</v>
      </c>
      <c r="B33" s="126" t="s">
        <v>50</v>
      </c>
      <c r="C33" s="35" t="s">
        <v>51</v>
      </c>
      <c r="D33" s="153"/>
      <c r="E33" s="383"/>
      <c r="F33" s="383"/>
      <c r="G33" s="383"/>
      <c r="H33" s="383"/>
      <c r="I33" s="383"/>
      <c r="J33" s="111"/>
    </row>
    <row r="34" spans="1:10" ht="25.5">
      <c r="A34" s="114" t="s">
        <v>52</v>
      </c>
      <c r="B34" s="45"/>
      <c r="C34" s="40" t="s">
        <v>53</v>
      </c>
      <c r="D34" s="145">
        <v>6000</v>
      </c>
      <c r="E34" s="226"/>
      <c r="F34" s="226"/>
      <c r="G34" s="226"/>
      <c r="H34" s="226"/>
      <c r="I34" s="226">
        <v>5413</v>
      </c>
      <c r="J34" s="46">
        <f>SUM(D34:I34)</f>
        <v>11413</v>
      </c>
    </row>
    <row r="35" spans="1:10" ht="25.5">
      <c r="A35" s="114" t="s">
        <v>54</v>
      </c>
      <c r="B35" s="23"/>
      <c r="C35" s="24" t="s">
        <v>55</v>
      </c>
      <c r="D35" s="141"/>
      <c r="E35" s="227"/>
      <c r="F35" s="227"/>
      <c r="G35" s="227"/>
      <c r="H35" s="227"/>
      <c r="I35" s="227"/>
      <c r="J35" s="46">
        <f>SUM(D35:I35)</f>
        <v>0</v>
      </c>
    </row>
    <row r="36" spans="1:10" ht="15.75" thickBot="1">
      <c r="A36" s="114" t="s">
        <v>56</v>
      </c>
      <c r="B36" s="56"/>
      <c r="C36" s="81" t="s">
        <v>57</v>
      </c>
      <c r="D36" s="159"/>
      <c r="E36" s="229"/>
      <c r="F36" s="229"/>
      <c r="G36" s="229"/>
      <c r="H36" s="229"/>
      <c r="I36" s="229"/>
      <c r="J36" s="97"/>
    </row>
    <row r="37" spans="1:10" ht="15.75" thickBot="1">
      <c r="A37" s="114" t="s">
        <v>58</v>
      </c>
      <c r="B37" s="47"/>
      <c r="C37" s="90" t="s">
        <v>59</v>
      </c>
      <c r="D37" s="160">
        <f>SUM(D34:D36)</f>
        <v>6000</v>
      </c>
      <c r="E37" s="389"/>
      <c r="F37" s="389"/>
      <c r="G37" s="389"/>
      <c r="H37" s="389"/>
      <c r="I37" s="389">
        <f>SUM(I34:I36)</f>
        <v>5413</v>
      </c>
      <c r="J37" s="20">
        <f>SUM(J34:J36)</f>
        <v>11413</v>
      </c>
    </row>
    <row r="38" spans="1:10" ht="15">
      <c r="A38" s="114" t="s">
        <v>60</v>
      </c>
      <c r="B38" s="48" t="s">
        <v>61</v>
      </c>
      <c r="C38" s="49" t="s">
        <v>62</v>
      </c>
      <c r="D38" s="145"/>
      <c r="E38" s="226"/>
      <c r="F38" s="226"/>
      <c r="G38" s="226"/>
      <c r="H38" s="226"/>
      <c r="I38" s="226"/>
      <c r="J38" s="50"/>
    </row>
    <row r="39" spans="1:10" ht="15">
      <c r="A39" s="114" t="s">
        <v>63</v>
      </c>
      <c r="B39" s="51"/>
      <c r="C39" s="49" t="s">
        <v>64</v>
      </c>
      <c r="D39" s="145">
        <v>84501</v>
      </c>
      <c r="E39" s="226"/>
      <c r="F39" s="226"/>
      <c r="G39" s="226"/>
      <c r="H39" s="226">
        <v>29248</v>
      </c>
      <c r="I39" s="226">
        <v>-6987</v>
      </c>
      <c r="J39" s="50">
        <f>SUM(D39:I39)</f>
        <v>106762</v>
      </c>
    </row>
    <row r="40" spans="1:10" ht="15">
      <c r="A40" s="114" t="s">
        <v>65</v>
      </c>
      <c r="B40" s="51"/>
      <c r="C40" s="49" t="s">
        <v>66</v>
      </c>
      <c r="D40" s="161">
        <v>13632</v>
      </c>
      <c r="E40" s="230"/>
      <c r="F40" s="230"/>
      <c r="G40" s="230"/>
      <c r="H40" s="230"/>
      <c r="I40" s="230"/>
      <c r="J40" s="52">
        <v>13632</v>
      </c>
    </row>
    <row r="41" spans="1:10" ht="15.75" thickBot="1">
      <c r="A41" s="114" t="s">
        <v>67</v>
      </c>
      <c r="B41" s="53"/>
      <c r="C41" s="54" t="s">
        <v>68</v>
      </c>
      <c r="D41" s="143">
        <v>1017832</v>
      </c>
      <c r="E41" s="390"/>
      <c r="F41" s="390"/>
      <c r="G41" s="390">
        <v>2700</v>
      </c>
      <c r="H41" s="390"/>
      <c r="I41" s="390">
        <v>254</v>
      </c>
      <c r="J41" s="55">
        <f>SUM(D41:I41)</f>
        <v>1020786</v>
      </c>
    </row>
    <row r="42" spans="1:10" ht="15.75" thickBot="1">
      <c r="A42" s="114" t="s">
        <v>69</v>
      </c>
      <c r="B42" s="56"/>
      <c r="C42" s="57" t="s">
        <v>70</v>
      </c>
      <c r="D42" s="157">
        <f>SUM(D39+D41)</f>
        <v>1102333</v>
      </c>
      <c r="E42" s="228"/>
      <c r="F42" s="228"/>
      <c r="G42" s="228">
        <f>SUM(G40:G41)</f>
        <v>2700</v>
      </c>
      <c r="H42" s="228">
        <f>SUM(H39:H41)</f>
        <v>29248</v>
      </c>
      <c r="I42" s="228">
        <f>SUM(I39:I41)</f>
        <v>-6733</v>
      </c>
      <c r="J42" s="228">
        <f>SUM(J39+J41)</f>
        <v>1127548</v>
      </c>
    </row>
    <row r="43" spans="1:10" ht="15.75" thickBot="1">
      <c r="A43" s="114" t="s">
        <v>71</v>
      </c>
      <c r="B43" s="21" t="s">
        <v>72</v>
      </c>
      <c r="C43" s="19" t="s">
        <v>73</v>
      </c>
      <c r="D43" s="162"/>
      <c r="E43" s="231"/>
      <c r="F43" s="231"/>
      <c r="G43" s="231"/>
      <c r="H43" s="231"/>
      <c r="I43" s="231"/>
      <c r="J43" s="22"/>
    </row>
    <row r="44" spans="1:10" ht="25.5">
      <c r="A44" s="114" t="s">
        <v>74</v>
      </c>
      <c r="B44" s="58"/>
      <c r="C44" s="59" t="s">
        <v>75</v>
      </c>
      <c r="D44" s="145"/>
      <c r="E44" s="226"/>
      <c r="F44" s="226"/>
      <c r="G44" s="226"/>
      <c r="H44" s="226"/>
      <c r="I44" s="226"/>
      <c r="J44" s="129"/>
    </row>
    <row r="45" spans="1:10" ht="26.25" thickBot="1">
      <c r="A45" s="114" t="s">
        <v>76</v>
      </c>
      <c r="B45" s="60"/>
      <c r="C45" s="61" t="s">
        <v>77</v>
      </c>
      <c r="D45" s="143">
        <v>3000</v>
      </c>
      <c r="E45" s="390"/>
      <c r="F45" s="390"/>
      <c r="G45" s="390"/>
      <c r="H45" s="390">
        <v>310</v>
      </c>
      <c r="I45" s="390">
        <v>169</v>
      </c>
      <c r="J45" s="62">
        <f>SUM(D45:I45)</f>
        <v>3479</v>
      </c>
    </row>
    <row r="46" spans="1:10" ht="15.75" thickBot="1">
      <c r="A46" s="114" t="s">
        <v>78</v>
      </c>
      <c r="B46" s="63"/>
      <c r="C46" s="64" t="s">
        <v>79</v>
      </c>
      <c r="D46" s="163">
        <f>SUM(D44:D45)</f>
        <v>3000</v>
      </c>
      <c r="E46" s="232"/>
      <c r="F46" s="232"/>
      <c r="G46" s="232"/>
      <c r="H46" s="232">
        <f>SUM(H45)</f>
        <v>310</v>
      </c>
      <c r="I46" s="232">
        <f>SUM(I45)</f>
        <v>169</v>
      </c>
      <c r="J46" s="20">
        <f>SUM(J45)</f>
        <v>3479</v>
      </c>
    </row>
    <row r="47" spans="1:10" ht="15">
      <c r="A47" s="114" t="s">
        <v>80</v>
      </c>
      <c r="B47" s="37" t="s">
        <v>81</v>
      </c>
      <c r="C47" s="65" t="s">
        <v>82</v>
      </c>
      <c r="D47" s="157"/>
      <c r="E47" s="228"/>
      <c r="F47" s="228"/>
      <c r="G47" s="228"/>
      <c r="H47" s="228"/>
      <c r="I47" s="228"/>
      <c r="J47" s="39"/>
    </row>
    <row r="48" spans="1:10" ht="15">
      <c r="A48" s="114" t="s">
        <v>83</v>
      </c>
      <c r="B48" s="66"/>
      <c r="C48" s="67" t="s">
        <v>84</v>
      </c>
      <c r="D48" s="150"/>
      <c r="E48" s="223"/>
      <c r="F48" s="223"/>
      <c r="G48" s="223"/>
      <c r="H48" s="223"/>
      <c r="I48" s="223"/>
      <c r="J48" s="26"/>
    </row>
    <row r="49" spans="1:10" ht="15.75" thickBot="1">
      <c r="A49" s="114" t="s">
        <v>85</v>
      </c>
      <c r="B49" s="88"/>
      <c r="C49" s="68" t="s">
        <v>86</v>
      </c>
      <c r="D49" s="158"/>
      <c r="E49" s="388"/>
      <c r="F49" s="388"/>
      <c r="G49" s="388"/>
      <c r="H49" s="388"/>
      <c r="I49" s="388"/>
      <c r="J49" s="62">
        <f>SUM(D49)</f>
        <v>0</v>
      </c>
    </row>
    <row r="50" spans="1:10" ht="24" customHeight="1">
      <c r="A50" s="114" t="s">
        <v>87</v>
      </c>
      <c r="B50" s="37"/>
      <c r="C50" s="65" t="s">
        <v>88</v>
      </c>
      <c r="D50" s="157">
        <f>SUM(D48:D49)</f>
        <v>0</v>
      </c>
      <c r="E50" s="228"/>
      <c r="F50" s="228"/>
      <c r="G50" s="228"/>
      <c r="H50" s="228"/>
      <c r="I50" s="228"/>
      <c r="J50" s="39">
        <f>SUM(J48:J49)</f>
        <v>0</v>
      </c>
    </row>
    <row r="51" spans="1:10" ht="15.75" thickBot="1">
      <c r="A51" s="114"/>
      <c r="B51" s="37" t="s">
        <v>92</v>
      </c>
      <c r="C51" s="65" t="s">
        <v>239</v>
      </c>
      <c r="D51" s="218">
        <v>6500</v>
      </c>
      <c r="E51" s="224"/>
      <c r="F51" s="224">
        <v>-136</v>
      </c>
      <c r="G51" s="224"/>
      <c r="H51" s="224"/>
      <c r="I51" s="224"/>
      <c r="J51" s="82">
        <f>SUM(D51:F51)</f>
        <v>6364</v>
      </c>
    </row>
    <row r="52" spans="1:10" ht="15.75" thickBot="1">
      <c r="A52" s="114" t="s">
        <v>89</v>
      </c>
      <c r="B52" s="21"/>
      <c r="C52" s="64" t="s">
        <v>90</v>
      </c>
      <c r="D52" s="162">
        <f aca="true" t="shared" si="1" ref="D52:J52">SUM(D23+D32+D37+D42+D46+D50+D51)</f>
        <v>1684094</v>
      </c>
      <c r="E52" s="162">
        <f t="shared" si="1"/>
        <v>0</v>
      </c>
      <c r="F52" s="162">
        <f t="shared" si="1"/>
        <v>3465</v>
      </c>
      <c r="G52" s="162">
        <f t="shared" si="1"/>
        <v>3968</v>
      </c>
      <c r="H52" s="162">
        <f t="shared" si="1"/>
        <v>39191</v>
      </c>
      <c r="I52" s="162"/>
      <c r="J52" s="20">
        <f t="shared" si="1"/>
        <v>1747764</v>
      </c>
    </row>
    <row r="53" spans="1:10" ht="25.5">
      <c r="A53" s="114" t="s">
        <v>91</v>
      </c>
      <c r="B53" s="91" t="s">
        <v>105</v>
      </c>
      <c r="C53" s="16" t="s">
        <v>93</v>
      </c>
      <c r="D53" s="89"/>
      <c r="E53" s="391"/>
      <c r="F53" s="391"/>
      <c r="G53" s="391"/>
      <c r="H53" s="391"/>
      <c r="I53" s="391"/>
      <c r="J53" s="92"/>
    </row>
    <row r="54" spans="1:10" ht="15">
      <c r="A54" s="114" t="s">
        <v>94</v>
      </c>
      <c r="B54" s="66"/>
      <c r="C54" s="67" t="s">
        <v>95</v>
      </c>
      <c r="D54" s="164"/>
      <c r="E54" s="233"/>
      <c r="F54" s="233"/>
      <c r="G54" s="233"/>
      <c r="H54" s="233"/>
      <c r="I54" s="233"/>
      <c r="J54" s="104"/>
    </row>
    <row r="55" spans="1:10" ht="15">
      <c r="A55" s="114" t="s">
        <v>96</v>
      </c>
      <c r="B55" s="66"/>
      <c r="C55" s="67" t="s">
        <v>97</v>
      </c>
      <c r="D55" s="165"/>
      <c r="E55" s="234"/>
      <c r="F55" s="234"/>
      <c r="G55" s="234"/>
      <c r="H55" s="234"/>
      <c r="I55" s="234"/>
      <c r="J55" s="118"/>
    </row>
    <row r="56" spans="1:10" ht="15.75" thickBot="1">
      <c r="A56" s="114" t="s">
        <v>98</v>
      </c>
      <c r="B56" s="109"/>
      <c r="C56" s="68" t="s">
        <v>99</v>
      </c>
      <c r="D56" s="400">
        <v>88000</v>
      </c>
      <c r="E56" s="401">
        <v>22124</v>
      </c>
      <c r="F56" s="401"/>
      <c r="G56" s="401"/>
      <c r="H56" s="401"/>
      <c r="I56" s="401">
        <v>-180</v>
      </c>
      <c r="J56" s="113">
        <f>SUM(D56:I56)</f>
        <v>109944</v>
      </c>
    </row>
    <row r="57" spans="1:10" ht="15.75" thickBot="1">
      <c r="A57" s="114" t="s">
        <v>100</v>
      </c>
      <c r="B57" s="21"/>
      <c r="C57" s="19" t="s">
        <v>101</v>
      </c>
      <c r="D57" s="167">
        <f>SUM(D54:D56)</f>
        <v>88000</v>
      </c>
      <c r="E57" s="393">
        <f>SUM(E54:E56)</f>
        <v>22124</v>
      </c>
      <c r="F57" s="393"/>
      <c r="G57" s="393"/>
      <c r="H57" s="393"/>
      <c r="I57" s="393">
        <f>SUM(I56)</f>
        <v>-180</v>
      </c>
      <c r="J57" s="69">
        <f>SUM(J54:J56)</f>
        <v>109944</v>
      </c>
    </row>
    <row r="58" spans="1:10" ht="25.5">
      <c r="A58" s="114" t="s">
        <v>102</v>
      </c>
      <c r="B58" s="37"/>
      <c r="C58" s="16" t="s">
        <v>103</v>
      </c>
      <c r="D58" s="168"/>
      <c r="E58" s="235"/>
      <c r="F58" s="235"/>
      <c r="G58" s="235"/>
      <c r="H58" s="235"/>
      <c r="I58" s="235"/>
      <c r="J58" s="94"/>
    </row>
    <row r="59" spans="1:10" ht="15">
      <c r="A59" s="114" t="s">
        <v>104</v>
      </c>
      <c r="B59" s="66" t="s">
        <v>114</v>
      </c>
      <c r="C59" s="38" t="s">
        <v>106</v>
      </c>
      <c r="D59" s="165"/>
      <c r="E59" s="234"/>
      <c r="F59" s="234"/>
      <c r="G59" s="234"/>
      <c r="H59" s="234"/>
      <c r="I59" s="234"/>
      <c r="J59" s="100"/>
    </row>
    <row r="60" spans="1:10" ht="15">
      <c r="A60" s="114" t="s">
        <v>107</v>
      </c>
      <c r="B60" s="66"/>
      <c r="C60" s="67" t="s">
        <v>108</v>
      </c>
      <c r="D60" s="165"/>
      <c r="E60" s="234"/>
      <c r="F60" s="234"/>
      <c r="G60" s="234"/>
      <c r="H60" s="234"/>
      <c r="I60" s="234"/>
      <c r="J60" s="118"/>
    </row>
    <row r="61" spans="1:10" ht="15.75" thickBot="1">
      <c r="A61" s="114" t="s">
        <v>109</v>
      </c>
      <c r="B61" s="109"/>
      <c r="C61" s="68" t="s">
        <v>110</v>
      </c>
      <c r="D61" s="166"/>
      <c r="E61" s="392"/>
      <c r="F61" s="392"/>
      <c r="G61" s="392"/>
      <c r="H61" s="392"/>
      <c r="I61" s="392"/>
      <c r="J61" s="119"/>
    </row>
    <row r="62" spans="1:10" ht="26.25" thickBot="1">
      <c r="A62" s="114" t="s">
        <v>111</v>
      </c>
      <c r="B62" s="110"/>
      <c r="C62" s="101" t="s">
        <v>112</v>
      </c>
      <c r="D62" s="167"/>
      <c r="E62" s="393"/>
      <c r="F62" s="393"/>
      <c r="G62" s="393"/>
      <c r="H62" s="393"/>
      <c r="I62" s="393"/>
      <c r="J62" s="120"/>
    </row>
    <row r="63" spans="1:10" ht="15">
      <c r="A63" s="114" t="s">
        <v>113</v>
      </c>
      <c r="B63" s="37" t="s">
        <v>121</v>
      </c>
      <c r="C63" s="93" t="s">
        <v>115</v>
      </c>
      <c r="D63" s="168"/>
      <c r="E63" s="235"/>
      <c r="F63" s="235"/>
      <c r="G63" s="235"/>
      <c r="H63" s="235"/>
      <c r="I63" s="235"/>
      <c r="J63" s="94"/>
    </row>
    <row r="64" spans="1:10" ht="15">
      <c r="A64" s="114" t="s">
        <v>116</v>
      </c>
      <c r="B64" s="66"/>
      <c r="C64" s="67" t="s">
        <v>108</v>
      </c>
      <c r="D64" s="165"/>
      <c r="E64" s="234"/>
      <c r="F64" s="234"/>
      <c r="G64" s="234"/>
      <c r="H64" s="234"/>
      <c r="I64" s="234"/>
      <c r="J64" s="118"/>
    </row>
    <row r="65" spans="1:10" ht="15.75" thickBot="1">
      <c r="A65" s="114" t="s">
        <v>117</v>
      </c>
      <c r="B65" s="110"/>
      <c r="C65" s="102" t="s">
        <v>110</v>
      </c>
      <c r="D65" s="167"/>
      <c r="E65" s="393"/>
      <c r="F65" s="393"/>
      <c r="G65" s="393"/>
      <c r="H65" s="393"/>
      <c r="I65" s="393"/>
      <c r="J65" s="121"/>
    </row>
    <row r="66" spans="1:10" ht="26.25" thickBot="1">
      <c r="A66" s="114" t="s">
        <v>118</v>
      </c>
      <c r="B66" s="110"/>
      <c r="C66" s="101" t="s">
        <v>119</v>
      </c>
      <c r="D66" s="167"/>
      <c r="E66" s="393"/>
      <c r="F66" s="393"/>
      <c r="G66" s="393"/>
      <c r="H66" s="393"/>
      <c r="I66" s="393"/>
      <c r="J66" s="120"/>
    </row>
    <row r="67" spans="1:10" ht="15.75" thickBot="1">
      <c r="A67" s="114" t="s">
        <v>120</v>
      </c>
      <c r="B67" s="37" t="s">
        <v>121</v>
      </c>
      <c r="C67" s="65" t="s">
        <v>122</v>
      </c>
      <c r="D67" s="168"/>
      <c r="E67" s="235"/>
      <c r="F67" s="235"/>
      <c r="G67" s="235"/>
      <c r="H67" s="235"/>
      <c r="I67" s="235"/>
      <c r="J67" s="94"/>
    </row>
    <row r="68" spans="1:10" ht="15">
      <c r="A68" s="114" t="s">
        <v>123</v>
      </c>
      <c r="B68" s="34"/>
      <c r="C68" s="35" t="s">
        <v>124</v>
      </c>
      <c r="D68" s="169"/>
      <c r="E68" s="394"/>
      <c r="F68" s="394"/>
      <c r="G68" s="394"/>
      <c r="H68" s="394"/>
      <c r="I68" s="394"/>
      <c r="J68" s="70"/>
    </row>
    <row r="69" spans="1:10" ht="15">
      <c r="A69" s="114" t="s">
        <v>125</v>
      </c>
      <c r="B69" s="87"/>
      <c r="C69" s="67" t="s">
        <v>126</v>
      </c>
      <c r="D69" s="164"/>
      <c r="E69" s="233"/>
      <c r="F69" s="233"/>
      <c r="G69" s="233"/>
      <c r="H69" s="233"/>
      <c r="I69" s="233"/>
      <c r="J69" s="104"/>
    </row>
    <row r="70" spans="1:10" ht="15">
      <c r="A70" s="114" t="s">
        <v>127</v>
      </c>
      <c r="B70" s="37"/>
      <c r="C70" s="95" t="s">
        <v>128</v>
      </c>
      <c r="D70" s="170"/>
      <c r="E70" s="236"/>
      <c r="F70" s="236"/>
      <c r="G70" s="236"/>
      <c r="H70" s="236"/>
      <c r="I70" s="236"/>
      <c r="J70" s="124"/>
    </row>
    <row r="71" spans="1:10" ht="15">
      <c r="A71" s="114" t="s">
        <v>129</v>
      </c>
      <c r="B71" s="122"/>
      <c r="C71" s="41" t="s">
        <v>130</v>
      </c>
      <c r="D71" s="171"/>
      <c r="E71" s="237"/>
      <c r="F71" s="237"/>
      <c r="G71" s="237"/>
      <c r="H71" s="237"/>
      <c r="I71" s="237"/>
      <c r="J71" s="97"/>
    </row>
    <row r="72" spans="1:10" ht="15">
      <c r="A72" s="114" t="s">
        <v>131</v>
      </c>
      <c r="B72" s="123"/>
      <c r="C72" s="67" t="s">
        <v>132</v>
      </c>
      <c r="D72" s="150">
        <v>21968</v>
      </c>
      <c r="E72" s="223"/>
      <c r="F72" s="223"/>
      <c r="G72" s="223"/>
      <c r="H72" s="223"/>
      <c r="I72" s="223"/>
      <c r="J72" s="25">
        <f>SUM(D72:I72)</f>
        <v>21968</v>
      </c>
    </row>
    <row r="73" spans="1:10" ht="15.75" thickBot="1">
      <c r="A73" s="114" t="s">
        <v>133</v>
      </c>
      <c r="B73" s="96"/>
      <c r="C73" s="95" t="s">
        <v>134</v>
      </c>
      <c r="D73" s="151"/>
      <c r="E73" s="382"/>
      <c r="F73" s="382"/>
      <c r="G73" s="382"/>
      <c r="H73" s="382"/>
      <c r="I73" s="382"/>
      <c r="J73" s="125"/>
    </row>
    <row r="74" spans="1:10" ht="15.75" thickBot="1">
      <c r="A74" s="114" t="s">
        <v>135</v>
      </c>
      <c r="B74" s="63"/>
      <c r="C74" s="75" t="s">
        <v>136</v>
      </c>
      <c r="D74" s="163">
        <f>SUM(D69:D73)</f>
        <v>21968</v>
      </c>
      <c r="E74" s="232"/>
      <c r="F74" s="232"/>
      <c r="G74" s="232"/>
      <c r="H74" s="232"/>
      <c r="I74" s="232">
        <f>SUM(I72:I73)</f>
        <v>0</v>
      </c>
      <c r="J74" s="20">
        <f>SUM(J69:J73)</f>
        <v>21968</v>
      </c>
    </row>
    <row r="75" spans="1:10" ht="15.75" thickBot="1">
      <c r="A75" s="114">
        <v>63</v>
      </c>
      <c r="B75" s="71"/>
      <c r="C75" s="364" t="s">
        <v>241</v>
      </c>
      <c r="D75" s="157"/>
      <c r="E75" s="228"/>
      <c r="F75" s="228"/>
      <c r="G75" s="228"/>
      <c r="H75" s="228"/>
      <c r="I75" s="228"/>
      <c r="J75" s="39"/>
    </row>
    <row r="76" spans="1:10" ht="15.75" thickBot="1">
      <c r="A76" s="114" t="s">
        <v>137</v>
      </c>
      <c r="B76" s="71"/>
      <c r="C76" s="16" t="s">
        <v>236</v>
      </c>
      <c r="D76" s="157">
        <v>-188960</v>
      </c>
      <c r="E76" s="228"/>
      <c r="F76" s="228">
        <v>-752</v>
      </c>
      <c r="G76" s="228"/>
      <c r="H76" s="228">
        <v>-633</v>
      </c>
      <c r="I76" s="228">
        <v>8662</v>
      </c>
      <c r="J76" s="39">
        <f>SUM(D76:I76)</f>
        <v>-181683</v>
      </c>
    </row>
    <row r="77" spans="1:10" ht="15.75" thickBot="1">
      <c r="A77" s="114" t="s">
        <v>138</v>
      </c>
      <c r="B77" s="72"/>
      <c r="C77" s="64" t="s">
        <v>139</v>
      </c>
      <c r="D77" s="162">
        <f aca="true" t="shared" si="2" ref="D77:I77">SUM(D52+D57+D63+D74+D76+D75)</f>
        <v>1605102</v>
      </c>
      <c r="E77" s="162">
        <f t="shared" si="2"/>
        <v>22124</v>
      </c>
      <c r="F77" s="162">
        <f t="shared" si="2"/>
        <v>2713</v>
      </c>
      <c r="G77" s="162">
        <f t="shared" si="2"/>
        <v>3968</v>
      </c>
      <c r="H77" s="162">
        <f t="shared" si="2"/>
        <v>38558</v>
      </c>
      <c r="I77" s="162">
        <f t="shared" si="2"/>
        <v>8482</v>
      </c>
      <c r="J77" s="22">
        <f>SUM(J52+J57+J74+J76)</f>
        <v>1697993</v>
      </c>
    </row>
    <row r="78" spans="1:10" ht="15.75">
      <c r="A78" s="76"/>
      <c r="B78" s="76"/>
      <c r="C78" s="77"/>
      <c r="D78" s="4"/>
      <c r="E78" s="4"/>
      <c r="F78" s="4"/>
      <c r="G78" s="4"/>
      <c r="H78" s="4"/>
      <c r="I78" s="4"/>
      <c r="J78" s="4"/>
    </row>
    <row r="79" spans="1:10" ht="15.75">
      <c r="A79" s="76"/>
      <c r="B79" s="76"/>
      <c r="C79" s="77"/>
      <c r="D79" s="4"/>
      <c r="E79" s="4"/>
      <c r="F79" s="4"/>
      <c r="G79" s="4"/>
      <c r="H79" s="4"/>
      <c r="I79" s="4"/>
      <c r="J79" s="4"/>
    </row>
    <row r="80" spans="1:10" ht="15.75">
      <c r="A80" s="76"/>
      <c r="B80" s="76"/>
      <c r="C80" s="77"/>
      <c r="D80" s="4"/>
      <c r="E80" s="4"/>
      <c r="F80" s="4"/>
      <c r="G80" s="4"/>
      <c r="H80" s="4"/>
      <c r="I80" s="4"/>
      <c r="J80" s="4"/>
    </row>
    <row r="81" spans="1:10" ht="15">
      <c r="A81" s="1"/>
      <c r="B81" s="1"/>
      <c r="C81" s="1"/>
      <c r="D81" s="583"/>
      <c r="E81" s="583"/>
      <c r="F81" s="583"/>
      <c r="G81" s="583"/>
      <c r="H81" s="583"/>
      <c r="I81" s="583"/>
      <c r="J81" s="583"/>
    </row>
    <row r="82" spans="1:10" ht="15">
      <c r="A82" s="581" t="s">
        <v>226</v>
      </c>
      <c r="B82" s="581"/>
      <c r="C82" s="581"/>
      <c r="D82" s="581"/>
      <c r="E82" s="581"/>
      <c r="F82" s="581"/>
      <c r="G82" s="581"/>
      <c r="H82" s="581"/>
      <c r="I82" s="581"/>
      <c r="J82" s="581"/>
    </row>
    <row r="83" spans="1:10" ht="15">
      <c r="A83" s="581" t="s">
        <v>242</v>
      </c>
      <c r="B83" s="581"/>
      <c r="C83" s="581"/>
      <c r="D83" s="581"/>
      <c r="E83" s="581"/>
      <c r="F83" s="581"/>
      <c r="G83" s="581"/>
      <c r="H83" s="581"/>
      <c r="I83" s="581"/>
      <c r="J83" s="581"/>
    </row>
    <row r="84" spans="1:10" ht="15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.75">
      <c r="A85" s="2" t="s">
        <v>140</v>
      </c>
      <c r="B85" s="2"/>
      <c r="C85" s="2"/>
      <c r="D85" s="2"/>
      <c r="E85" s="2"/>
      <c r="F85" s="2"/>
      <c r="G85" s="2"/>
      <c r="H85" s="2"/>
      <c r="I85" s="2"/>
      <c r="J85" s="2"/>
    </row>
    <row r="86" spans="1:10" ht="16.5" thickBot="1">
      <c r="A86" s="6"/>
      <c r="B86" s="6"/>
      <c r="C86" s="6"/>
      <c r="D86" s="586" t="s">
        <v>1</v>
      </c>
      <c r="E86" s="586"/>
      <c r="F86" s="586"/>
      <c r="G86" s="586"/>
      <c r="H86" s="586"/>
      <c r="I86" s="586"/>
      <c r="J86" s="586"/>
    </row>
    <row r="87" spans="1:10" ht="57.75" thickBot="1">
      <c r="A87" s="7" t="s">
        <v>141</v>
      </c>
      <c r="B87" s="8" t="s">
        <v>142</v>
      </c>
      <c r="C87" s="3" t="s">
        <v>143</v>
      </c>
      <c r="D87" s="3" t="s">
        <v>257</v>
      </c>
      <c r="E87" s="221" t="s">
        <v>256</v>
      </c>
      <c r="F87" s="221" t="s">
        <v>263</v>
      </c>
      <c r="G87" s="221" t="s">
        <v>266</v>
      </c>
      <c r="H87" s="221" t="s">
        <v>279</v>
      </c>
      <c r="I87" s="221" t="s">
        <v>324</v>
      </c>
      <c r="J87" s="9" t="s">
        <v>258</v>
      </c>
    </row>
    <row r="88" spans="1:10" ht="15.75" thickBot="1">
      <c r="A88" s="10">
        <v>1</v>
      </c>
      <c r="B88" s="11">
        <v>2</v>
      </c>
      <c r="C88" s="12">
        <v>3</v>
      </c>
      <c r="D88" s="12">
        <v>4</v>
      </c>
      <c r="E88" s="222">
        <v>5</v>
      </c>
      <c r="F88" s="222">
        <v>6</v>
      </c>
      <c r="G88" s="222">
        <v>7</v>
      </c>
      <c r="H88" s="222">
        <v>8</v>
      </c>
      <c r="I88" s="222">
        <v>9</v>
      </c>
      <c r="J88" s="13">
        <v>10</v>
      </c>
    </row>
    <row r="89" spans="1:10" ht="15.75" thickBot="1">
      <c r="A89" s="115" t="s">
        <v>5</v>
      </c>
      <c r="B89" s="15" t="s">
        <v>6</v>
      </c>
      <c r="C89" s="16" t="s">
        <v>144</v>
      </c>
      <c r="D89" s="89"/>
      <c r="E89" s="391"/>
      <c r="F89" s="391"/>
      <c r="G89" s="391"/>
      <c r="H89" s="391"/>
      <c r="I89" s="391"/>
      <c r="J89" s="17"/>
    </row>
    <row r="90" spans="1:10" ht="15.75" thickBot="1">
      <c r="A90" s="116" t="s">
        <v>8</v>
      </c>
      <c r="B90" s="78"/>
      <c r="C90" s="73" t="s">
        <v>145</v>
      </c>
      <c r="D90" s="172">
        <v>61733</v>
      </c>
      <c r="E90" s="395"/>
      <c r="F90" s="395"/>
      <c r="G90" s="395"/>
      <c r="H90" s="395">
        <v>23030</v>
      </c>
      <c r="I90" s="395">
        <v>25540</v>
      </c>
      <c r="J90" s="74">
        <f aca="true" t="shared" si="3" ref="J90:J96">SUM(D90:I90)</f>
        <v>110303</v>
      </c>
    </row>
    <row r="91" spans="1:10" ht="15.75" thickBot="1">
      <c r="A91" s="116" t="s">
        <v>10</v>
      </c>
      <c r="B91" s="23"/>
      <c r="C91" s="24" t="s">
        <v>146</v>
      </c>
      <c r="D91" s="141">
        <v>16489</v>
      </c>
      <c r="E91" s="227"/>
      <c r="F91" s="227"/>
      <c r="G91" s="227"/>
      <c r="H91" s="227">
        <v>6218</v>
      </c>
      <c r="I91" s="227">
        <v>-6754</v>
      </c>
      <c r="J91" s="74">
        <f t="shared" si="3"/>
        <v>15953</v>
      </c>
    </row>
    <row r="92" spans="1:10" ht="15.75" thickBot="1">
      <c r="A92" s="116" t="s">
        <v>12</v>
      </c>
      <c r="B92" s="23"/>
      <c r="C92" s="24" t="s">
        <v>147</v>
      </c>
      <c r="D92" s="159">
        <v>165572</v>
      </c>
      <c r="E92" s="229"/>
      <c r="F92" s="229">
        <v>-136</v>
      </c>
      <c r="G92" s="229"/>
      <c r="H92" s="229">
        <v>9310</v>
      </c>
      <c r="I92" s="229">
        <v>-47108</v>
      </c>
      <c r="J92" s="74">
        <f t="shared" si="3"/>
        <v>127638</v>
      </c>
    </row>
    <row r="93" spans="1:10" ht="15.75" thickBot="1">
      <c r="A93" s="116" t="s">
        <v>14</v>
      </c>
      <c r="B93" s="23"/>
      <c r="C93" s="24" t="s">
        <v>148</v>
      </c>
      <c r="D93" s="159"/>
      <c r="E93" s="229"/>
      <c r="F93" s="229"/>
      <c r="G93" s="229"/>
      <c r="H93" s="229"/>
      <c r="I93" s="229"/>
      <c r="J93" s="74">
        <f t="shared" si="3"/>
        <v>0</v>
      </c>
    </row>
    <row r="94" spans="1:10" ht="15.75" thickBot="1">
      <c r="A94" s="116" t="s">
        <v>16</v>
      </c>
      <c r="B94" s="23"/>
      <c r="C94" s="24" t="s">
        <v>149</v>
      </c>
      <c r="D94" s="159">
        <v>255726</v>
      </c>
      <c r="E94" s="229">
        <v>7000</v>
      </c>
      <c r="F94" s="229">
        <v>2849</v>
      </c>
      <c r="G94" s="229">
        <v>5057</v>
      </c>
      <c r="H94" s="229"/>
      <c r="I94" s="229">
        <v>56872</v>
      </c>
      <c r="J94" s="74">
        <f t="shared" si="3"/>
        <v>327504</v>
      </c>
    </row>
    <row r="95" spans="1:10" ht="15">
      <c r="A95" s="116" t="s">
        <v>18</v>
      </c>
      <c r="B95" s="56"/>
      <c r="C95" s="80" t="s">
        <v>150</v>
      </c>
      <c r="D95" s="159">
        <v>9500</v>
      </c>
      <c r="E95" s="229"/>
      <c r="F95" s="229"/>
      <c r="G95" s="229"/>
      <c r="H95" s="229"/>
      <c r="I95" s="229"/>
      <c r="J95" s="74">
        <f t="shared" si="3"/>
        <v>9500</v>
      </c>
    </row>
    <row r="96" spans="1:10" ht="15">
      <c r="A96" s="116" t="s">
        <v>20</v>
      </c>
      <c r="B96" s="23"/>
      <c r="C96" s="24" t="s">
        <v>151</v>
      </c>
      <c r="D96" s="159">
        <v>9000</v>
      </c>
      <c r="E96" s="229"/>
      <c r="F96" s="229"/>
      <c r="G96" s="229"/>
      <c r="H96" s="229"/>
      <c r="I96" s="229">
        <v>-350</v>
      </c>
      <c r="J96" s="79">
        <f t="shared" si="3"/>
        <v>8650</v>
      </c>
    </row>
    <row r="97" spans="1:10" ht="15">
      <c r="A97" s="116"/>
      <c r="B97" s="42"/>
      <c r="C97" s="41" t="s">
        <v>228</v>
      </c>
      <c r="D97" s="159"/>
      <c r="E97" s="229"/>
      <c r="F97" s="229"/>
      <c r="G97" s="229"/>
      <c r="H97" s="229"/>
      <c r="I97" s="229"/>
      <c r="J97" s="79"/>
    </row>
    <row r="98" spans="1:10" ht="15">
      <c r="A98" s="116" t="s">
        <v>22</v>
      </c>
      <c r="B98" s="42"/>
      <c r="C98" s="41" t="s">
        <v>229</v>
      </c>
      <c r="D98" s="159"/>
      <c r="E98" s="229"/>
      <c r="F98" s="229"/>
      <c r="G98" s="229"/>
      <c r="H98" s="229"/>
      <c r="I98" s="229"/>
      <c r="J98" s="97"/>
    </row>
    <row r="99" spans="1:10" ht="26.25" thickBot="1">
      <c r="A99" s="116" t="s">
        <v>24</v>
      </c>
      <c r="B99" s="27"/>
      <c r="C99" s="28" t="s">
        <v>230</v>
      </c>
      <c r="D99" s="143"/>
      <c r="E99" s="143"/>
      <c r="F99" s="143"/>
      <c r="G99" s="143"/>
      <c r="H99" s="143"/>
      <c r="I99" s="143"/>
      <c r="J99" s="130"/>
    </row>
    <row r="100" spans="1:10" ht="15.75" thickBot="1">
      <c r="A100" s="116" t="s">
        <v>26</v>
      </c>
      <c r="B100" s="43"/>
      <c r="C100" s="44" t="s">
        <v>152</v>
      </c>
      <c r="D100" s="157">
        <f aca="true" t="shared" si="4" ref="D100:J100">SUM(D90:D99)</f>
        <v>518020</v>
      </c>
      <c r="E100" s="157">
        <f t="shared" si="4"/>
        <v>7000</v>
      </c>
      <c r="F100" s="157">
        <f t="shared" si="4"/>
        <v>2713</v>
      </c>
      <c r="G100" s="157">
        <f t="shared" si="4"/>
        <v>5057</v>
      </c>
      <c r="H100" s="157">
        <f t="shared" si="4"/>
        <v>38558</v>
      </c>
      <c r="I100" s="157">
        <f t="shared" si="4"/>
        <v>28200</v>
      </c>
      <c r="J100" s="39">
        <f t="shared" si="4"/>
        <v>599548</v>
      </c>
    </row>
    <row r="101" spans="1:10" ht="15.75" thickBot="1">
      <c r="A101" s="116" t="s">
        <v>28</v>
      </c>
      <c r="B101" s="21" t="s">
        <v>33</v>
      </c>
      <c r="C101" s="19" t="s">
        <v>153</v>
      </c>
      <c r="D101" s="162"/>
      <c r="E101" s="231"/>
      <c r="F101" s="231"/>
      <c r="G101" s="231"/>
      <c r="H101" s="231"/>
      <c r="I101" s="231"/>
      <c r="J101" s="22"/>
    </row>
    <row r="102" spans="1:10" ht="15">
      <c r="A102" s="116" t="s">
        <v>30</v>
      </c>
      <c r="B102" s="45"/>
      <c r="C102" s="40" t="s">
        <v>154</v>
      </c>
      <c r="D102" s="145"/>
      <c r="E102" s="226"/>
      <c r="F102" s="226"/>
      <c r="G102" s="226"/>
      <c r="H102" s="226"/>
      <c r="I102" s="226"/>
      <c r="J102" s="46"/>
    </row>
    <row r="103" spans="1:10" ht="15">
      <c r="A103" s="116" t="s">
        <v>32</v>
      </c>
      <c r="B103" s="23"/>
      <c r="C103" s="24" t="s">
        <v>155</v>
      </c>
      <c r="D103" s="141">
        <v>1045359</v>
      </c>
      <c r="E103" s="227"/>
      <c r="F103" s="227"/>
      <c r="G103" s="227">
        <v>3964</v>
      </c>
      <c r="H103" s="227"/>
      <c r="I103" s="227">
        <v>-14643</v>
      </c>
      <c r="J103" s="26">
        <f>SUM(D103:I103)</f>
        <v>1034680</v>
      </c>
    </row>
    <row r="104" spans="1:10" ht="15">
      <c r="A104" s="116" t="s">
        <v>35</v>
      </c>
      <c r="B104" s="23"/>
      <c r="C104" s="24" t="s">
        <v>156</v>
      </c>
      <c r="D104" s="141"/>
      <c r="E104" s="227"/>
      <c r="F104" s="227"/>
      <c r="G104" s="227"/>
      <c r="H104" s="227"/>
      <c r="I104" s="227"/>
      <c r="J104" s="26"/>
    </row>
    <row r="105" spans="1:10" ht="25.5">
      <c r="A105" s="116" t="s">
        <v>37</v>
      </c>
      <c r="B105" s="23"/>
      <c r="C105" s="24" t="s">
        <v>157</v>
      </c>
      <c r="D105" s="141"/>
      <c r="E105" s="227"/>
      <c r="F105" s="227"/>
      <c r="G105" s="227"/>
      <c r="H105" s="227"/>
      <c r="I105" s="227"/>
      <c r="J105" s="26"/>
    </row>
    <row r="106" spans="1:10" ht="15">
      <c r="A106" s="116"/>
      <c r="B106" s="23"/>
      <c r="C106" s="24" t="s">
        <v>250</v>
      </c>
      <c r="D106" s="141"/>
      <c r="E106" s="227"/>
      <c r="F106" s="227"/>
      <c r="G106" s="227"/>
      <c r="H106" s="227"/>
      <c r="I106" s="227">
        <v>28886</v>
      </c>
      <c r="J106" s="26">
        <f>SUM(D106:I106)</f>
        <v>28886</v>
      </c>
    </row>
    <row r="107" spans="1:10" ht="15">
      <c r="A107" s="116" t="s">
        <v>39</v>
      </c>
      <c r="B107" s="131"/>
      <c r="C107" s="24" t="s">
        <v>232</v>
      </c>
      <c r="D107" s="141"/>
      <c r="E107" s="227"/>
      <c r="F107" s="227"/>
      <c r="G107" s="227"/>
      <c r="H107" s="227"/>
      <c r="I107" s="227"/>
      <c r="J107" s="132"/>
    </row>
    <row r="108" spans="1:10" ht="26.25" thickBot="1">
      <c r="A108" s="116" t="s">
        <v>41</v>
      </c>
      <c r="B108" s="43"/>
      <c r="C108" s="86" t="s">
        <v>233</v>
      </c>
      <c r="D108" s="173"/>
      <c r="E108" s="238"/>
      <c r="F108" s="238"/>
      <c r="G108" s="238"/>
      <c r="H108" s="238"/>
      <c r="I108" s="238"/>
      <c r="J108" s="82"/>
    </row>
    <row r="109" spans="1:10" ht="26.25" thickBot="1">
      <c r="A109" s="116" t="s">
        <v>43</v>
      </c>
      <c r="B109" s="30"/>
      <c r="C109" s="19" t="s">
        <v>158</v>
      </c>
      <c r="D109" s="163">
        <f>SUM(D102:D108)</f>
        <v>1045359</v>
      </c>
      <c r="E109" s="163">
        <f>SUM(E102:E108)</f>
        <v>0</v>
      </c>
      <c r="F109" s="163">
        <f>SUM(F102:F108)</f>
        <v>0</v>
      </c>
      <c r="G109" s="232">
        <f>SUM(G103:G108)</f>
        <v>3964</v>
      </c>
      <c r="H109" s="232"/>
      <c r="I109" s="232"/>
      <c r="J109" s="20">
        <f>SUM(J102:J108)</f>
        <v>1063566</v>
      </c>
    </row>
    <row r="110" spans="1:10" ht="15.75" thickBot="1">
      <c r="A110" s="116" t="s">
        <v>45</v>
      </c>
      <c r="B110" s="21" t="s">
        <v>50</v>
      </c>
      <c r="C110" s="19" t="s">
        <v>159</v>
      </c>
      <c r="D110" s="162"/>
      <c r="E110" s="231"/>
      <c r="F110" s="231"/>
      <c r="G110" s="231"/>
      <c r="H110" s="231"/>
      <c r="I110" s="231"/>
      <c r="J110" s="22"/>
    </row>
    <row r="111" spans="1:10" ht="15">
      <c r="A111" s="116" t="s">
        <v>47</v>
      </c>
      <c r="B111" s="45"/>
      <c r="C111" s="40" t="s">
        <v>160</v>
      </c>
      <c r="D111" s="145">
        <v>5723</v>
      </c>
      <c r="E111" s="226"/>
      <c r="F111" s="226"/>
      <c r="G111" s="226">
        <v>-5053</v>
      </c>
      <c r="H111" s="226"/>
      <c r="I111" s="226">
        <v>5053</v>
      </c>
      <c r="J111" s="46">
        <f>SUM(D111:I111)</f>
        <v>5723</v>
      </c>
    </row>
    <row r="112" spans="1:10" ht="15">
      <c r="A112" s="116" t="s">
        <v>49</v>
      </c>
      <c r="B112" s="43"/>
      <c r="C112" s="24" t="s">
        <v>161</v>
      </c>
      <c r="D112" s="173"/>
      <c r="E112" s="238"/>
      <c r="F112" s="238"/>
      <c r="G112" s="238"/>
      <c r="H112" s="238"/>
      <c r="I112" s="238"/>
      <c r="J112" s="82"/>
    </row>
    <row r="113" spans="1:10" ht="15.75" thickBot="1">
      <c r="A113" s="116" t="s">
        <v>52</v>
      </c>
      <c r="B113" s="27"/>
      <c r="C113" s="24" t="s">
        <v>162</v>
      </c>
      <c r="D113" s="143"/>
      <c r="E113" s="390">
        <v>15124</v>
      </c>
      <c r="F113" s="390"/>
      <c r="G113" s="390"/>
      <c r="H113" s="390"/>
      <c r="I113" s="390"/>
      <c r="J113" s="62">
        <f>SUM(D113:I113)</f>
        <v>15124</v>
      </c>
    </row>
    <row r="114" spans="1:10" ht="15.75" thickBot="1">
      <c r="A114" s="116" t="s">
        <v>54</v>
      </c>
      <c r="B114" s="133"/>
      <c r="C114" s="19" t="s">
        <v>163</v>
      </c>
      <c r="D114" s="163">
        <v>5723</v>
      </c>
      <c r="E114" s="232">
        <f>SUM(E111:E113)</f>
        <v>15124</v>
      </c>
      <c r="F114" s="232"/>
      <c r="G114" s="232">
        <f>SUM(G111:G113)</f>
        <v>-5053</v>
      </c>
      <c r="H114" s="232"/>
      <c r="I114" s="232">
        <f>SUM(I111:I113)</f>
        <v>5053</v>
      </c>
      <c r="J114" s="20">
        <f>SUM(J111:J113)</f>
        <v>20847</v>
      </c>
    </row>
    <row r="115" spans="1:10" ht="15.75" thickBot="1">
      <c r="A115" s="116" t="s">
        <v>56</v>
      </c>
      <c r="B115" s="43"/>
      <c r="C115" s="101" t="s">
        <v>164</v>
      </c>
      <c r="D115" s="157">
        <f aca="true" t="shared" si="5" ref="D115:J115">SUM(D100+D109+D114)</f>
        <v>1569102</v>
      </c>
      <c r="E115" s="157">
        <f t="shared" si="5"/>
        <v>22124</v>
      </c>
      <c r="F115" s="157">
        <f t="shared" si="5"/>
        <v>2713</v>
      </c>
      <c r="G115" s="157">
        <f t="shared" si="5"/>
        <v>3968</v>
      </c>
      <c r="H115" s="157">
        <f t="shared" si="5"/>
        <v>38558</v>
      </c>
      <c r="I115" s="157">
        <f t="shared" si="5"/>
        <v>33253</v>
      </c>
      <c r="J115" s="39">
        <f t="shared" si="5"/>
        <v>1683961</v>
      </c>
    </row>
    <row r="116" spans="1:10" ht="15.75" thickBot="1">
      <c r="A116" s="116" t="s">
        <v>58</v>
      </c>
      <c r="B116" s="21"/>
      <c r="C116" s="19" t="s">
        <v>165</v>
      </c>
      <c r="D116" s="152"/>
      <c r="E116" s="225"/>
      <c r="F116" s="225"/>
      <c r="G116" s="225"/>
      <c r="H116" s="225"/>
      <c r="I116" s="225"/>
      <c r="J116" s="84"/>
    </row>
    <row r="117" spans="1:10" ht="15">
      <c r="A117" s="116" t="s">
        <v>60</v>
      </c>
      <c r="B117" s="126" t="s">
        <v>61</v>
      </c>
      <c r="C117" s="35" t="s">
        <v>234</v>
      </c>
      <c r="D117" s="175"/>
      <c r="E117" s="396"/>
      <c r="F117" s="396"/>
      <c r="G117" s="396"/>
      <c r="H117" s="396"/>
      <c r="I117" s="396"/>
      <c r="J117" s="242"/>
    </row>
    <row r="118" spans="1:10" ht="15">
      <c r="A118" s="116" t="s">
        <v>63</v>
      </c>
      <c r="B118" s="146"/>
      <c r="C118" s="239" t="s">
        <v>108</v>
      </c>
      <c r="D118" s="240"/>
      <c r="E118" s="285"/>
      <c r="F118" s="285"/>
      <c r="G118" s="285"/>
      <c r="H118" s="285"/>
      <c r="I118" s="285"/>
      <c r="J118" s="241"/>
    </row>
    <row r="119" spans="1:10" ht="15.75" thickBot="1">
      <c r="A119" s="116" t="s">
        <v>65</v>
      </c>
      <c r="B119" s="37"/>
      <c r="C119" s="95" t="s">
        <v>110</v>
      </c>
      <c r="D119" s="176"/>
      <c r="E119" s="397"/>
      <c r="F119" s="397"/>
      <c r="G119" s="397"/>
      <c r="H119" s="397"/>
      <c r="I119" s="397"/>
      <c r="J119" s="136"/>
    </row>
    <row r="120" spans="1:10" ht="26.25" thickBot="1">
      <c r="A120" s="116" t="s">
        <v>67</v>
      </c>
      <c r="B120" s="91"/>
      <c r="C120" s="16" t="s">
        <v>235</v>
      </c>
      <c r="D120" s="174">
        <f>SUM(D117:D119)</f>
        <v>0</v>
      </c>
      <c r="E120" s="398"/>
      <c r="F120" s="398"/>
      <c r="G120" s="398"/>
      <c r="H120" s="398"/>
      <c r="I120" s="398"/>
      <c r="J120" s="134">
        <f>SUM(J117:J119)</f>
        <v>0</v>
      </c>
    </row>
    <row r="121" spans="1:10" ht="15.75" thickBot="1">
      <c r="A121" s="116" t="s">
        <v>69</v>
      </c>
      <c r="B121" s="91" t="s">
        <v>72</v>
      </c>
      <c r="C121" s="16" t="s">
        <v>166</v>
      </c>
      <c r="D121" s="174"/>
      <c r="E121" s="398"/>
      <c r="F121" s="398"/>
      <c r="G121" s="398"/>
      <c r="H121" s="398"/>
      <c r="I121" s="398"/>
      <c r="J121" s="98"/>
    </row>
    <row r="122" spans="1:10" ht="15">
      <c r="A122" s="116" t="s">
        <v>71</v>
      </c>
      <c r="B122" s="126"/>
      <c r="C122" s="85" t="s">
        <v>108</v>
      </c>
      <c r="D122" s="175"/>
      <c r="E122" s="396"/>
      <c r="F122" s="396"/>
      <c r="G122" s="396"/>
      <c r="H122" s="396"/>
      <c r="I122" s="396"/>
      <c r="J122" s="135"/>
    </row>
    <row r="123" spans="1:10" ht="15.75" thickBot="1">
      <c r="A123" s="116" t="s">
        <v>74</v>
      </c>
      <c r="B123" s="37"/>
      <c r="C123" s="95" t="s">
        <v>110</v>
      </c>
      <c r="D123" s="176"/>
      <c r="E123" s="397"/>
      <c r="F123" s="397"/>
      <c r="G123" s="397"/>
      <c r="H123" s="397"/>
      <c r="I123" s="397"/>
      <c r="J123" s="136"/>
    </row>
    <row r="124" spans="1:10" ht="15.75" thickBot="1">
      <c r="A124" s="116" t="s">
        <v>76</v>
      </c>
      <c r="B124" s="91"/>
      <c r="C124" s="16" t="s">
        <v>167</v>
      </c>
      <c r="D124" s="174"/>
      <c r="E124" s="398"/>
      <c r="F124" s="398"/>
      <c r="G124" s="398"/>
      <c r="H124" s="398"/>
      <c r="I124" s="398"/>
      <c r="J124" s="134"/>
    </row>
    <row r="125" spans="1:10" ht="15.75" thickBot="1">
      <c r="A125" s="116" t="s">
        <v>78</v>
      </c>
      <c r="B125" s="91" t="s">
        <v>81</v>
      </c>
      <c r="C125" s="16" t="s">
        <v>122</v>
      </c>
      <c r="D125" s="174"/>
      <c r="E125" s="398"/>
      <c r="F125" s="398"/>
      <c r="G125" s="398"/>
      <c r="H125" s="398"/>
      <c r="I125" s="398"/>
      <c r="J125" s="98"/>
    </row>
    <row r="126" spans="1:10" ht="15">
      <c r="A126" s="116" t="s">
        <v>80</v>
      </c>
      <c r="B126" s="91"/>
      <c r="C126" s="99" t="s">
        <v>168</v>
      </c>
      <c r="D126" s="177"/>
      <c r="E126" s="399"/>
      <c r="F126" s="399"/>
      <c r="G126" s="399"/>
      <c r="H126" s="399"/>
      <c r="I126" s="399"/>
      <c r="J126" s="103"/>
    </row>
    <row r="127" spans="1:10" ht="15">
      <c r="A127" s="116" t="s">
        <v>83</v>
      </c>
      <c r="B127" s="66"/>
      <c r="C127" s="67" t="s">
        <v>169</v>
      </c>
      <c r="D127" s="164"/>
      <c r="E127" s="233"/>
      <c r="F127" s="233"/>
      <c r="G127" s="233"/>
      <c r="H127" s="233"/>
      <c r="I127" s="233"/>
      <c r="J127" s="104"/>
    </row>
    <row r="128" spans="1:10" ht="15">
      <c r="A128" s="116" t="s">
        <v>85</v>
      </c>
      <c r="B128" s="66"/>
      <c r="C128" s="67" t="s">
        <v>170</v>
      </c>
      <c r="D128" s="164"/>
      <c r="E128" s="233"/>
      <c r="F128" s="233"/>
      <c r="G128" s="233"/>
      <c r="H128" s="233"/>
      <c r="I128" s="233"/>
      <c r="J128" s="137"/>
    </row>
    <row r="129" spans="1:10" ht="15">
      <c r="A129" s="116" t="s">
        <v>87</v>
      </c>
      <c r="B129" s="23"/>
      <c r="C129" s="24" t="s">
        <v>171</v>
      </c>
      <c r="D129" s="141"/>
      <c r="E129" s="227"/>
      <c r="F129" s="227"/>
      <c r="G129" s="227"/>
      <c r="H129" s="227"/>
      <c r="I129" s="227"/>
      <c r="J129" s="25"/>
    </row>
    <row r="130" spans="1:10" ht="15">
      <c r="A130" s="116" t="s">
        <v>89</v>
      </c>
      <c r="B130" s="43"/>
      <c r="C130" s="95" t="s">
        <v>172</v>
      </c>
      <c r="D130" s="173">
        <v>36000</v>
      </c>
      <c r="E130" s="238"/>
      <c r="F130" s="238"/>
      <c r="G130" s="238"/>
      <c r="H130" s="238"/>
      <c r="I130" s="238">
        <v>-21968</v>
      </c>
      <c r="J130" s="138">
        <f>SUM(D130:I130)</f>
        <v>14032</v>
      </c>
    </row>
    <row r="131" spans="1:10" ht="15.75" thickBot="1">
      <c r="A131" s="116" t="s">
        <v>91</v>
      </c>
      <c r="B131" s="83"/>
      <c r="C131" s="68" t="s">
        <v>173</v>
      </c>
      <c r="D131" s="143"/>
      <c r="E131" s="390"/>
      <c r="F131" s="390"/>
      <c r="G131" s="390"/>
      <c r="H131" s="390"/>
      <c r="I131" s="390"/>
      <c r="J131" s="55"/>
    </row>
    <row r="132" spans="1:10" ht="15.75" thickBot="1">
      <c r="A132" s="116" t="s">
        <v>94</v>
      </c>
      <c r="B132" s="133"/>
      <c r="C132" s="75" t="s">
        <v>174</v>
      </c>
      <c r="D132" s="147">
        <f>SUM(D127:D131)</f>
        <v>36000</v>
      </c>
      <c r="E132" s="147"/>
      <c r="F132" s="147"/>
      <c r="G132" s="147"/>
      <c r="H132" s="147"/>
      <c r="I132" s="147">
        <f>SUM(I130:I131)</f>
        <v>-21968</v>
      </c>
      <c r="J132" s="147">
        <f>SUM(J126:J131)</f>
        <v>14032</v>
      </c>
    </row>
    <row r="133" spans="1:10" ht="15">
      <c r="A133" s="139" t="s">
        <v>96</v>
      </c>
      <c r="B133" s="146" t="s">
        <v>92</v>
      </c>
      <c r="C133" s="144" t="s">
        <v>175</v>
      </c>
      <c r="D133" s="145"/>
      <c r="E133" s="145"/>
      <c r="F133" s="145"/>
      <c r="G133" s="145"/>
      <c r="H133" s="145"/>
      <c r="I133" s="145"/>
      <c r="J133" s="145"/>
    </row>
    <row r="134" spans="1:10" ht="15.75" thickBot="1">
      <c r="A134" s="117" t="s">
        <v>98</v>
      </c>
      <c r="B134" s="88" t="s">
        <v>105</v>
      </c>
      <c r="C134" s="365" t="s">
        <v>240</v>
      </c>
      <c r="D134" s="366"/>
      <c r="E134" s="366"/>
      <c r="F134" s="366"/>
      <c r="G134" s="366"/>
      <c r="H134" s="366"/>
      <c r="I134" s="366"/>
      <c r="J134" s="366"/>
    </row>
    <row r="135" spans="1:10" ht="15.75" thickBot="1">
      <c r="A135" s="142" t="s">
        <v>100</v>
      </c>
      <c r="B135" s="110" t="s">
        <v>114</v>
      </c>
      <c r="C135" s="32" t="s">
        <v>236</v>
      </c>
      <c r="D135" s="155"/>
      <c r="E135" s="155"/>
      <c r="F135" s="155"/>
      <c r="G135" s="155"/>
      <c r="H135" s="155"/>
      <c r="I135" s="155"/>
      <c r="J135" s="163"/>
    </row>
    <row r="136" spans="1:10" ht="15.75" thickBot="1">
      <c r="A136" s="142" t="s">
        <v>102</v>
      </c>
      <c r="B136" s="140"/>
      <c r="C136" s="101" t="s">
        <v>176</v>
      </c>
      <c r="D136" s="155">
        <f aca="true" t="shared" si="6" ref="D136:I136">SUM(D115+D120+D132+D134+D135)</f>
        <v>1605102</v>
      </c>
      <c r="E136" s="155">
        <f t="shared" si="6"/>
        <v>22124</v>
      </c>
      <c r="F136" s="155">
        <f t="shared" si="6"/>
        <v>2713</v>
      </c>
      <c r="G136" s="155">
        <f t="shared" si="6"/>
        <v>3968</v>
      </c>
      <c r="H136" s="155">
        <f t="shared" si="6"/>
        <v>38558</v>
      </c>
      <c r="I136" s="155">
        <f t="shared" si="6"/>
        <v>11285</v>
      </c>
      <c r="J136" s="33">
        <f>SUM(J115+J120+J132+J135)</f>
        <v>1697993</v>
      </c>
    </row>
  </sheetData>
  <sheetProtection/>
  <mergeCells count="8">
    <mergeCell ref="A83:J83"/>
    <mergeCell ref="D86:J86"/>
    <mergeCell ref="C1:R1"/>
    <mergeCell ref="A2:J2"/>
    <mergeCell ref="A3:J3"/>
    <mergeCell ref="D6:J6"/>
    <mergeCell ref="D81:J81"/>
    <mergeCell ref="A82:J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5" ht="15">
      <c r="A1" s="178"/>
      <c r="B1" s="584" t="s">
        <v>264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</row>
    <row r="2" spans="1:6" ht="25.5">
      <c r="A2" s="179" t="s">
        <v>195</v>
      </c>
      <c r="B2" s="180"/>
      <c r="C2" s="180"/>
      <c r="D2" s="180"/>
      <c r="E2" s="180"/>
      <c r="F2" s="180"/>
    </row>
    <row r="3" spans="1:13" ht="15.75" thickBot="1">
      <c r="A3" s="584" t="s">
        <v>330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</row>
    <row r="4" spans="1:6" ht="15.75" thickBot="1">
      <c r="A4" s="184" t="s">
        <v>196</v>
      </c>
      <c r="B4" s="185"/>
      <c r="C4" s="185"/>
      <c r="D4" s="184" t="s">
        <v>197</v>
      </c>
      <c r="E4" s="185"/>
      <c r="F4" s="186"/>
    </row>
    <row r="5" spans="1:6" ht="26.25" thickBot="1">
      <c r="A5" s="187" t="s">
        <v>198</v>
      </c>
      <c r="B5" s="188" t="s">
        <v>259</v>
      </c>
      <c r="C5" s="188" t="s">
        <v>260</v>
      </c>
      <c r="D5" s="187" t="s">
        <v>198</v>
      </c>
      <c r="E5" s="188" t="s">
        <v>257</v>
      </c>
      <c r="F5" s="188" t="s">
        <v>260</v>
      </c>
    </row>
    <row r="6" spans="1:6" ht="30" customHeight="1">
      <c r="A6" s="189" t="s">
        <v>199</v>
      </c>
      <c r="B6" s="190">
        <v>20571</v>
      </c>
      <c r="C6" s="191">
        <v>30741</v>
      </c>
      <c r="D6" s="192" t="s">
        <v>193</v>
      </c>
      <c r="E6" s="190">
        <v>84763</v>
      </c>
      <c r="F6" s="193">
        <v>110303</v>
      </c>
    </row>
    <row r="7" spans="1:6" ht="24" customHeight="1">
      <c r="A7" s="194" t="s">
        <v>200</v>
      </c>
      <c r="B7" s="195">
        <v>90500</v>
      </c>
      <c r="C7" s="196">
        <v>107132</v>
      </c>
      <c r="D7" s="197" t="s">
        <v>201</v>
      </c>
      <c r="E7" s="195">
        <v>22707</v>
      </c>
      <c r="F7" s="198">
        <v>15953</v>
      </c>
    </row>
    <row r="8" spans="1:6" ht="33" customHeight="1">
      <c r="A8" s="194" t="s">
        <v>202</v>
      </c>
      <c r="B8" s="195">
        <v>469692</v>
      </c>
      <c r="C8" s="196">
        <v>461087</v>
      </c>
      <c r="D8" s="197" t="s">
        <v>194</v>
      </c>
      <c r="E8" s="195">
        <v>174746</v>
      </c>
      <c r="F8" s="198">
        <v>127638</v>
      </c>
    </row>
    <row r="9" spans="1:6" ht="21.75" customHeight="1">
      <c r="A9" s="194" t="s">
        <v>182</v>
      </c>
      <c r="B9" s="195">
        <v>113749</v>
      </c>
      <c r="C9" s="196">
        <v>106762</v>
      </c>
      <c r="D9" s="197" t="s">
        <v>179</v>
      </c>
      <c r="E9" s="195"/>
      <c r="F9" s="198"/>
    </row>
    <row r="10" spans="1:6" ht="32.25" customHeight="1">
      <c r="A10" s="194" t="s">
        <v>203</v>
      </c>
      <c r="B10" s="195"/>
      <c r="C10" s="199">
        <v>0</v>
      </c>
      <c r="D10" s="200" t="s">
        <v>204</v>
      </c>
      <c r="E10" s="195">
        <v>270632</v>
      </c>
      <c r="F10" s="198">
        <v>327504</v>
      </c>
    </row>
    <row r="11" spans="1:6" ht="27" customHeight="1">
      <c r="A11" s="194" t="s">
        <v>205</v>
      </c>
      <c r="B11" s="195"/>
      <c r="C11" s="199"/>
      <c r="D11" s="197" t="s">
        <v>180</v>
      </c>
      <c r="E11" s="195">
        <v>9500</v>
      </c>
      <c r="F11" s="198">
        <v>9500</v>
      </c>
    </row>
    <row r="12" spans="1:6" ht="26.25" customHeight="1">
      <c r="A12" s="201" t="s">
        <v>206</v>
      </c>
      <c r="B12" s="195"/>
      <c r="C12" s="196"/>
      <c r="D12" s="197" t="s">
        <v>187</v>
      </c>
      <c r="E12" s="195"/>
      <c r="F12" s="198"/>
    </row>
    <row r="13" spans="1:6" ht="26.25" customHeight="1">
      <c r="A13" s="201" t="s">
        <v>189</v>
      </c>
      <c r="B13" s="195"/>
      <c r="C13" s="199"/>
      <c r="D13" s="197" t="s">
        <v>186</v>
      </c>
      <c r="E13" s="195">
        <v>9000</v>
      </c>
      <c r="F13" s="198">
        <v>8650</v>
      </c>
    </row>
    <row r="14" spans="1:6" ht="36" customHeight="1">
      <c r="A14" s="201" t="s">
        <v>207</v>
      </c>
      <c r="B14" s="195"/>
      <c r="C14" s="199">
        <v>0</v>
      </c>
      <c r="D14" s="197" t="s">
        <v>208</v>
      </c>
      <c r="E14" s="195"/>
      <c r="F14" s="202"/>
    </row>
    <row r="15" spans="1:6" ht="24.75" customHeight="1">
      <c r="A15" s="201" t="s">
        <v>209</v>
      </c>
      <c r="B15" s="195"/>
      <c r="C15" s="199"/>
      <c r="D15" s="197" t="s">
        <v>210</v>
      </c>
      <c r="E15" s="195"/>
      <c r="F15" s="202">
        <v>0</v>
      </c>
    </row>
    <row r="16" spans="1:6" ht="21.75" customHeight="1">
      <c r="A16" s="201" t="s">
        <v>234</v>
      </c>
      <c r="B16" s="195">
        <v>-190345</v>
      </c>
      <c r="C16" s="196">
        <v>-181683</v>
      </c>
      <c r="D16" s="201" t="s">
        <v>211</v>
      </c>
      <c r="E16" s="195">
        <v>670</v>
      </c>
      <c r="F16" s="198">
        <v>5723</v>
      </c>
    </row>
    <row r="17" spans="1:6" ht="29.25" customHeight="1">
      <c r="A17" s="201" t="s">
        <v>239</v>
      </c>
      <c r="B17" s="195">
        <v>6364</v>
      </c>
      <c r="C17" s="196">
        <v>6364</v>
      </c>
      <c r="D17" s="201" t="s">
        <v>212</v>
      </c>
      <c r="E17" s="195"/>
      <c r="F17" s="198"/>
    </row>
    <row r="18" spans="1:6" ht="22.5" customHeight="1">
      <c r="A18" s="376" t="s">
        <v>241</v>
      </c>
      <c r="B18" s="204"/>
      <c r="C18" s="205"/>
      <c r="D18" s="203" t="s">
        <v>234</v>
      </c>
      <c r="E18" s="204"/>
      <c r="F18" s="206"/>
    </row>
    <row r="19" spans="1:6" ht="22.5" customHeight="1">
      <c r="A19" s="195"/>
      <c r="B19" s="195"/>
      <c r="C19" s="195"/>
      <c r="D19" s="195" t="s">
        <v>240</v>
      </c>
      <c r="E19" s="195"/>
      <c r="F19" s="215"/>
    </row>
    <row r="20" spans="1:6" ht="21.75" customHeight="1" thickBot="1">
      <c r="A20" s="210" t="s">
        <v>213</v>
      </c>
      <c r="B20" s="377">
        <f>SUM(B6:B18)</f>
        <v>510531</v>
      </c>
      <c r="C20" s="378">
        <f>SUM(C6:C17)</f>
        <v>530403</v>
      </c>
      <c r="D20" s="210" t="s">
        <v>213</v>
      </c>
      <c r="E20" s="377">
        <f>SUM(E6:E19)</f>
        <v>572018</v>
      </c>
      <c r="F20" s="379">
        <f>SUM(F6:F18)</f>
        <v>605271</v>
      </c>
    </row>
    <row r="21" spans="1:6" ht="15.75" thickBot="1">
      <c r="A21" s="210" t="s">
        <v>214</v>
      </c>
      <c r="B21" s="211">
        <f>SUM(E20-B20)</f>
        <v>61487</v>
      </c>
      <c r="C21" s="212">
        <f>SUM(F20-C20)</f>
        <v>74868</v>
      </c>
      <c r="D21" s="210" t="s">
        <v>215</v>
      </c>
      <c r="E21" s="211"/>
      <c r="F21" s="213"/>
    </row>
    <row r="22" spans="1:6" ht="15">
      <c r="A22" s="178"/>
      <c r="B22" s="178"/>
      <c r="C22" s="178"/>
      <c r="D22" s="178"/>
      <c r="E22" s="178"/>
      <c r="F22" s="178"/>
    </row>
    <row r="23" spans="1:6" ht="15" hidden="1">
      <c r="A23" s="178"/>
      <c r="B23" s="178"/>
      <c r="C23" s="178"/>
      <c r="D23" s="178"/>
      <c r="E23" s="587"/>
      <c r="F23" s="587"/>
    </row>
    <row r="24" spans="1:6" ht="25.5">
      <c r="A24" s="179" t="s">
        <v>216</v>
      </c>
      <c r="B24" s="180"/>
      <c r="C24" s="180"/>
      <c r="D24" s="180"/>
      <c r="E24" s="180"/>
      <c r="F24" s="180"/>
    </row>
    <row r="25" spans="1:6" ht="15.75" thickBot="1">
      <c r="A25" s="181"/>
      <c r="B25" s="182"/>
      <c r="C25" s="182"/>
      <c r="D25" s="182"/>
      <c r="E25" s="182"/>
      <c r="F25" s="183" t="s">
        <v>1</v>
      </c>
    </row>
    <row r="26" spans="1:6" ht="15.75" thickBot="1">
      <c r="A26" s="184" t="s">
        <v>196</v>
      </c>
      <c r="B26" s="185"/>
      <c r="C26" s="185"/>
      <c r="D26" s="184" t="s">
        <v>197</v>
      </c>
      <c r="E26" s="185"/>
      <c r="F26" s="186"/>
    </row>
    <row r="27" spans="1:6" ht="26.25" thickBot="1">
      <c r="A27" s="187" t="s">
        <v>198</v>
      </c>
      <c r="B27" s="188" t="s">
        <v>261</v>
      </c>
      <c r="C27" s="188" t="s">
        <v>260</v>
      </c>
      <c r="D27" s="187" t="s">
        <v>198</v>
      </c>
      <c r="E27" s="188" t="s">
        <v>262</v>
      </c>
      <c r="F27" s="188" t="s">
        <v>260</v>
      </c>
    </row>
    <row r="28" spans="1:6" ht="26.25" customHeight="1">
      <c r="A28" s="214" t="s">
        <v>190</v>
      </c>
      <c r="B28" s="190">
        <v>6000</v>
      </c>
      <c r="C28" s="190">
        <v>11413</v>
      </c>
      <c r="D28" s="189" t="s">
        <v>181</v>
      </c>
      <c r="E28" s="190"/>
      <c r="F28" s="193"/>
    </row>
    <row r="29" spans="1:6" ht="30" customHeight="1">
      <c r="A29" s="194" t="s">
        <v>191</v>
      </c>
      <c r="B29" s="195"/>
      <c r="C29" s="195"/>
      <c r="D29" s="194" t="s">
        <v>217</v>
      </c>
      <c r="E29" s="195">
        <v>1049323</v>
      </c>
      <c r="F29" s="198">
        <v>1034680</v>
      </c>
    </row>
    <row r="30" spans="1:6" ht="24.75" customHeight="1">
      <c r="A30" s="194" t="s">
        <v>185</v>
      </c>
      <c r="B30" s="195"/>
      <c r="C30" s="195"/>
      <c r="D30" s="194" t="s">
        <v>188</v>
      </c>
      <c r="E30" s="195"/>
      <c r="F30" s="198">
        <v>28886</v>
      </c>
    </row>
    <row r="31" spans="1:6" ht="29.25" customHeight="1">
      <c r="A31" s="194" t="s">
        <v>218</v>
      </c>
      <c r="B31" s="195"/>
      <c r="C31" s="195"/>
      <c r="D31" s="194" t="s">
        <v>184</v>
      </c>
      <c r="E31" s="195"/>
      <c r="F31" s="198"/>
    </row>
    <row r="32" spans="1:6" ht="29.25" customHeight="1">
      <c r="A32" s="194" t="s">
        <v>183</v>
      </c>
      <c r="B32" s="195">
        <v>1020532</v>
      </c>
      <c r="C32" s="195">
        <v>1020786</v>
      </c>
      <c r="D32" s="194" t="s">
        <v>253</v>
      </c>
      <c r="E32" s="195"/>
      <c r="F32" s="198"/>
    </row>
    <row r="33" spans="1:6" ht="32.25" customHeight="1">
      <c r="A33" s="194" t="s">
        <v>178</v>
      </c>
      <c r="B33" s="195">
        <v>3310</v>
      </c>
      <c r="C33" s="195">
        <v>3479</v>
      </c>
      <c r="D33" s="194" t="s">
        <v>219</v>
      </c>
      <c r="E33" s="195"/>
      <c r="F33" s="198"/>
    </row>
    <row r="34" spans="1:6" ht="37.5" customHeight="1">
      <c r="A34" s="194" t="s">
        <v>220</v>
      </c>
      <c r="B34" s="195"/>
      <c r="C34" s="195"/>
      <c r="D34" s="194" t="s">
        <v>221</v>
      </c>
      <c r="E34" s="195">
        <v>15124</v>
      </c>
      <c r="F34" s="198">
        <v>15124</v>
      </c>
    </row>
    <row r="35" spans="1:6" ht="33.75" customHeight="1">
      <c r="A35" s="194" t="s">
        <v>222</v>
      </c>
      <c r="B35" s="195"/>
      <c r="C35" s="195"/>
      <c r="D35" s="201" t="s">
        <v>223</v>
      </c>
      <c r="E35" s="195"/>
      <c r="F35" s="198"/>
    </row>
    <row r="36" spans="1:6" ht="27" customHeight="1">
      <c r="A36" s="194" t="s">
        <v>189</v>
      </c>
      <c r="B36" s="195">
        <v>110124</v>
      </c>
      <c r="C36" s="195">
        <v>109944</v>
      </c>
      <c r="D36" s="194" t="s">
        <v>224</v>
      </c>
      <c r="E36" s="195">
        <v>36000</v>
      </c>
      <c r="F36" s="198">
        <v>14032</v>
      </c>
    </row>
    <row r="37" spans="1:6" ht="32.25" customHeight="1">
      <c r="A37" s="194" t="s">
        <v>192</v>
      </c>
      <c r="B37" s="195"/>
      <c r="C37" s="215">
        <v>0</v>
      </c>
      <c r="D37" s="194"/>
      <c r="E37" s="195"/>
      <c r="F37" s="198"/>
    </row>
    <row r="38" spans="1:6" ht="24" customHeight="1">
      <c r="A38" s="194" t="s">
        <v>225</v>
      </c>
      <c r="B38" s="195">
        <v>21968</v>
      </c>
      <c r="C38" s="195">
        <v>21968</v>
      </c>
      <c r="D38" s="201"/>
      <c r="E38" s="195"/>
      <c r="F38" s="198"/>
    </row>
    <row r="39" spans="1:6" ht="24" customHeight="1" thickBot="1">
      <c r="A39" s="374" t="s">
        <v>236</v>
      </c>
      <c r="B39" s="204"/>
      <c r="C39" s="204"/>
      <c r="D39" s="203"/>
      <c r="E39" s="204"/>
      <c r="F39" s="375"/>
    </row>
    <row r="40" spans="1:6" ht="15.75" thickBot="1">
      <c r="A40" s="207" t="s">
        <v>213</v>
      </c>
      <c r="B40" s="208">
        <f>SUM(B28:B38)</f>
        <v>1161934</v>
      </c>
      <c r="C40" s="208">
        <f>SUM(C28:C38)</f>
        <v>1167590</v>
      </c>
      <c r="D40" s="207" t="s">
        <v>213</v>
      </c>
      <c r="E40" s="208">
        <f>SUM(E28:E38)</f>
        <v>1100447</v>
      </c>
      <c r="F40" s="209">
        <f>SUM(F28:F38)</f>
        <v>1092722</v>
      </c>
    </row>
    <row r="41" spans="1:6" ht="15.75" thickBot="1">
      <c r="A41" s="210" t="s">
        <v>214</v>
      </c>
      <c r="B41" s="211"/>
      <c r="C41" s="211"/>
      <c r="D41" s="210" t="s">
        <v>215</v>
      </c>
      <c r="E41" s="211">
        <f>SUM(B40-E40)</f>
        <v>61487</v>
      </c>
      <c r="F41" s="216">
        <f>SUM(C40-F40)</f>
        <v>74868</v>
      </c>
    </row>
  </sheetData>
  <sheetProtection/>
  <mergeCells count="3">
    <mergeCell ref="E23:F23"/>
    <mergeCell ref="B1:O1"/>
    <mergeCell ref="A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A1">
      <selection activeCell="C1" sqref="C1:S1"/>
    </sheetView>
  </sheetViews>
  <sheetFormatPr defaultColWidth="9.140625" defaultRowHeight="15"/>
  <cols>
    <col min="1" max="1" width="5.28125" style="0" customWidth="1"/>
    <col min="2" max="2" width="8.00390625" style="0" customWidth="1"/>
    <col min="3" max="3" width="39.28125" style="0" customWidth="1"/>
    <col min="4" max="4" width="11.57421875" style="0" customWidth="1"/>
    <col min="5" max="6" width="11.140625" style="0" customWidth="1"/>
    <col min="7" max="8" width="12.7109375" style="0" customWidth="1"/>
    <col min="9" max="9" width="15.140625" style="0" customWidth="1"/>
    <col min="10" max="10" width="12.140625" style="0" customWidth="1"/>
  </cols>
  <sheetData>
    <row r="1" spans="1:19" ht="15">
      <c r="A1" s="1"/>
      <c r="B1" s="1"/>
      <c r="C1" s="584" t="s">
        <v>331</v>
      </c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</row>
    <row r="2" spans="1:9" ht="15">
      <c r="A2" s="581" t="s">
        <v>268</v>
      </c>
      <c r="B2" s="581"/>
      <c r="C2" s="581"/>
      <c r="D2" s="581"/>
      <c r="E2" s="581"/>
      <c r="F2" s="581"/>
      <c r="G2" s="581"/>
      <c r="H2" s="581"/>
      <c r="I2" s="581"/>
    </row>
    <row r="3" spans="1:9" ht="15">
      <c r="A3" s="581" t="s">
        <v>242</v>
      </c>
      <c r="B3" s="581"/>
      <c r="C3" s="581"/>
      <c r="D3" s="581"/>
      <c r="E3" s="581"/>
      <c r="F3" s="581"/>
      <c r="G3" s="581"/>
      <c r="H3" s="581"/>
      <c r="I3" s="581"/>
    </row>
    <row r="5" spans="1:9" ht="15.75">
      <c r="A5" s="2" t="s">
        <v>0</v>
      </c>
      <c r="B5" s="2"/>
      <c r="C5" s="2"/>
      <c r="D5" s="2"/>
      <c r="E5" s="2"/>
      <c r="F5" s="2"/>
      <c r="G5" s="2"/>
      <c r="H5" s="2"/>
      <c r="I5" s="2"/>
    </row>
    <row r="6" spans="1:9" ht="16.5" thickBot="1">
      <c r="A6" s="6"/>
      <c r="B6" s="6"/>
      <c r="C6" s="6"/>
      <c r="D6" s="586" t="s">
        <v>1</v>
      </c>
      <c r="E6" s="586"/>
      <c r="F6" s="586"/>
      <c r="G6" s="586"/>
      <c r="H6" s="586"/>
      <c r="I6" s="586"/>
    </row>
    <row r="7" spans="1:9" ht="72" thickBot="1">
      <c r="A7" s="7" t="s">
        <v>2</v>
      </c>
      <c r="B7" s="8" t="s">
        <v>3</v>
      </c>
      <c r="C7" s="3" t="s">
        <v>4</v>
      </c>
      <c r="D7" s="3" t="s">
        <v>267</v>
      </c>
      <c r="E7" s="221" t="s">
        <v>263</v>
      </c>
      <c r="F7" s="221" t="s">
        <v>266</v>
      </c>
      <c r="G7" s="221" t="s">
        <v>279</v>
      </c>
      <c r="H7" s="221" t="s">
        <v>324</v>
      </c>
      <c r="I7" s="9" t="s">
        <v>258</v>
      </c>
    </row>
    <row r="8" spans="1:9" ht="15.75" thickBot="1">
      <c r="A8" s="10">
        <v>1</v>
      </c>
      <c r="B8" s="12">
        <v>2</v>
      </c>
      <c r="C8" s="12">
        <v>3</v>
      </c>
      <c r="D8" s="12">
        <v>4</v>
      </c>
      <c r="E8" s="222">
        <v>5</v>
      </c>
      <c r="F8" s="222">
        <v>6</v>
      </c>
      <c r="G8" s="222">
        <v>7</v>
      </c>
      <c r="H8" s="222">
        <v>8</v>
      </c>
      <c r="I8" s="13">
        <v>9</v>
      </c>
    </row>
    <row r="9" spans="1:9" ht="15">
      <c r="A9" s="14" t="s">
        <v>5</v>
      </c>
      <c r="B9" s="106" t="s">
        <v>6</v>
      </c>
      <c r="C9" s="107" t="s">
        <v>7</v>
      </c>
      <c r="D9" s="148"/>
      <c r="E9" s="380"/>
      <c r="F9" s="380"/>
      <c r="G9" s="380"/>
      <c r="H9" s="380"/>
      <c r="I9" s="111"/>
    </row>
    <row r="10" spans="1:9" ht="15">
      <c r="A10" s="114" t="s">
        <v>8</v>
      </c>
      <c r="B10" s="108"/>
      <c r="C10" s="38" t="s">
        <v>9</v>
      </c>
      <c r="D10" s="149"/>
      <c r="E10" s="381"/>
      <c r="F10" s="381"/>
      <c r="G10" s="381"/>
      <c r="H10" s="381"/>
      <c r="I10" s="112"/>
    </row>
    <row r="11" spans="1:9" ht="15">
      <c r="A11" s="114" t="s">
        <v>10</v>
      </c>
      <c r="B11" s="108"/>
      <c r="C11" s="67" t="s">
        <v>11</v>
      </c>
      <c r="D11" s="150"/>
      <c r="E11" s="223"/>
      <c r="F11" s="223"/>
      <c r="G11" s="223"/>
      <c r="H11" s="223"/>
      <c r="I11" s="26"/>
    </row>
    <row r="12" spans="1:9" ht="15">
      <c r="A12" s="114" t="s">
        <v>12</v>
      </c>
      <c r="B12" s="108"/>
      <c r="C12" s="67" t="s">
        <v>13</v>
      </c>
      <c r="D12" s="150">
        <v>2000</v>
      </c>
      <c r="E12" s="223"/>
      <c r="F12" s="223"/>
      <c r="G12" s="223"/>
      <c r="H12" s="223">
        <v>-145</v>
      </c>
      <c r="I12" s="26">
        <f>SUM(D12:H12)</f>
        <v>1855</v>
      </c>
    </row>
    <row r="13" spans="1:9" ht="15">
      <c r="A13" s="114" t="s">
        <v>14</v>
      </c>
      <c r="B13" s="108"/>
      <c r="C13" s="67" t="s">
        <v>15</v>
      </c>
      <c r="D13" s="150"/>
      <c r="E13" s="223"/>
      <c r="F13" s="223"/>
      <c r="G13" s="223"/>
      <c r="H13" s="223"/>
      <c r="I13" s="26"/>
    </row>
    <row r="14" spans="1:9" ht="15">
      <c r="A14" s="114"/>
      <c r="B14" s="217"/>
      <c r="C14" s="95" t="s">
        <v>17</v>
      </c>
      <c r="D14" s="218"/>
      <c r="E14" s="224"/>
      <c r="F14" s="224"/>
      <c r="G14" s="224"/>
      <c r="H14" s="224"/>
      <c r="I14" s="79"/>
    </row>
    <row r="15" spans="1:9" ht="26.25" thickBot="1">
      <c r="A15" s="114" t="s">
        <v>16</v>
      </c>
      <c r="B15" s="105"/>
      <c r="C15" s="102" t="s">
        <v>227</v>
      </c>
      <c r="D15" s="151"/>
      <c r="E15" s="382"/>
      <c r="F15" s="382"/>
      <c r="G15" s="382"/>
      <c r="H15" s="382"/>
      <c r="I15" s="62"/>
    </row>
    <row r="16" spans="1:11" ht="15.75" thickBot="1">
      <c r="A16" s="114" t="s">
        <v>18</v>
      </c>
      <c r="B16" s="18"/>
      <c r="C16" s="19" t="s">
        <v>19</v>
      </c>
      <c r="D16" s="152">
        <f>SUM(D11:D15)</f>
        <v>2000</v>
      </c>
      <c r="E16" s="225"/>
      <c r="F16" s="225"/>
      <c r="G16" s="225"/>
      <c r="H16" s="225">
        <f>SUM(H12:H15)</f>
        <v>-145</v>
      </c>
      <c r="I16" s="20">
        <f>SUM(I11:I15)</f>
        <v>1855</v>
      </c>
      <c r="K16" s="219"/>
    </row>
    <row r="17" spans="1:9" ht="15">
      <c r="A17" s="114" t="s">
        <v>20</v>
      </c>
      <c r="B17" s="126"/>
      <c r="C17" s="35" t="s">
        <v>21</v>
      </c>
      <c r="D17" s="153"/>
      <c r="E17" s="383"/>
      <c r="F17" s="383"/>
      <c r="G17" s="383"/>
      <c r="H17" s="383"/>
      <c r="I17" s="111"/>
    </row>
    <row r="18" spans="1:9" ht="15">
      <c r="A18" s="114" t="s">
        <v>22</v>
      </c>
      <c r="B18" s="45"/>
      <c r="C18" s="40" t="s">
        <v>23</v>
      </c>
      <c r="D18" s="145"/>
      <c r="E18" s="226"/>
      <c r="F18" s="226"/>
      <c r="G18" s="226"/>
      <c r="H18" s="226"/>
      <c r="I18" s="50"/>
    </row>
    <row r="19" spans="1:9" ht="15">
      <c r="A19" s="114" t="s">
        <v>24</v>
      </c>
      <c r="B19" s="23"/>
      <c r="C19" s="24" t="s">
        <v>25</v>
      </c>
      <c r="D19" s="141"/>
      <c r="E19" s="227"/>
      <c r="F19" s="227"/>
      <c r="G19" s="227"/>
      <c r="H19" s="227"/>
      <c r="I19" s="26"/>
    </row>
    <row r="20" spans="1:9" ht="26.25" thickBot="1">
      <c r="A20" s="114" t="s">
        <v>26</v>
      </c>
      <c r="B20" s="27"/>
      <c r="C20" s="28" t="s">
        <v>27</v>
      </c>
      <c r="D20" s="154"/>
      <c r="E20" s="384"/>
      <c r="F20" s="384"/>
      <c r="G20" s="384"/>
      <c r="H20" s="384"/>
      <c r="I20" s="29"/>
    </row>
    <row r="21" spans="1:9" ht="26.25" thickBot="1">
      <c r="A21" s="114" t="s">
        <v>28</v>
      </c>
      <c r="B21" s="30"/>
      <c r="C21" s="31" t="s">
        <v>29</v>
      </c>
      <c r="D21" s="163">
        <f>SUM(D18:D20)</f>
        <v>0</v>
      </c>
      <c r="E21" s="385"/>
      <c r="F21" s="385"/>
      <c r="G21" s="385"/>
      <c r="H21" s="385"/>
      <c r="I21" s="33">
        <f>SUM(I18:I20)</f>
        <v>0</v>
      </c>
    </row>
    <row r="22" spans="1:9" ht="15.75" thickBot="1">
      <c r="A22" s="114" t="s">
        <v>30</v>
      </c>
      <c r="B22" s="30"/>
      <c r="C22" s="32" t="s">
        <v>31</v>
      </c>
      <c r="D22" s="220">
        <f aca="true" t="shared" si="0" ref="D22:I22">SUM(D16+D21)</f>
        <v>2000</v>
      </c>
      <c r="E22" s="220">
        <f t="shared" si="0"/>
        <v>0</v>
      </c>
      <c r="F22" s="220">
        <f t="shared" si="0"/>
        <v>0</v>
      </c>
      <c r="G22" s="220">
        <f t="shared" si="0"/>
        <v>0</v>
      </c>
      <c r="H22" s="220">
        <f t="shared" si="0"/>
        <v>-145</v>
      </c>
      <c r="I22" s="33">
        <f t="shared" si="0"/>
        <v>1855</v>
      </c>
    </row>
    <row r="23" spans="1:9" ht="15">
      <c r="A23" s="114" t="s">
        <v>32</v>
      </c>
      <c r="B23" s="34" t="s">
        <v>33</v>
      </c>
      <c r="C23" s="35" t="s">
        <v>34</v>
      </c>
      <c r="D23" s="156"/>
      <c r="E23" s="387"/>
      <c r="F23" s="387"/>
      <c r="G23" s="387"/>
      <c r="H23" s="387"/>
      <c r="I23" s="36"/>
    </row>
    <row r="24" spans="1:9" ht="15">
      <c r="A24" s="114" t="s">
        <v>35</v>
      </c>
      <c r="B24" s="37"/>
      <c r="C24" s="38" t="s">
        <v>36</v>
      </c>
      <c r="D24" s="157"/>
      <c r="E24" s="228"/>
      <c r="F24" s="228"/>
      <c r="G24" s="228"/>
      <c r="H24" s="228"/>
      <c r="I24" s="39"/>
    </row>
    <row r="25" spans="1:9" ht="15">
      <c r="A25" s="114" t="s">
        <v>37</v>
      </c>
      <c r="B25" s="23"/>
      <c r="C25" s="40" t="s">
        <v>38</v>
      </c>
      <c r="D25" s="150"/>
      <c r="E25" s="223"/>
      <c r="F25" s="223"/>
      <c r="G25" s="223"/>
      <c r="H25" s="223"/>
      <c r="I25" s="26"/>
    </row>
    <row r="26" spans="1:9" ht="15">
      <c r="A26" s="114" t="s">
        <v>39</v>
      </c>
      <c r="B26" s="23"/>
      <c r="C26" s="24" t="s">
        <v>40</v>
      </c>
      <c r="D26" s="150"/>
      <c r="E26" s="223"/>
      <c r="F26" s="223"/>
      <c r="G26" s="223"/>
      <c r="H26" s="223"/>
      <c r="I26" s="132"/>
    </row>
    <row r="27" spans="1:9" ht="15">
      <c r="A27" s="114" t="s">
        <v>41</v>
      </c>
      <c r="B27" s="23"/>
      <c r="C27" s="24" t="s">
        <v>42</v>
      </c>
      <c r="D27" s="150"/>
      <c r="E27" s="223"/>
      <c r="F27" s="223"/>
      <c r="G27" s="223"/>
      <c r="H27" s="223"/>
      <c r="I27" s="26"/>
    </row>
    <row r="28" spans="1:9" ht="25.5">
      <c r="A28" s="114" t="s">
        <v>43</v>
      </c>
      <c r="B28" s="23"/>
      <c r="C28" s="41" t="s">
        <v>44</v>
      </c>
      <c r="D28" s="150"/>
      <c r="E28" s="223"/>
      <c r="F28" s="223"/>
      <c r="G28" s="223"/>
      <c r="H28" s="223"/>
      <c r="I28" s="127"/>
    </row>
    <row r="29" spans="1:9" ht="15.75" thickBot="1">
      <c r="A29" s="114" t="s">
        <v>45</v>
      </c>
      <c r="B29" s="83"/>
      <c r="C29" s="28" t="s">
        <v>46</v>
      </c>
      <c r="D29" s="158"/>
      <c r="E29" s="388"/>
      <c r="F29" s="388"/>
      <c r="G29" s="388"/>
      <c r="H29" s="388"/>
      <c r="I29" s="128"/>
    </row>
    <row r="30" spans="1:9" ht="26.25" thickBot="1">
      <c r="A30" s="114" t="s">
        <v>47</v>
      </c>
      <c r="B30" s="43"/>
      <c r="C30" s="44" t="s">
        <v>48</v>
      </c>
      <c r="D30" s="155">
        <f>SUM(D25:D29)</f>
        <v>0</v>
      </c>
      <c r="E30" s="385"/>
      <c r="F30" s="385"/>
      <c r="G30" s="385"/>
      <c r="H30" s="385"/>
      <c r="I30" s="33">
        <f>SUM(I25:I29)</f>
        <v>0</v>
      </c>
    </row>
    <row r="31" spans="1:9" ht="15">
      <c r="A31" s="114" t="s">
        <v>49</v>
      </c>
      <c r="B31" s="126" t="s">
        <v>50</v>
      </c>
      <c r="C31" s="35" t="s">
        <v>51</v>
      </c>
      <c r="D31" s="153"/>
      <c r="E31" s="383"/>
      <c r="F31" s="383"/>
      <c r="G31" s="383"/>
      <c r="H31" s="383"/>
      <c r="I31" s="111"/>
    </row>
    <row r="32" spans="1:9" ht="25.5">
      <c r="A32" s="114" t="s">
        <v>52</v>
      </c>
      <c r="B32" s="45"/>
      <c r="C32" s="40" t="s">
        <v>53</v>
      </c>
      <c r="D32" s="145"/>
      <c r="E32" s="226"/>
      <c r="F32" s="226"/>
      <c r="G32" s="226"/>
      <c r="H32" s="226"/>
      <c r="I32" s="46"/>
    </row>
    <row r="33" spans="1:9" ht="25.5">
      <c r="A33" s="114" t="s">
        <v>54</v>
      </c>
      <c r="B33" s="23"/>
      <c r="C33" s="24" t="s">
        <v>55</v>
      </c>
      <c r="D33" s="141"/>
      <c r="E33" s="227"/>
      <c r="F33" s="227"/>
      <c r="G33" s="227"/>
      <c r="H33" s="227"/>
      <c r="I33" s="25"/>
    </row>
    <row r="34" spans="1:9" ht="15.75" thickBot="1">
      <c r="A34" s="114" t="s">
        <v>56</v>
      </c>
      <c r="B34" s="56"/>
      <c r="C34" s="81" t="s">
        <v>57</v>
      </c>
      <c r="D34" s="159"/>
      <c r="E34" s="229"/>
      <c r="F34" s="229"/>
      <c r="G34" s="229"/>
      <c r="H34" s="229"/>
      <c r="I34" s="97"/>
    </row>
    <row r="35" spans="1:9" ht="15.75" thickBot="1">
      <c r="A35" s="114" t="s">
        <v>58</v>
      </c>
      <c r="B35" s="47"/>
      <c r="C35" s="90" t="s">
        <v>59</v>
      </c>
      <c r="D35" s="160">
        <f>SUM(D32:D34)</f>
        <v>0</v>
      </c>
      <c r="E35" s="389"/>
      <c r="F35" s="389"/>
      <c r="G35" s="389"/>
      <c r="H35" s="389"/>
      <c r="I35" s="20">
        <f>SUM(I32:I34)</f>
        <v>0</v>
      </c>
    </row>
    <row r="36" spans="1:9" ht="15">
      <c r="A36" s="114" t="s">
        <v>60</v>
      </c>
      <c r="B36" s="48" t="s">
        <v>61</v>
      </c>
      <c r="C36" s="49" t="s">
        <v>62</v>
      </c>
      <c r="D36" s="145"/>
      <c r="E36" s="226"/>
      <c r="F36" s="226"/>
      <c r="G36" s="226"/>
      <c r="H36" s="226"/>
      <c r="I36" s="50"/>
    </row>
    <row r="37" spans="1:9" ht="15">
      <c r="A37" s="114" t="s">
        <v>63</v>
      </c>
      <c r="B37" s="51"/>
      <c r="C37" s="49" t="s">
        <v>64</v>
      </c>
      <c r="D37" s="145">
        <v>3000</v>
      </c>
      <c r="E37" s="226"/>
      <c r="F37" s="226"/>
      <c r="G37" s="226"/>
      <c r="H37" s="226">
        <v>-1811</v>
      </c>
      <c r="I37" s="50">
        <f>SUM(D37:H37)</f>
        <v>1189</v>
      </c>
    </row>
    <row r="38" spans="1:9" ht="15">
      <c r="A38" s="114" t="s">
        <v>65</v>
      </c>
      <c r="B38" s="51"/>
      <c r="C38" s="49" t="s">
        <v>66</v>
      </c>
      <c r="D38" s="161"/>
      <c r="E38" s="230"/>
      <c r="F38" s="230"/>
      <c r="G38" s="230"/>
      <c r="H38" s="230"/>
      <c r="I38" s="52"/>
    </row>
    <row r="39" spans="1:9" ht="15.75" thickBot="1">
      <c r="A39" s="114" t="s">
        <v>67</v>
      </c>
      <c r="B39" s="53"/>
      <c r="C39" s="54" t="s">
        <v>68</v>
      </c>
      <c r="D39" s="143"/>
      <c r="E39" s="390"/>
      <c r="F39" s="390"/>
      <c r="G39" s="390"/>
      <c r="H39" s="390"/>
      <c r="I39" s="55"/>
    </row>
    <row r="40" spans="1:9" ht="15.75" thickBot="1">
      <c r="A40" s="114" t="s">
        <v>69</v>
      </c>
      <c r="B40" s="56"/>
      <c r="C40" s="57" t="s">
        <v>70</v>
      </c>
      <c r="D40" s="157">
        <f>SUM(D37+D39)</f>
        <v>3000</v>
      </c>
      <c r="E40" s="228"/>
      <c r="F40" s="228"/>
      <c r="G40" s="228"/>
      <c r="H40" s="228">
        <f>SUM(H37:H39)</f>
        <v>-1811</v>
      </c>
      <c r="I40" s="39">
        <f>SUM(I37+I39)</f>
        <v>1189</v>
      </c>
    </row>
    <row r="41" spans="1:9" ht="15.75" thickBot="1">
      <c r="A41" s="114" t="s">
        <v>71</v>
      </c>
      <c r="B41" s="21" t="s">
        <v>72</v>
      </c>
      <c r="C41" s="19" t="s">
        <v>73</v>
      </c>
      <c r="D41" s="162"/>
      <c r="E41" s="231"/>
      <c r="F41" s="231"/>
      <c r="G41" s="231"/>
      <c r="H41" s="231"/>
      <c r="I41" s="22"/>
    </row>
    <row r="42" spans="1:9" ht="25.5">
      <c r="A42" s="114" t="s">
        <v>74</v>
      </c>
      <c r="B42" s="58"/>
      <c r="C42" s="59" t="s">
        <v>75</v>
      </c>
      <c r="D42" s="145"/>
      <c r="E42" s="226"/>
      <c r="F42" s="226"/>
      <c r="G42" s="226"/>
      <c r="H42" s="226"/>
      <c r="I42" s="129"/>
    </row>
    <row r="43" spans="1:9" ht="26.25" thickBot="1">
      <c r="A43" s="114" t="s">
        <v>76</v>
      </c>
      <c r="B43" s="60"/>
      <c r="C43" s="61" t="s">
        <v>77</v>
      </c>
      <c r="D43" s="143"/>
      <c r="E43" s="390"/>
      <c r="F43" s="390"/>
      <c r="G43" s="390"/>
      <c r="H43" s="390"/>
      <c r="I43" s="62"/>
    </row>
    <row r="44" spans="1:9" ht="15.75" thickBot="1">
      <c r="A44" s="114" t="s">
        <v>78</v>
      </c>
      <c r="B44" s="63"/>
      <c r="C44" s="64" t="s">
        <v>79</v>
      </c>
      <c r="D44" s="163">
        <f>SUM(D42:D43)</f>
        <v>0</v>
      </c>
      <c r="E44" s="232"/>
      <c r="F44" s="232"/>
      <c r="G44" s="232"/>
      <c r="H44" s="232"/>
      <c r="I44" s="20">
        <f>SUM(I43)</f>
        <v>0</v>
      </c>
    </row>
    <row r="45" spans="1:9" ht="15">
      <c r="A45" s="114" t="s">
        <v>80</v>
      </c>
      <c r="B45" s="37" t="s">
        <v>81</v>
      </c>
      <c r="C45" s="65" t="s">
        <v>82</v>
      </c>
      <c r="D45" s="157"/>
      <c r="E45" s="228"/>
      <c r="F45" s="228"/>
      <c r="G45" s="228"/>
      <c r="H45" s="228"/>
      <c r="I45" s="39"/>
    </row>
    <row r="46" spans="1:9" ht="15">
      <c r="A46" s="114" t="s">
        <v>83</v>
      </c>
      <c r="B46" s="66"/>
      <c r="C46" s="67" t="s">
        <v>84</v>
      </c>
      <c r="D46" s="150"/>
      <c r="E46" s="223"/>
      <c r="F46" s="223"/>
      <c r="G46" s="223"/>
      <c r="H46" s="223"/>
      <c r="I46" s="26"/>
    </row>
    <row r="47" spans="1:9" ht="15.75" thickBot="1">
      <c r="A47" s="114" t="s">
        <v>85</v>
      </c>
      <c r="B47" s="88"/>
      <c r="C47" s="68" t="s">
        <v>86</v>
      </c>
      <c r="D47" s="158"/>
      <c r="E47" s="388"/>
      <c r="F47" s="388"/>
      <c r="G47" s="388"/>
      <c r="H47" s="388"/>
      <c r="I47" s="62">
        <f>SUM(D47)</f>
        <v>0</v>
      </c>
    </row>
    <row r="48" spans="1:9" ht="15.75" thickBot="1">
      <c r="A48" s="114" t="s">
        <v>87</v>
      </c>
      <c r="B48" s="37"/>
      <c r="C48" s="65" t="s">
        <v>88</v>
      </c>
      <c r="D48" s="157">
        <f>SUM(D46:D47)</f>
        <v>0</v>
      </c>
      <c r="E48" s="228"/>
      <c r="F48" s="228"/>
      <c r="G48" s="228"/>
      <c r="H48" s="228"/>
      <c r="I48" s="39"/>
    </row>
    <row r="49" spans="1:9" ht="15.75" thickBot="1">
      <c r="A49" s="114" t="s">
        <v>89</v>
      </c>
      <c r="B49" s="21"/>
      <c r="C49" s="64" t="s">
        <v>90</v>
      </c>
      <c r="D49" s="162">
        <f aca="true" t="shared" si="1" ref="D49:I49">SUM(D22+D30+D35+D40+D44+D48)</f>
        <v>5000</v>
      </c>
      <c r="E49" s="162">
        <f t="shared" si="1"/>
        <v>0</v>
      </c>
      <c r="F49" s="162">
        <f t="shared" si="1"/>
        <v>0</v>
      </c>
      <c r="G49" s="162">
        <f t="shared" si="1"/>
        <v>0</v>
      </c>
      <c r="H49" s="162">
        <f t="shared" si="1"/>
        <v>-1956</v>
      </c>
      <c r="I49" s="20">
        <f t="shared" si="1"/>
        <v>3044</v>
      </c>
    </row>
    <row r="50" spans="1:9" ht="25.5">
      <c r="A50" s="114" t="s">
        <v>91</v>
      </c>
      <c r="B50" s="91" t="s">
        <v>92</v>
      </c>
      <c r="C50" s="16" t="s">
        <v>93</v>
      </c>
      <c r="D50" s="89"/>
      <c r="E50" s="391"/>
      <c r="F50" s="391"/>
      <c r="G50" s="391"/>
      <c r="H50" s="391"/>
      <c r="I50" s="92"/>
    </row>
    <row r="51" spans="1:9" ht="15">
      <c r="A51" s="114" t="s">
        <v>94</v>
      </c>
      <c r="B51" s="66"/>
      <c r="C51" s="67" t="s">
        <v>95</v>
      </c>
      <c r="D51" s="164"/>
      <c r="E51" s="233"/>
      <c r="F51" s="233"/>
      <c r="G51" s="233"/>
      <c r="H51" s="233"/>
      <c r="I51" s="104"/>
    </row>
    <row r="52" spans="1:9" ht="15">
      <c r="A52" s="114" t="s">
        <v>96</v>
      </c>
      <c r="B52" s="66"/>
      <c r="C52" s="67" t="s">
        <v>97</v>
      </c>
      <c r="D52" s="165"/>
      <c r="E52" s="234"/>
      <c r="F52" s="234"/>
      <c r="G52" s="234"/>
      <c r="H52" s="234">
        <v>2668</v>
      </c>
      <c r="I52" s="104">
        <f>SUM(D52:H52)</f>
        <v>2668</v>
      </c>
    </row>
    <row r="53" spans="1:9" ht="15.75" thickBot="1">
      <c r="A53" s="114" t="s">
        <v>98</v>
      </c>
      <c r="B53" s="109"/>
      <c r="C53" s="68" t="s">
        <v>99</v>
      </c>
      <c r="D53" s="166"/>
      <c r="E53" s="392"/>
      <c r="F53" s="392"/>
      <c r="G53" s="392"/>
      <c r="H53" s="392"/>
      <c r="I53" s="113"/>
    </row>
    <row r="54" spans="1:9" ht="15.75" thickBot="1">
      <c r="A54" s="114" t="s">
        <v>100</v>
      </c>
      <c r="B54" s="21"/>
      <c r="C54" s="19" t="s">
        <v>101</v>
      </c>
      <c r="D54" s="167"/>
      <c r="E54" s="393"/>
      <c r="F54" s="393"/>
      <c r="G54" s="393"/>
      <c r="H54" s="393">
        <f>SUM(H52:H53)</f>
        <v>2668</v>
      </c>
      <c r="I54" s="69">
        <f>SUM(I51:I53)</f>
        <v>2668</v>
      </c>
    </row>
    <row r="55" spans="1:9" ht="25.5">
      <c r="A55" s="114" t="s">
        <v>102</v>
      </c>
      <c r="B55" s="37"/>
      <c r="C55" s="16" t="s">
        <v>103</v>
      </c>
      <c r="D55" s="168"/>
      <c r="E55" s="235"/>
      <c r="F55" s="235"/>
      <c r="G55" s="235"/>
      <c r="H55" s="235"/>
      <c r="I55" s="94"/>
    </row>
    <row r="56" spans="1:9" ht="15">
      <c r="A56" s="114" t="s">
        <v>104</v>
      </c>
      <c r="B56" s="66" t="s">
        <v>105</v>
      </c>
      <c r="C56" s="38" t="s">
        <v>106</v>
      </c>
      <c r="D56" s="165"/>
      <c r="E56" s="234"/>
      <c r="F56" s="234"/>
      <c r="G56" s="234"/>
      <c r="H56" s="234"/>
      <c r="I56" s="100"/>
    </row>
    <row r="57" spans="1:9" ht="15">
      <c r="A57" s="114" t="s">
        <v>107</v>
      </c>
      <c r="B57" s="66"/>
      <c r="C57" s="67" t="s">
        <v>108</v>
      </c>
      <c r="D57" s="165"/>
      <c r="E57" s="234"/>
      <c r="F57" s="234"/>
      <c r="G57" s="234"/>
      <c r="H57" s="234"/>
      <c r="I57" s="118"/>
    </row>
    <row r="58" spans="1:9" ht="15.75" thickBot="1">
      <c r="A58" s="114" t="s">
        <v>109</v>
      </c>
      <c r="B58" s="109"/>
      <c r="C58" s="68" t="s">
        <v>110</v>
      </c>
      <c r="D58" s="166"/>
      <c r="E58" s="392"/>
      <c r="F58" s="392"/>
      <c r="G58" s="392"/>
      <c r="H58" s="392"/>
      <c r="I58" s="119"/>
    </row>
    <row r="59" spans="1:9" ht="26.25" thickBot="1">
      <c r="A59" s="114" t="s">
        <v>111</v>
      </c>
      <c r="B59" s="110"/>
      <c r="C59" s="101" t="s">
        <v>112</v>
      </c>
      <c r="D59" s="167"/>
      <c r="E59" s="393"/>
      <c r="F59" s="393"/>
      <c r="G59" s="393"/>
      <c r="H59" s="393"/>
      <c r="I59" s="120"/>
    </row>
    <row r="60" spans="1:9" ht="15">
      <c r="A60" s="114" t="s">
        <v>113</v>
      </c>
      <c r="B60" s="37" t="s">
        <v>114</v>
      </c>
      <c r="C60" s="93" t="s">
        <v>115</v>
      </c>
      <c r="D60" s="168"/>
      <c r="E60" s="235"/>
      <c r="F60" s="235"/>
      <c r="G60" s="235"/>
      <c r="H60" s="235"/>
      <c r="I60" s="94"/>
    </row>
    <row r="61" spans="1:9" ht="15">
      <c r="A61" s="114" t="s">
        <v>116</v>
      </c>
      <c r="B61" s="66"/>
      <c r="C61" s="67" t="s">
        <v>108</v>
      </c>
      <c r="D61" s="165"/>
      <c r="E61" s="234"/>
      <c r="F61" s="234"/>
      <c r="G61" s="234"/>
      <c r="H61" s="234"/>
      <c r="I61" s="118"/>
    </row>
    <row r="62" spans="1:9" ht="15.75" thickBot="1">
      <c r="A62" s="114" t="s">
        <v>117</v>
      </c>
      <c r="B62" s="110"/>
      <c r="C62" s="102" t="s">
        <v>110</v>
      </c>
      <c r="D62" s="167"/>
      <c r="E62" s="393"/>
      <c r="F62" s="393"/>
      <c r="G62" s="393"/>
      <c r="H62" s="393"/>
      <c r="I62" s="121"/>
    </row>
    <row r="63" spans="1:9" ht="15.75" thickBot="1">
      <c r="A63" s="114" t="s">
        <v>118</v>
      </c>
      <c r="B63" s="110"/>
      <c r="C63" s="101" t="s">
        <v>119</v>
      </c>
      <c r="D63" s="167"/>
      <c r="E63" s="393"/>
      <c r="F63" s="393"/>
      <c r="G63" s="393"/>
      <c r="H63" s="393"/>
      <c r="I63" s="120"/>
    </row>
    <row r="64" spans="1:9" ht="15.75" thickBot="1">
      <c r="A64" s="114" t="s">
        <v>120</v>
      </c>
      <c r="B64" s="37" t="s">
        <v>121</v>
      </c>
      <c r="C64" s="65" t="s">
        <v>122</v>
      </c>
      <c r="D64" s="168"/>
      <c r="E64" s="235"/>
      <c r="F64" s="235"/>
      <c r="G64" s="235"/>
      <c r="H64" s="235"/>
      <c r="I64" s="94"/>
    </row>
    <row r="65" spans="1:9" ht="15">
      <c r="A65" s="114" t="s">
        <v>123</v>
      </c>
      <c r="B65" s="34"/>
      <c r="C65" s="35" t="s">
        <v>124</v>
      </c>
      <c r="D65" s="169"/>
      <c r="E65" s="394"/>
      <c r="F65" s="394"/>
      <c r="G65" s="394"/>
      <c r="H65" s="394"/>
      <c r="I65" s="70"/>
    </row>
    <row r="66" spans="1:9" ht="15">
      <c r="A66" s="114" t="s">
        <v>125</v>
      </c>
      <c r="B66" s="87"/>
      <c r="C66" s="67" t="s">
        <v>126</v>
      </c>
      <c r="D66" s="164"/>
      <c r="E66" s="233"/>
      <c r="F66" s="233"/>
      <c r="G66" s="233"/>
      <c r="H66" s="233"/>
      <c r="I66" s="104"/>
    </row>
    <row r="67" spans="1:9" ht="15">
      <c r="A67" s="114" t="s">
        <v>127</v>
      </c>
      <c r="B67" s="37"/>
      <c r="C67" s="95" t="s">
        <v>128</v>
      </c>
      <c r="D67" s="170"/>
      <c r="E67" s="236"/>
      <c r="F67" s="236"/>
      <c r="G67" s="236"/>
      <c r="H67" s="236"/>
      <c r="I67" s="124"/>
    </row>
    <row r="68" spans="1:9" ht="15">
      <c r="A68" s="114" t="s">
        <v>129</v>
      </c>
      <c r="B68" s="122"/>
      <c r="C68" s="41" t="s">
        <v>130</v>
      </c>
      <c r="D68" s="171"/>
      <c r="E68" s="237"/>
      <c r="F68" s="237"/>
      <c r="G68" s="237"/>
      <c r="H68" s="237"/>
      <c r="I68" s="97"/>
    </row>
    <row r="69" spans="1:9" ht="15">
      <c r="A69" s="114" t="s">
        <v>131</v>
      </c>
      <c r="B69" s="123"/>
      <c r="C69" s="67" t="s">
        <v>132</v>
      </c>
      <c r="D69" s="150"/>
      <c r="E69" s="223"/>
      <c r="F69" s="223"/>
      <c r="G69" s="223"/>
      <c r="H69" s="223"/>
      <c r="I69" s="25"/>
    </row>
    <row r="70" spans="1:9" ht="15.75" thickBot="1">
      <c r="A70" s="114" t="s">
        <v>133</v>
      </c>
      <c r="B70" s="96"/>
      <c r="C70" s="95" t="s">
        <v>134</v>
      </c>
      <c r="D70" s="151"/>
      <c r="E70" s="382"/>
      <c r="F70" s="382"/>
      <c r="G70" s="382"/>
      <c r="H70" s="382"/>
      <c r="I70" s="125"/>
    </row>
    <row r="71" spans="1:9" ht="15.75" thickBot="1">
      <c r="A71" s="114" t="s">
        <v>135</v>
      </c>
      <c r="B71" s="63"/>
      <c r="C71" s="75" t="s">
        <v>136</v>
      </c>
      <c r="D71" s="163">
        <f>SUM(D66:D70)</f>
        <v>0</v>
      </c>
      <c r="E71" s="232"/>
      <c r="F71" s="232"/>
      <c r="G71" s="232"/>
      <c r="H71" s="232"/>
      <c r="I71" s="20">
        <f>SUM(I66:I70)</f>
        <v>0</v>
      </c>
    </row>
    <row r="72" spans="1:9" ht="15.75" thickBot="1">
      <c r="A72" s="114" t="s">
        <v>137</v>
      </c>
      <c r="B72" s="71"/>
      <c r="C72" s="364" t="s">
        <v>269</v>
      </c>
      <c r="D72" s="157"/>
      <c r="E72" s="228"/>
      <c r="F72" s="228"/>
      <c r="G72" s="228"/>
      <c r="H72" s="228"/>
      <c r="I72" s="39"/>
    </row>
    <row r="73" spans="1:9" ht="15.75" thickBot="1">
      <c r="A73" s="114" t="s">
        <v>138</v>
      </c>
      <c r="B73" s="71"/>
      <c r="C73" s="16" t="s">
        <v>236</v>
      </c>
      <c r="D73" s="157">
        <v>172132</v>
      </c>
      <c r="E73" s="228">
        <v>485</v>
      </c>
      <c r="F73" s="228"/>
      <c r="G73" s="228">
        <v>633</v>
      </c>
      <c r="H73" s="228">
        <v>-7891</v>
      </c>
      <c r="I73" s="39">
        <f>SUM(D73:H73)</f>
        <v>165359</v>
      </c>
    </row>
    <row r="74" spans="1:9" ht="15.75" thickBot="1">
      <c r="A74" s="114" t="s">
        <v>270</v>
      </c>
      <c r="B74" s="72"/>
      <c r="C74" s="64" t="s">
        <v>139</v>
      </c>
      <c r="D74" s="162">
        <f>SUM(D49+D71+D72+D73)</f>
        <v>177132</v>
      </c>
      <c r="E74" s="162">
        <f>SUM(E49+E71+E72+E73)</f>
        <v>485</v>
      </c>
      <c r="F74" s="162">
        <f>SUM(F49+F71+F72+F73)</f>
        <v>0</v>
      </c>
      <c r="G74" s="162">
        <f>SUM(G49+G71+G72+G73)</f>
        <v>633</v>
      </c>
      <c r="H74" s="162">
        <f>SUM(H49+H71+H72+H73)</f>
        <v>-9847</v>
      </c>
      <c r="I74" s="22">
        <f>SUM(I49+I54+I71+I73)</f>
        <v>171071</v>
      </c>
    </row>
    <row r="75" spans="1:9" ht="15.75">
      <c r="A75" s="76"/>
      <c r="B75" s="76"/>
      <c r="C75" s="77"/>
      <c r="D75" s="4"/>
      <c r="E75" s="4"/>
      <c r="F75" s="4"/>
      <c r="G75" s="4"/>
      <c r="H75" s="4"/>
      <c r="I75" s="4"/>
    </row>
    <row r="76" spans="1:9" ht="15.75">
      <c r="A76" s="76"/>
      <c r="B76" s="76"/>
      <c r="C76" s="77"/>
      <c r="D76" s="4"/>
      <c r="E76" s="4"/>
      <c r="F76" s="4"/>
      <c r="G76" s="4"/>
      <c r="H76" s="4"/>
      <c r="I76" s="4"/>
    </row>
    <row r="77" spans="1:9" ht="15.75">
      <c r="A77" s="76"/>
      <c r="B77" s="76"/>
      <c r="C77" s="77"/>
      <c r="D77" s="4"/>
      <c r="E77" s="4"/>
      <c r="F77" s="4"/>
      <c r="G77" s="4"/>
      <c r="H77" s="4"/>
      <c r="I77" s="4"/>
    </row>
    <row r="78" spans="1:9" ht="15">
      <c r="A78" s="1"/>
      <c r="B78" s="1"/>
      <c r="C78" s="1"/>
      <c r="D78" s="583"/>
      <c r="E78" s="583"/>
      <c r="F78" s="583"/>
      <c r="G78" s="583"/>
      <c r="H78" s="583"/>
      <c r="I78" s="583"/>
    </row>
    <row r="79" spans="1:9" ht="15">
      <c r="A79" s="581" t="s">
        <v>271</v>
      </c>
      <c r="B79" s="581"/>
      <c r="C79" s="581"/>
      <c r="D79" s="581"/>
      <c r="E79" s="581"/>
      <c r="F79" s="581"/>
      <c r="G79" s="581"/>
      <c r="H79" s="581"/>
      <c r="I79" s="581"/>
    </row>
    <row r="80" spans="1:9" ht="15">
      <c r="A80" s="581" t="s">
        <v>242</v>
      </c>
      <c r="B80" s="581"/>
      <c r="C80" s="581"/>
      <c r="D80" s="581"/>
      <c r="E80" s="581"/>
      <c r="F80" s="581"/>
      <c r="G80" s="581"/>
      <c r="H80" s="581"/>
      <c r="I80" s="581"/>
    </row>
    <row r="81" spans="1:9" ht="15.75">
      <c r="A81" s="5"/>
      <c r="B81" s="5"/>
      <c r="C81" s="5"/>
      <c r="D81" s="5"/>
      <c r="E81" s="5"/>
      <c r="F81" s="5"/>
      <c r="G81" s="5"/>
      <c r="H81" s="5"/>
      <c r="I81" s="5"/>
    </row>
    <row r="82" spans="1:9" ht="15.75">
      <c r="A82" s="2" t="s">
        <v>140</v>
      </c>
      <c r="B82" s="2"/>
      <c r="C82" s="2"/>
      <c r="D82" s="2"/>
      <c r="E82" s="2"/>
      <c r="F82" s="2"/>
      <c r="G82" s="2"/>
      <c r="H82" s="2"/>
      <c r="I82" s="2"/>
    </row>
    <row r="83" spans="1:9" ht="16.5" thickBot="1">
      <c r="A83" s="6"/>
      <c r="B83" s="6"/>
      <c r="C83" s="6"/>
      <c r="D83" s="586" t="s">
        <v>1</v>
      </c>
      <c r="E83" s="586"/>
      <c r="F83" s="586"/>
      <c r="G83" s="586"/>
      <c r="H83" s="586"/>
      <c r="I83" s="586"/>
    </row>
    <row r="84" spans="1:9" ht="57.75" thickBot="1">
      <c r="A84" s="7" t="s">
        <v>141</v>
      </c>
      <c r="B84" s="8" t="s">
        <v>142</v>
      </c>
      <c r="C84" s="3" t="s">
        <v>143</v>
      </c>
      <c r="D84" s="9" t="s">
        <v>267</v>
      </c>
      <c r="E84" s="9" t="s">
        <v>263</v>
      </c>
      <c r="F84" s="9" t="s">
        <v>266</v>
      </c>
      <c r="G84" s="9" t="s">
        <v>279</v>
      </c>
      <c r="H84" s="9" t="s">
        <v>324</v>
      </c>
      <c r="I84" s="9" t="s">
        <v>258</v>
      </c>
    </row>
    <row r="85" spans="1:9" ht="15.75" thickBot="1">
      <c r="A85" s="10">
        <v>1</v>
      </c>
      <c r="B85" s="11">
        <v>2</v>
      </c>
      <c r="C85" s="12">
        <v>3</v>
      </c>
      <c r="D85" s="12">
        <v>4</v>
      </c>
      <c r="E85" s="222">
        <v>5</v>
      </c>
      <c r="F85" s="222">
        <v>6</v>
      </c>
      <c r="G85" s="222">
        <v>7</v>
      </c>
      <c r="H85" s="222">
        <v>8</v>
      </c>
      <c r="I85" s="13">
        <v>9</v>
      </c>
    </row>
    <row r="86" spans="1:9" ht="15.75" thickBot="1">
      <c r="A86" s="115" t="s">
        <v>5</v>
      </c>
      <c r="B86" s="15" t="s">
        <v>6</v>
      </c>
      <c r="C86" s="16" t="s">
        <v>144</v>
      </c>
      <c r="D86" s="89"/>
      <c r="E86" s="391"/>
      <c r="F86" s="391"/>
      <c r="G86" s="391"/>
      <c r="H86" s="391"/>
      <c r="I86" s="17"/>
    </row>
    <row r="87" spans="1:9" ht="15.75" thickBot="1">
      <c r="A87" s="116" t="s">
        <v>8</v>
      </c>
      <c r="B87" s="78"/>
      <c r="C87" s="73" t="s">
        <v>145</v>
      </c>
      <c r="D87" s="172">
        <v>74092</v>
      </c>
      <c r="E87" s="395">
        <v>96</v>
      </c>
      <c r="F87" s="395">
        <v>-46</v>
      </c>
      <c r="G87" s="395">
        <v>498</v>
      </c>
      <c r="H87" s="395">
        <v>-3666</v>
      </c>
      <c r="I87" s="74">
        <f>SUM(D87:H87)</f>
        <v>70974</v>
      </c>
    </row>
    <row r="88" spans="1:9" ht="15.75" thickBot="1">
      <c r="A88" s="116" t="s">
        <v>10</v>
      </c>
      <c r="B88" s="23"/>
      <c r="C88" s="24" t="s">
        <v>146</v>
      </c>
      <c r="D88" s="141">
        <v>19040</v>
      </c>
      <c r="E88" s="227">
        <v>26</v>
      </c>
      <c r="F88" s="227">
        <v>-13</v>
      </c>
      <c r="G88" s="227">
        <v>135</v>
      </c>
      <c r="H88" s="227">
        <v>-1086</v>
      </c>
      <c r="I88" s="74">
        <f>SUM(D88:H88)</f>
        <v>18102</v>
      </c>
    </row>
    <row r="89" spans="1:9" ht="15">
      <c r="A89" s="116" t="s">
        <v>12</v>
      </c>
      <c r="B89" s="23"/>
      <c r="C89" s="24" t="s">
        <v>147</v>
      </c>
      <c r="D89" s="159">
        <v>13000</v>
      </c>
      <c r="E89" s="229"/>
      <c r="F89" s="229"/>
      <c r="G89" s="229"/>
      <c r="H89" s="229">
        <v>6025</v>
      </c>
      <c r="I89" s="74">
        <f>SUM(D89:H89)</f>
        <v>19025</v>
      </c>
    </row>
    <row r="90" spans="1:9" ht="15">
      <c r="A90" s="116" t="s">
        <v>14</v>
      </c>
      <c r="B90" s="23"/>
      <c r="C90" s="24" t="s">
        <v>148</v>
      </c>
      <c r="D90" s="159"/>
      <c r="E90" s="229"/>
      <c r="F90" s="229"/>
      <c r="G90" s="229"/>
      <c r="H90" s="229"/>
      <c r="I90" s="79"/>
    </row>
    <row r="91" spans="1:9" ht="15">
      <c r="A91" s="116" t="s">
        <v>16</v>
      </c>
      <c r="B91" s="23"/>
      <c r="C91" s="24" t="s">
        <v>149</v>
      </c>
      <c r="D91" s="159"/>
      <c r="E91" s="229"/>
      <c r="F91" s="229"/>
      <c r="G91" s="229"/>
      <c r="H91" s="229"/>
      <c r="I91" s="79"/>
    </row>
    <row r="92" spans="1:9" ht="15">
      <c r="A92" s="116" t="s">
        <v>18</v>
      </c>
      <c r="B92" s="56"/>
      <c r="C92" s="80" t="s">
        <v>150</v>
      </c>
      <c r="D92" s="159">
        <v>0</v>
      </c>
      <c r="E92" s="229">
        <v>363</v>
      </c>
      <c r="F92" s="229">
        <v>59</v>
      </c>
      <c r="G92" s="229"/>
      <c r="H92" s="229"/>
      <c r="I92" s="79">
        <f>SUM(D92:F92)</f>
        <v>422</v>
      </c>
    </row>
    <row r="93" spans="1:9" ht="15">
      <c r="A93" s="116" t="s">
        <v>20</v>
      </c>
      <c r="B93" s="23"/>
      <c r="C93" s="24" t="s">
        <v>151</v>
      </c>
      <c r="D93" s="159">
        <v>71000</v>
      </c>
      <c r="E93" s="229"/>
      <c r="F93" s="229"/>
      <c r="G93" s="229"/>
      <c r="H93" s="229">
        <v>-8858</v>
      </c>
      <c r="I93" s="79">
        <f>SUM(D93:H93)</f>
        <v>62142</v>
      </c>
    </row>
    <row r="94" spans="1:9" ht="15">
      <c r="A94" s="116"/>
      <c r="B94" s="42"/>
      <c r="C94" s="41" t="s">
        <v>228</v>
      </c>
      <c r="D94" s="159"/>
      <c r="E94" s="229"/>
      <c r="F94" s="229"/>
      <c r="G94" s="229"/>
      <c r="H94" s="229"/>
      <c r="I94" s="79"/>
    </row>
    <row r="95" spans="1:9" ht="15">
      <c r="A95" s="116" t="s">
        <v>22</v>
      </c>
      <c r="B95" s="42"/>
      <c r="C95" s="41" t="s">
        <v>229</v>
      </c>
      <c r="D95" s="159">
        <v>0</v>
      </c>
      <c r="E95" s="229"/>
      <c r="F95" s="229"/>
      <c r="G95" s="229"/>
      <c r="H95" s="229"/>
      <c r="I95" s="97"/>
    </row>
    <row r="96" spans="1:9" ht="26.25" thickBot="1">
      <c r="A96" s="116" t="s">
        <v>24</v>
      </c>
      <c r="B96" s="27"/>
      <c r="C96" s="28" t="s">
        <v>230</v>
      </c>
      <c r="D96" s="143"/>
      <c r="E96" s="143"/>
      <c r="F96" s="143"/>
      <c r="G96" s="143"/>
      <c r="H96" s="143"/>
      <c r="I96" s="130"/>
    </row>
    <row r="97" spans="1:9" ht="15.75" thickBot="1">
      <c r="A97" s="116" t="s">
        <v>26</v>
      </c>
      <c r="B97" s="43"/>
      <c r="C97" s="44" t="s">
        <v>152</v>
      </c>
      <c r="D97" s="157">
        <f>SUM(D87:D96)</f>
        <v>177132</v>
      </c>
      <c r="E97" s="157">
        <f>SUM(E87:E96)</f>
        <v>485</v>
      </c>
      <c r="F97" s="228"/>
      <c r="G97" s="228">
        <f>SUM(G87:G96)</f>
        <v>633</v>
      </c>
      <c r="H97" s="228">
        <f>SUM(H87:H96)</f>
        <v>-7585</v>
      </c>
      <c r="I97" s="39">
        <f>SUM(I87:I96)</f>
        <v>170665</v>
      </c>
    </row>
    <row r="98" spans="1:9" ht="15.75" thickBot="1">
      <c r="A98" s="116" t="s">
        <v>28</v>
      </c>
      <c r="B98" s="21" t="s">
        <v>33</v>
      </c>
      <c r="C98" s="19" t="s">
        <v>153</v>
      </c>
      <c r="D98" s="162"/>
      <c r="E98" s="231"/>
      <c r="F98" s="231"/>
      <c r="G98" s="231"/>
      <c r="H98" s="231"/>
      <c r="I98" s="22"/>
    </row>
    <row r="99" spans="1:9" ht="15">
      <c r="A99" s="116" t="s">
        <v>30</v>
      </c>
      <c r="B99" s="45"/>
      <c r="C99" s="40" t="s">
        <v>154</v>
      </c>
      <c r="D99" s="145"/>
      <c r="E99" s="226"/>
      <c r="F99" s="226"/>
      <c r="G99" s="226"/>
      <c r="H99" s="226">
        <v>189</v>
      </c>
      <c r="I99" s="46">
        <f>SUM(H99)</f>
        <v>189</v>
      </c>
    </row>
    <row r="100" spans="1:9" ht="15">
      <c r="A100" s="116" t="s">
        <v>32</v>
      </c>
      <c r="B100" s="23"/>
      <c r="C100" s="24" t="s">
        <v>155</v>
      </c>
      <c r="D100" s="141"/>
      <c r="E100" s="227"/>
      <c r="F100" s="227"/>
      <c r="G100" s="227"/>
      <c r="H100" s="227">
        <v>217</v>
      </c>
      <c r="I100" s="26">
        <f>SUM(H100)</f>
        <v>217</v>
      </c>
    </row>
    <row r="101" spans="1:9" ht="15">
      <c r="A101" s="116" t="s">
        <v>35</v>
      </c>
      <c r="B101" s="23"/>
      <c r="C101" s="24" t="s">
        <v>156</v>
      </c>
      <c r="D101" s="141"/>
      <c r="E101" s="227"/>
      <c r="F101" s="227"/>
      <c r="G101" s="227"/>
      <c r="H101" s="227"/>
      <c r="I101" s="26"/>
    </row>
    <row r="102" spans="1:9" ht="25.5">
      <c r="A102" s="116" t="s">
        <v>37</v>
      </c>
      <c r="B102" s="23"/>
      <c r="C102" s="24" t="s">
        <v>157</v>
      </c>
      <c r="D102" s="141"/>
      <c r="E102" s="227"/>
      <c r="F102" s="227"/>
      <c r="G102" s="227"/>
      <c r="H102" s="227"/>
      <c r="I102" s="26"/>
    </row>
    <row r="103" spans="1:9" ht="15">
      <c r="A103" s="116"/>
      <c r="B103" s="23"/>
      <c r="C103" s="24" t="s">
        <v>231</v>
      </c>
      <c r="D103" s="141"/>
      <c r="E103" s="227"/>
      <c r="F103" s="227"/>
      <c r="G103" s="227"/>
      <c r="H103" s="227"/>
      <c r="I103" s="26"/>
    </row>
    <row r="104" spans="1:9" ht="15">
      <c r="A104" s="116" t="s">
        <v>39</v>
      </c>
      <c r="B104" s="131"/>
      <c r="C104" s="24" t="s">
        <v>232</v>
      </c>
      <c r="D104" s="141"/>
      <c r="E104" s="227"/>
      <c r="F104" s="227"/>
      <c r="G104" s="227"/>
      <c r="H104" s="227"/>
      <c r="I104" s="132"/>
    </row>
    <row r="105" spans="1:9" ht="26.25" thickBot="1">
      <c r="A105" s="116" t="s">
        <v>41</v>
      </c>
      <c r="B105" s="43"/>
      <c r="C105" s="86" t="s">
        <v>233</v>
      </c>
      <c r="D105" s="173"/>
      <c r="E105" s="238"/>
      <c r="F105" s="238"/>
      <c r="G105" s="238"/>
      <c r="H105" s="238"/>
      <c r="I105" s="82"/>
    </row>
    <row r="106" spans="1:9" ht="26.25" thickBot="1">
      <c r="A106" s="116" t="s">
        <v>43</v>
      </c>
      <c r="B106" s="30"/>
      <c r="C106" s="19" t="s">
        <v>158</v>
      </c>
      <c r="D106" s="163">
        <f>SUM(D99:D105)</f>
        <v>0</v>
      </c>
      <c r="E106" s="232"/>
      <c r="F106" s="232"/>
      <c r="G106" s="232"/>
      <c r="H106" s="232">
        <f>SUM(H99:H105)</f>
        <v>406</v>
      </c>
      <c r="I106" s="20">
        <f>SUM(I99:I105)</f>
        <v>406</v>
      </c>
    </row>
    <row r="107" spans="1:9" ht="15.75" thickBot="1">
      <c r="A107" s="116" t="s">
        <v>45</v>
      </c>
      <c r="B107" s="21" t="s">
        <v>50</v>
      </c>
      <c r="C107" s="19" t="s">
        <v>159</v>
      </c>
      <c r="D107" s="162"/>
      <c r="E107" s="231"/>
      <c r="F107" s="231"/>
      <c r="G107" s="231"/>
      <c r="H107" s="231"/>
      <c r="I107" s="22"/>
    </row>
    <row r="108" spans="1:9" ht="15">
      <c r="A108" s="116" t="s">
        <v>47</v>
      </c>
      <c r="B108" s="45"/>
      <c r="C108" s="40" t="s">
        <v>160</v>
      </c>
      <c r="D108" s="145"/>
      <c r="E108" s="226"/>
      <c r="F108" s="226"/>
      <c r="G108" s="226"/>
      <c r="H108" s="226"/>
      <c r="I108" s="46"/>
    </row>
    <row r="109" spans="1:9" ht="15">
      <c r="A109" s="116" t="s">
        <v>49</v>
      </c>
      <c r="B109" s="43"/>
      <c r="C109" s="24" t="s">
        <v>161</v>
      </c>
      <c r="D109" s="173"/>
      <c r="E109" s="238"/>
      <c r="F109" s="238"/>
      <c r="G109" s="238"/>
      <c r="H109" s="238"/>
      <c r="I109" s="82"/>
    </row>
    <row r="110" spans="1:9" ht="15.75" thickBot="1">
      <c r="A110" s="116" t="s">
        <v>52</v>
      </c>
      <c r="B110" s="27"/>
      <c r="C110" s="24" t="s">
        <v>162</v>
      </c>
      <c r="D110" s="143"/>
      <c r="E110" s="390"/>
      <c r="F110" s="390"/>
      <c r="G110" s="390"/>
      <c r="H110" s="390"/>
      <c r="I110" s="62"/>
    </row>
    <row r="111" spans="1:9" ht="15.75" thickBot="1">
      <c r="A111" s="116" t="s">
        <v>54</v>
      </c>
      <c r="B111" s="133"/>
      <c r="C111" s="19" t="s">
        <v>163</v>
      </c>
      <c r="D111" s="163">
        <v>0</v>
      </c>
      <c r="E111" s="232"/>
      <c r="F111" s="232"/>
      <c r="G111" s="232"/>
      <c r="H111" s="232"/>
      <c r="I111" s="20">
        <f>SUM(I108:I110)</f>
        <v>0</v>
      </c>
    </row>
    <row r="112" spans="1:9" ht="15.75" thickBot="1">
      <c r="A112" s="116" t="s">
        <v>56</v>
      </c>
      <c r="B112" s="43"/>
      <c r="C112" s="101" t="s">
        <v>164</v>
      </c>
      <c r="D112" s="157">
        <f aca="true" t="shared" si="2" ref="D112:I112">SUM(D97+D106+D111)</f>
        <v>177132</v>
      </c>
      <c r="E112" s="157">
        <f t="shared" si="2"/>
        <v>485</v>
      </c>
      <c r="F112" s="157">
        <f t="shared" si="2"/>
        <v>0</v>
      </c>
      <c r="G112" s="157">
        <f t="shared" si="2"/>
        <v>633</v>
      </c>
      <c r="H112" s="157">
        <f t="shared" si="2"/>
        <v>-7179</v>
      </c>
      <c r="I112" s="39">
        <f t="shared" si="2"/>
        <v>171071</v>
      </c>
    </row>
    <row r="113" spans="1:9" ht="15.75" thickBot="1">
      <c r="A113" s="116" t="s">
        <v>58</v>
      </c>
      <c r="B113" s="21"/>
      <c r="C113" s="19" t="s">
        <v>165</v>
      </c>
      <c r="D113" s="152"/>
      <c r="E113" s="225"/>
      <c r="F113" s="225"/>
      <c r="G113" s="225"/>
      <c r="H113" s="225"/>
      <c r="I113" s="84"/>
    </row>
    <row r="114" spans="1:9" ht="15">
      <c r="A114" s="116" t="s">
        <v>60</v>
      </c>
      <c r="B114" s="126" t="s">
        <v>61</v>
      </c>
      <c r="C114" s="35" t="s">
        <v>234</v>
      </c>
      <c r="D114" s="175"/>
      <c r="E114" s="396"/>
      <c r="F114" s="396"/>
      <c r="G114" s="396"/>
      <c r="H114" s="396"/>
      <c r="I114" s="242"/>
    </row>
    <row r="115" spans="1:9" ht="15">
      <c r="A115" s="116" t="s">
        <v>63</v>
      </c>
      <c r="B115" s="146"/>
      <c r="C115" s="239" t="s">
        <v>108</v>
      </c>
      <c r="D115" s="240"/>
      <c r="E115" s="285"/>
      <c r="F115" s="285"/>
      <c r="G115" s="285"/>
      <c r="H115" s="285"/>
      <c r="I115" s="241"/>
    </row>
    <row r="116" spans="1:9" ht="15.75" thickBot="1">
      <c r="A116" s="116" t="s">
        <v>65</v>
      </c>
      <c r="B116" s="37"/>
      <c r="C116" s="95" t="s">
        <v>110</v>
      </c>
      <c r="D116" s="176"/>
      <c r="E116" s="397"/>
      <c r="F116" s="397"/>
      <c r="G116" s="397"/>
      <c r="H116" s="397"/>
      <c r="I116" s="136"/>
    </row>
    <row r="117" spans="1:9" ht="15.75" thickBot="1">
      <c r="A117" s="116" t="s">
        <v>67</v>
      </c>
      <c r="B117" s="91"/>
      <c r="C117" s="16" t="s">
        <v>235</v>
      </c>
      <c r="D117" s="174">
        <f>SUM(D114:D116)</f>
        <v>0</v>
      </c>
      <c r="E117" s="398"/>
      <c r="F117" s="398"/>
      <c r="G117" s="398"/>
      <c r="H117" s="398"/>
      <c r="I117" s="134">
        <f>SUM(I114:I116)</f>
        <v>0</v>
      </c>
    </row>
    <row r="118" spans="1:9" ht="15.75" thickBot="1">
      <c r="A118" s="116" t="s">
        <v>69</v>
      </c>
      <c r="B118" s="91" t="s">
        <v>72</v>
      </c>
      <c r="C118" s="16" t="s">
        <v>166</v>
      </c>
      <c r="D118" s="174"/>
      <c r="E118" s="398"/>
      <c r="F118" s="398"/>
      <c r="G118" s="398"/>
      <c r="H118" s="398"/>
      <c r="I118" s="98"/>
    </row>
    <row r="119" spans="1:9" ht="15">
      <c r="A119" s="116" t="s">
        <v>71</v>
      </c>
      <c r="B119" s="126"/>
      <c r="C119" s="85" t="s">
        <v>108</v>
      </c>
      <c r="D119" s="175"/>
      <c r="E119" s="396"/>
      <c r="F119" s="396"/>
      <c r="G119" s="396"/>
      <c r="H119" s="396"/>
      <c r="I119" s="135"/>
    </row>
    <row r="120" spans="1:9" ht="15.75" thickBot="1">
      <c r="A120" s="116" t="s">
        <v>74</v>
      </c>
      <c r="B120" s="37"/>
      <c r="C120" s="95" t="s">
        <v>110</v>
      </c>
      <c r="D120" s="176"/>
      <c r="E120" s="397"/>
      <c r="F120" s="397"/>
      <c r="G120" s="397"/>
      <c r="H120" s="397"/>
      <c r="I120" s="136"/>
    </row>
    <row r="121" spans="1:9" ht="15.75" thickBot="1">
      <c r="A121" s="116" t="s">
        <v>76</v>
      </c>
      <c r="B121" s="91"/>
      <c r="C121" s="16" t="s">
        <v>167</v>
      </c>
      <c r="D121" s="174"/>
      <c r="E121" s="398"/>
      <c r="F121" s="398"/>
      <c r="G121" s="398"/>
      <c r="H121" s="398"/>
      <c r="I121" s="134"/>
    </row>
    <row r="122" spans="1:9" ht="15.75" thickBot="1">
      <c r="A122" s="116" t="s">
        <v>78</v>
      </c>
      <c r="B122" s="91" t="s">
        <v>81</v>
      </c>
      <c r="C122" s="16" t="s">
        <v>122</v>
      </c>
      <c r="D122" s="174"/>
      <c r="E122" s="398"/>
      <c r="F122" s="398"/>
      <c r="G122" s="398"/>
      <c r="H122" s="398"/>
      <c r="I122" s="98"/>
    </row>
    <row r="123" spans="1:9" ht="15">
      <c r="A123" s="116" t="s">
        <v>80</v>
      </c>
      <c r="B123" s="91"/>
      <c r="C123" s="99" t="s">
        <v>168</v>
      </c>
      <c r="D123" s="177"/>
      <c r="E123" s="399"/>
      <c r="F123" s="399"/>
      <c r="G123" s="399"/>
      <c r="H123" s="399"/>
      <c r="I123" s="103"/>
    </row>
    <row r="124" spans="1:9" ht="15">
      <c r="A124" s="116" t="s">
        <v>83</v>
      </c>
      <c r="B124" s="66"/>
      <c r="C124" s="67" t="s">
        <v>169</v>
      </c>
      <c r="D124" s="164"/>
      <c r="E124" s="233"/>
      <c r="F124" s="233"/>
      <c r="G124" s="233"/>
      <c r="H124" s="233"/>
      <c r="I124" s="104"/>
    </row>
    <row r="125" spans="1:9" ht="15">
      <c r="A125" s="116" t="s">
        <v>85</v>
      </c>
      <c r="B125" s="66"/>
      <c r="C125" s="67" t="s">
        <v>170</v>
      </c>
      <c r="D125" s="164"/>
      <c r="E125" s="233"/>
      <c r="F125" s="233"/>
      <c r="G125" s="233"/>
      <c r="H125" s="233"/>
      <c r="I125" s="137"/>
    </row>
    <row r="126" spans="1:9" ht="15">
      <c r="A126" s="116" t="s">
        <v>87</v>
      </c>
      <c r="B126" s="23"/>
      <c r="C126" s="24" t="s">
        <v>171</v>
      </c>
      <c r="D126" s="141"/>
      <c r="E126" s="227"/>
      <c r="F126" s="227"/>
      <c r="G126" s="227"/>
      <c r="H126" s="227"/>
      <c r="I126" s="25"/>
    </row>
    <row r="127" spans="1:9" ht="15">
      <c r="A127" s="116" t="s">
        <v>89</v>
      </c>
      <c r="B127" s="43"/>
      <c r="C127" s="95" t="s">
        <v>172</v>
      </c>
      <c r="D127" s="173"/>
      <c r="E127" s="238"/>
      <c r="F127" s="238"/>
      <c r="G127" s="238"/>
      <c r="H127" s="238"/>
      <c r="I127" s="138"/>
    </row>
    <row r="128" spans="1:9" ht="15.75" thickBot="1">
      <c r="A128" s="116" t="s">
        <v>91</v>
      </c>
      <c r="B128" s="83"/>
      <c r="C128" s="68" t="s">
        <v>173</v>
      </c>
      <c r="D128" s="143"/>
      <c r="E128" s="390"/>
      <c r="F128" s="390"/>
      <c r="G128" s="390"/>
      <c r="H128" s="390"/>
      <c r="I128" s="55"/>
    </row>
    <row r="129" spans="1:9" ht="15.75" thickBot="1">
      <c r="A129" s="116" t="s">
        <v>94</v>
      </c>
      <c r="B129" s="133"/>
      <c r="C129" s="75" t="s">
        <v>174</v>
      </c>
      <c r="D129" s="147">
        <f>SUM(D124:D128)</f>
        <v>0</v>
      </c>
      <c r="E129" s="147"/>
      <c r="F129" s="147"/>
      <c r="G129" s="147"/>
      <c r="H129" s="147"/>
      <c r="I129" s="147">
        <f>SUM(I123:I128)</f>
        <v>0</v>
      </c>
    </row>
    <row r="130" spans="1:9" ht="15">
      <c r="A130" s="139"/>
      <c r="B130" s="146" t="s">
        <v>92</v>
      </c>
      <c r="C130" s="144" t="s">
        <v>175</v>
      </c>
      <c r="D130" s="145"/>
      <c r="E130" s="145"/>
      <c r="F130" s="145"/>
      <c r="G130" s="145"/>
      <c r="H130" s="145"/>
      <c r="I130" s="145"/>
    </row>
    <row r="131" spans="1:9" ht="15.75" thickBot="1">
      <c r="A131" s="117"/>
      <c r="B131" s="88" t="s">
        <v>105</v>
      </c>
      <c r="C131" s="365" t="s">
        <v>240</v>
      </c>
      <c r="D131" s="366"/>
      <c r="E131" s="366"/>
      <c r="F131" s="366"/>
      <c r="G131" s="366"/>
      <c r="H131" s="366"/>
      <c r="I131" s="366"/>
    </row>
    <row r="132" spans="1:9" ht="15.75" thickBot="1">
      <c r="A132" s="142" t="s">
        <v>96</v>
      </c>
      <c r="B132" s="140"/>
      <c r="C132" s="101" t="s">
        <v>176</v>
      </c>
      <c r="D132" s="155">
        <f>SUM(D112+D117+D129+D130)</f>
        <v>177132</v>
      </c>
      <c r="E132" s="155">
        <f>SUM(E112+E117+E129+E130)</f>
        <v>485</v>
      </c>
      <c r="F132" s="155">
        <f>SUM(F112+F117+F129+F130)</f>
        <v>0</v>
      </c>
      <c r="G132" s="155">
        <f>SUM(G112+G117+G129+G130)</f>
        <v>633</v>
      </c>
      <c r="H132" s="155">
        <f>SUM(H112+H117+H129+H130)</f>
        <v>-7179</v>
      </c>
      <c r="I132" s="33">
        <f>SUM(I112+I117+I129)</f>
        <v>171071</v>
      </c>
    </row>
  </sheetData>
  <sheetProtection/>
  <mergeCells count="8">
    <mergeCell ref="A80:I80"/>
    <mergeCell ref="D83:I83"/>
    <mergeCell ref="C1:S1"/>
    <mergeCell ref="A2:I2"/>
    <mergeCell ref="A3:I3"/>
    <mergeCell ref="D6:I6"/>
    <mergeCell ref="D78:I78"/>
    <mergeCell ref="A79:I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B1" sqref="B1:P1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6" ht="15">
      <c r="A1" s="178"/>
      <c r="B1" s="584" t="s">
        <v>332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</row>
    <row r="2" spans="1:6" ht="25.5">
      <c r="A2" s="179" t="s">
        <v>272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196</v>
      </c>
      <c r="B4" s="185"/>
      <c r="C4" s="185"/>
      <c r="D4" s="184" t="s">
        <v>197</v>
      </c>
      <c r="E4" s="185"/>
      <c r="F4" s="186"/>
    </row>
    <row r="5" spans="1:6" ht="26.25" thickBot="1">
      <c r="A5" s="187" t="s">
        <v>198</v>
      </c>
      <c r="B5" s="188" t="s">
        <v>273</v>
      </c>
      <c r="C5" s="188" t="s">
        <v>265</v>
      </c>
      <c r="D5" s="187" t="s">
        <v>198</v>
      </c>
      <c r="E5" s="188" t="s">
        <v>274</v>
      </c>
      <c r="F5" s="188" t="s">
        <v>265</v>
      </c>
    </row>
    <row r="6" spans="1:6" ht="30" customHeight="1">
      <c r="A6" s="189" t="s">
        <v>199</v>
      </c>
      <c r="B6" s="190">
        <v>2000</v>
      </c>
      <c r="C6" s="191">
        <v>1855</v>
      </c>
      <c r="D6" s="192" t="s">
        <v>193</v>
      </c>
      <c r="E6" s="190">
        <v>74640</v>
      </c>
      <c r="F6" s="193">
        <v>70974</v>
      </c>
    </row>
    <row r="7" spans="1:6" ht="24" customHeight="1">
      <c r="A7" s="194" t="s">
        <v>200</v>
      </c>
      <c r="B7" s="195"/>
      <c r="C7" s="196"/>
      <c r="D7" s="197" t="s">
        <v>201</v>
      </c>
      <c r="E7" s="195">
        <v>19188</v>
      </c>
      <c r="F7" s="198">
        <v>18102</v>
      </c>
    </row>
    <row r="8" spans="1:6" ht="33" customHeight="1">
      <c r="A8" s="194" t="s">
        <v>202</v>
      </c>
      <c r="B8" s="195"/>
      <c r="C8" s="196"/>
      <c r="D8" s="197" t="s">
        <v>194</v>
      </c>
      <c r="E8" s="195">
        <v>13000</v>
      </c>
      <c r="F8" s="198">
        <v>19025</v>
      </c>
    </row>
    <row r="9" spans="1:6" ht="21.75" customHeight="1">
      <c r="A9" s="194" t="s">
        <v>182</v>
      </c>
      <c r="B9" s="195">
        <v>3000</v>
      </c>
      <c r="C9" s="196">
        <v>1189</v>
      </c>
      <c r="D9" s="197" t="s">
        <v>179</v>
      </c>
      <c r="E9" s="195"/>
      <c r="F9" s="198"/>
    </row>
    <row r="10" spans="1:6" ht="32.25" customHeight="1">
      <c r="A10" s="194" t="s">
        <v>203</v>
      </c>
      <c r="B10" s="195"/>
      <c r="C10" s="199">
        <v>0</v>
      </c>
      <c r="D10" s="200" t="s">
        <v>204</v>
      </c>
      <c r="E10" s="195"/>
      <c r="F10" s="198"/>
    </row>
    <row r="11" spans="1:6" ht="27" customHeight="1">
      <c r="A11" s="194" t="s">
        <v>205</v>
      </c>
      <c r="B11" s="195"/>
      <c r="C11" s="199">
        <v>0</v>
      </c>
      <c r="D11" s="197" t="s">
        <v>180</v>
      </c>
      <c r="E11" s="195">
        <v>422</v>
      </c>
      <c r="F11" s="198">
        <v>422</v>
      </c>
    </row>
    <row r="12" spans="1:6" ht="26.25" customHeight="1">
      <c r="A12" s="201" t="s">
        <v>206</v>
      </c>
      <c r="B12" s="195"/>
      <c r="C12" s="196"/>
      <c r="D12" s="197" t="s">
        <v>187</v>
      </c>
      <c r="E12" s="195"/>
      <c r="F12" s="198"/>
    </row>
    <row r="13" spans="1:6" ht="26.25" customHeight="1">
      <c r="A13" s="201" t="s">
        <v>189</v>
      </c>
      <c r="B13" s="195"/>
      <c r="C13" s="199">
        <v>2668</v>
      </c>
      <c r="D13" s="197" t="s">
        <v>186</v>
      </c>
      <c r="E13" s="195">
        <v>71000</v>
      </c>
      <c r="F13" s="198">
        <v>62141</v>
      </c>
    </row>
    <row r="14" spans="1:6" ht="36" customHeight="1">
      <c r="A14" s="201" t="s">
        <v>207</v>
      </c>
      <c r="B14" s="195"/>
      <c r="C14" s="199">
        <v>0</v>
      </c>
      <c r="D14" s="197" t="s">
        <v>208</v>
      </c>
      <c r="E14" s="195"/>
      <c r="F14" s="202"/>
    </row>
    <row r="15" spans="1:6" ht="24.75" customHeight="1">
      <c r="A15" s="201" t="s">
        <v>209</v>
      </c>
      <c r="B15" s="195"/>
      <c r="C15" s="199"/>
      <c r="D15" s="197" t="s">
        <v>210</v>
      </c>
      <c r="E15" s="195"/>
      <c r="F15" s="202">
        <v>0</v>
      </c>
    </row>
    <row r="16" spans="1:6" ht="21.75" customHeight="1">
      <c r="A16" s="201" t="s">
        <v>275</v>
      </c>
      <c r="B16" s="195">
        <v>173250</v>
      </c>
      <c r="C16" s="196">
        <v>165359</v>
      </c>
      <c r="D16" s="201" t="s">
        <v>211</v>
      </c>
      <c r="E16" s="195"/>
      <c r="F16" s="198"/>
    </row>
    <row r="17" spans="1:6" ht="29.25" customHeight="1">
      <c r="A17" s="201" t="s">
        <v>241</v>
      </c>
      <c r="B17" s="195"/>
      <c r="C17" s="196"/>
      <c r="D17" s="201" t="s">
        <v>212</v>
      </c>
      <c r="E17" s="195"/>
      <c r="F17" s="198"/>
    </row>
    <row r="18" spans="1:6" ht="22.5" customHeight="1" thickBot="1">
      <c r="A18" s="203"/>
      <c r="B18" s="204"/>
      <c r="C18" s="205"/>
      <c r="D18" s="203" t="s">
        <v>234</v>
      </c>
      <c r="E18" s="204"/>
      <c r="F18" s="206"/>
    </row>
    <row r="19" spans="1:6" ht="21.75" customHeight="1" thickBot="1">
      <c r="A19" s="207" t="s">
        <v>213</v>
      </c>
      <c r="B19" s="208">
        <f>SUM(B6:B17)</f>
        <v>178250</v>
      </c>
      <c r="C19" s="402">
        <f>SUM(C6:C17)</f>
        <v>171071</v>
      </c>
      <c r="D19" s="207" t="s">
        <v>213</v>
      </c>
      <c r="E19" s="208">
        <f>SUM(E6:E18)</f>
        <v>178250</v>
      </c>
      <c r="F19" s="209">
        <f>SUM(F6:F18)</f>
        <v>170664</v>
      </c>
    </row>
    <row r="20" spans="1:6" ht="15.75" thickBot="1">
      <c r="A20" s="210" t="s">
        <v>214</v>
      </c>
      <c r="B20" s="211">
        <f>SUM(E19-B19)</f>
        <v>0</v>
      </c>
      <c r="C20" s="212">
        <f>SUM(F19-C19)</f>
        <v>-407</v>
      </c>
      <c r="D20" s="210" t="s">
        <v>215</v>
      </c>
      <c r="E20" s="211"/>
      <c r="F20" s="213"/>
    </row>
    <row r="21" spans="1:6" ht="15">
      <c r="A21" s="178"/>
      <c r="B21" s="178"/>
      <c r="C21" s="178"/>
      <c r="D21" s="178"/>
      <c r="E21" s="178"/>
      <c r="F21" s="178"/>
    </row>
    <row r="22" spans="1:6" ht="15">
      <c r="A22" s="178"/>
      <c r="B22" s="178"/>
      <c r="C22" s="178"/>
      <c r="D22" s="178"/>
      <c r="E22" s="587"/>
      <c r="F22" s="587"/>
    </row>
    <row r="23" spans="1:6" ht="15">
      <c r="A23" s="179" t="s">
        <v>276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196</v>
      </c>
      <c r="B25" s="185"/>
      <c r="C25" s="185"/>
      <c r="D25" s="184" t="s">
        <v>197</v>
      </c>
      <c r="E25" s="185"/>
      <c r="F25" s="186"/>
    </row>
    <row r="26" spans="1:6" ht="26.25" thickBot="1">
      <c r="A26" s="187" t="s">
        <v>198</v>
      </c>
      <c r="B26" s="188" t="s">
        <v>257</v>
      </c>
      <c r="C26" s="188" t="s">
        <v>265</v>
      </c>
      <c r="D26" s="187" t="s">
        <v>198</v>
      </c>
      <c r="E26" s="188" t="s">
        <v>273</v>
      </c>
      <c r="F26" s="188" t="s">
        <v>265</v>
      </c>
    </row>
    <row r="27" spans="1:6" ht="26.25" customHeight="1">
      <c r="A27" s="214" t="s">
        <v>190</v>
      </c>
      <c r="B27" s="190"/>
      <c r="C27" s="190"/>
      <c r="D27" s="189" t="s">
        <v>181</v>
      </c>
      <c r="E27" s="190"/>
      <c r="F27" s="193">
        <v>189</v>
      </c>
    </row>
    <row r="28" spans="1:6" ht="30" customHeight="1">
      <c r="A28" s="194" t="s">
        <v>191</v>
      </c>
      <c r="B28" s="195"/>
      <c r="C28" s="195"/>
      <c r="D28" s="194" t="s">
        <v>217</v>
      </c>
      <c r="E28" s="195"/>
      <c r="F28" s="198">
        <v>217</v>
      </c>
    </row>
    <row r="29" spans="1:6" ht="24.75" customHeight="1">
      <c r="A29" s="194" t="s">
        <v>185</v>
      </c>
      <c r="B29" s="195"/>
      <c r="C29" s="195"/>
      <c r="D29" s="194" t="s">
        <v>188</v>
      </c>
      <c r="E29" s="195"/>
      <c r="F29" s="198"/>
    </row>
    <row r="30" spans="1:6" ht="29.25" customHeight="1">
      <c r="A30" s="194" t="s">
        <v>218</v>
      </c>
      <c r="B30" s="195"/>
      <c r="C30" s="195"/>
      <c r="D30" s="194" t="s">
        <v>184</v>
      </c>
      <c r="E30" s="195"/>
      <c r="F30" s="198"/>
    </row>
    <row r="31" spans="1:6" ht="29.25" customHeight="1">
      <c r="A31" s="194" t="s">
        <v>183</v>
      </c>
      <c r="B31" s="195"/>
      <c r="C31" s="195"/>
      <c r="D31" s="194" t="s">
        <v>277</v>
      </c>
      <c r="E31" s="195"/>
      <c r="F31" s="198"/>
    </row>
    <row r="32" spans="1:6" ht="32.25" customHeight="1">
      <c r="A32" s="194" t="s">
        <v>178</v>
      </c>
      <c r="B32" s="195"/>
      <c r="C32" s="195"/>
      <c r="D32" s="194" t="s">
        <v>219</v>
      </c>
      <c r="E32" s="195"/>
      <c r="F32" s="198"/>
    </row>
    <row r="33" spans="1:6" ht="37.5" customHeight="1">
      <c r="A33" s="194" t="s">
        <v>220</v>
      </c>
      <c r="B33" s="195"/>
      <c r="C33" s="195"/>
      <c r="D33" s="194" t="s">
        <v>221</v>
      </c>
      <c r="E33" s="195"/>
      <c r="F33" s="198"/>
    </row>
    <row r="34" spans="1:6" ht="33.75" customHeight="1">
      <c r="A34" s="194" t="s">
        <v>222</v>
      </c>
      <c r="B34" s="195"/>
      <c r="C34" s="195"/>
      <c r="D34" s="201" t="s">
        <v>223</v>
      </c>
      <c r="E34" s="195"/>
      <c r="F34" s="198"/>
    </row>
    <row r="35" spans="1:6" ht="27" customHeight="1">
      <c r="A35" s="194" t="s">
        <v>189</v>
      </c>
      <c r="B35" s="195"/>
      <c r="C35" s="195"/>
      <c r="D35" s="194" t="s">
        <v>224</v>
      </c>
      <c r="E35" s="195"/>
      <c r="F35" s="198"/>
    </row>
    <row r="36" spans="1:6" ht="32.25" customHeight="1">
      <c r="A36" s="194" t="s">
        <v>192</v>
      </c>
      <c r="B36" s="195"/>
      <c r="C36" s="215">
        <v>0</v>
      </c>
      <c r="D36" s="194" t="s">
        <v>240</v>
      </c>
      <c r="E36" s="195"/>
      <c r="F36" s="198"/>
    </row>
    <row r="37" spans="1:6" ht="24" customHeight="1" thickBot="1">
      <c r="A37" s="194" t="s">
        <v>225</v>
      </c>
      <c r="B37" s="195"/>
      <c r="C37" s="195"/>
      <c r="D37" s="201"/>
      <c r="E37" s="195"/>
      <c r="F37" s="198"/>
    </row>
    <row r="38" spans="1:6" ht="15.75" thickBot="1">
      <c r="A38" s="207" t="s">
        <v>213</v>
      </c>
      <c r="B38" s="208">
        <f>SUM(B27:B37)</f>
        <v>0</v>
      </c>
      <c r="C38" s="208">
        <f>SUM(C27:C37)</f>
        <v>0</v>
      </c>
      <c r="D38" s="207" t="s">
        <v>213</v>
      </c>
      <c r="E38" s="208">
        <f>SUM(E27:E37)</f>
        <v>0</v>
      </c>
      <c r="F38" s="209">
        <f>SUM(F27:F37)</f>
        <v>406</v>
      </c>
    </row>
    <row r="39" spans="1:6" ht="15.75" thickBot="1">
      <c r="A39" s="210" t="s">
        <v>214</v>
      </c>
      <c r="B39" s="211"/>
      <c r="C39" s="211"/>
      <c r="D39" s="210" t="s">
        <v>215</v>
      </c>
      <c r="E39" s="211">
        <f>SUM(B38-E38)</f>
        <v>0</v>
      </c>
      <c r="F39" s="216">
        <f>SUM(C38-F38)</f>
        <v>-406</v>
      </c>
    </row>
  </sheetData>
  <sheetProtection/>
  <mergeCells count="2">
    <mergeCell ref="B1:P1"/>
    <mergeCell ref="E22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C1" sqref="C1:Q1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6" width="12.7109375" style="0" customWidth="1"/>
    <col min="7" max="7" width="15.140625" style="0" customWidth="1"/>
    <col min="8" max="8" width="12.140625" style="0" customWidth="1"/>
  </cols>
  <sheetData>
    <row r="1" spans="1:17" ht="15">
      <c r="A1" s="1"/>
      <c r="B1" s="1"/>
      <c r="C1" s="584" t="s">
        <v>333</v>
      </c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</row>
    <row r="2" spans="1:7" ht="15">
      <c r="A2" s="581" t="s">
        <v>177</v>
      </c>
      <c r="B2" s="581"/>
      <c r="C2" s="581"/>
      <c r="D2" s="581"/>
      <c r="E2" s="581"/>
      <c r="F2" s="581"/>
      <c r="G2" s="581"/>
    </row>
    <row r="3" spans="1:7" ht="15">
      <c r="A3" s="581" t="s">
        <v>242</v>
      </c>
      <c r="B3" s="581"/>
      <c r="C3" s="581"/>
      <c r="D3" s="581"/>
      <c r="E3" s="581"/>
      <c r="F3" s="581"/>
      <c r="G3" s="581"/>
    </row>
    <row r="4" ht="15">
      <c r="C4" t="s">
        <v>280</v>
      </c>
    </row>
    <row r="5" spans="1:7" ht="15.75">
      <c r="A5" s="2" t="s">
        <v>0</v>
      </c>
      <c r="B5" s="2"/>
      <c r="C5" s="2"/>
      <c r="D5" s="2"/>
      <c r="E5" s="2"/>
      <c r="F5" s="2"/>
      <c r="G5" s="2"/>
    </row>
    <row r="6" spans="1:7" ht="16.5" thickBot="1">
      <c r="A6" s="6"/>
      <c r="B6" s="6"/>
      <c r="C6" s="6"/>
      <c r="D6" s="586" t="s">
        <v>1</v>
      </c>
      <c r="E6" s="586"/>
      <c r="F6" s="586"/>
      <c r="G6" s="586"/>
    </row>
    <row r="7" spans="1:7" ht="72" thickBot="1">
      <c r="A7" s="7" t="s">
        <v>2</v>
      </c>
      <c r="B7" s="8" t="s">
        <v>3</v>
      </c>
      <c r="C7" s="3" t="s">
        <v>4</v>
      </c>
      <c r="D7" s="9" t="s">
        <v>267</v>
      </c>
      <c r="E7" s="9" t="s">
        <v>281</v>
      </c>
      <c r="F7" s="9" t="s">
        <v>325</v>
      </c>
      <c r="G7" s="9" t="s">
        <v>282</v>
      </c>
    </row>
    <row r="8" spans="1:7" ht="15.75" thickBot="1">
      <c r="A8" s="10">
        <v>1</v>
      </c>
      <c r="B8" s="12">
        <v>2</v>
      </c>
      <c r="C8" s="12">
        <v>3</v>
      </c>
      <c r="D8" s="12">
        <v>4</v>
      </c>
      <c r="E8" s="222">
        <v>5</v>
      </c>
      <c r="F8" s="222">
        <v>6</v>
      </c>
      <c r="G8" s="13">
        <v>7</v>
      </c>
    </row>
    <row r="9" spans="1:7" ht="15">
      <c r="A9" s="14" t="s">
        <v>5</v>
      </c>
      <c r="B9" s="106" t="s">
        <v>6</v>
      </c>
      <c r="C9" s="107" t="s">
        <v>7</v>
      </c>
      <c r="D9" s="148"/>
      <c r="E9" s="380"/>
      <c r="F9" s="380"/>
      <c r="G9" s="111"/>
    </row>
    <row r="10" spans="1:7" ht="15">
      <c r="A10" s="114" t="s">
        <v>8</v>
      </c>
      <c r="B10" s="108"/>
      <c r="C10" s="38" t="s">
        <v>9</v>
      </c>
      <c r="D10" s="149"/>
      <c r="E10" s="381"/>
      <c r="F10" s="381"/>
      <c r="G10" s="112"/>
    </row>
    <row r="11" spans="1:7" ht="15">
      <c r="A11" s="114" t="s">
        <v>10</v>
      </c>
      <c r="B11" s="108"/>
      <c r="C11" s="67" t="s">
        <v>11</v>
      </c>
      <c r="D11" s="150"/>
      <c r="E11" s="223"/>
      <c r="F11" s="223"/>
      <c r="G11" s="26"/>
    </row>
    <row r="12" spans="1:7" ht="15">
      <c r="A12" s="114" t="s">
        <v>12</v>
      </c>
      <c r="B12" s="108"/>
      <c r="C12" s="67" t="s">
        <v>13</v>
      </c>
      <c r="D12" s="150">
        <v>200</v>
      </c>
      <c r="E12" s="223"/>
      <c r="F12" s="223">
        <v>5</v>
      </c>
      <c r="G12" s="26">
        <f>SUM(D12:F12)</f>
        <v>205</v>
      </c>
    </row>
    <row r="13" spans="1:7" ht="15">
      <c r="A13" s="114" t="s">
        <v>14</v>
      </c>
      <c r="B13" s="108"/>
      <c r="C13" s="67" t="s">
        <v>15</v>
      </c>
      <c r="D13" s="150"/>
      <c r="E13" s="223"/>
      <c r="F13" s="223"/>
      <c r="G13" s="26"/>
    </row>
    <row r="14" spans="1:7" ht="15">
      <c r="A14" s="114"/>
      <c r="B14" s="217"/>
      <c r="C14" s="95" t="s">
        <v>17</v>
      </c>
      <c r="D14" s="218"/>
      <c r="E14" s="224"/>
      <c r="F14" s="224"/>
      <c r="G14" s="79"/>
    </row>
    <row r="15" spans="1:7" ht="26.25" thickBot="1">
      <c r="A15" s="114" t="s">
        <v>16</v>
      </c>
      <c r="B15" s="105"/>
      <c r="C15" s="102" t="s">
        <v>227</v>
      </c>
      <c r="D15" s="151"/>
      <c r="E15" s="382"/>
      <c r="F15" s="382"/>
      <c r="G15" s="62"/>
    </row>
    <row r="16" spans="1:9" ht="15.75" thickBot="1">
      <c r="A16" s="114" t="s">
        <v>18</v>
      </c>
      <c r="B16" s="18"/>
      <c r="C16" s="19" t="s">
        <v>19</v>
      </c>
      <c r="D16" s="152">
        <f>SUM(D11:D15)</f>
        <v>200</v>
      </c>
      <c r="E16" s="152">
        <f>SUM(E11:E15)</f>
        <v>0</v>
      </c>
      <c r="F16" s="152">
        <f>SUM(F11:F15)</f>
        <v>5</v>
      </c>
      <c r="G16" s="20">
        <f>SUM(G11:G15)</f>
        <v>205</v>
      </c>
      <c r="I16" s="219"/>
    </row>
    <row r="17" spans="1:7" ht="15">
      <c r="A17" s="114" t="s">
        <v>20</v>
      </c>
      <c r="B17" s="126"/>
      <c r="C17" s="35" t="s">
        <v>21</v>
      </c>
      <c r="D17" s="153"/>
      <c r="E17" s="383"/>
      <c r="F17" s="383"/>
      <c r="G17" s="111"/>
    </row>
    <row r="18" spans="1:7" ht="15">
      <c r="A18" s="114" t="s">
        <v>22</v>
      </c>
      <c r="B18" s="45"/>
      <c r="C18" s="40" t="s">
        <v>23</v>
      </c>
      <c r="D18" s="145"/>
      <c r="E18" s="226"/>
      <c r="F18" s="226"/>
      <c r="G18" s="50"/>
    </row>
    <row r="19" spans="1:7" ht="15">
      <c r="A19" s="114" t="s">
        <v>24</v>
      </c>
      <c r="B19" s="23"/>
      <c r="C19" s="24" t="s">
        <v>25</v>
      </c>
      <c r="D19" s="141"/>
      <c r="E19" s="227"/>
      <c r="F19" s="227"/>
      <c r="G19" s="26"/>
    </row>
    <row r="20" spans="1:7" ht="26.25" thickBot="1">
      <c r="A20" s="114" t="s">
        <v>26</v>
      </c>
      <c r="B20" s="27"/>
      <c r="C20" s="28" t="s">
        <v>27</v>
      </c>
      <c r="D20" s="154"/>
      <c r="E20" s="384"/>
      <c r="F20" s="384"/>
      <c r="G20" s="29"/>
    </row>
    <row r="21" spans="1:7" ht="26.25" thickBot="1">
      <c r="A21" s="114" t="s">
        <v>28</v>
      </c>
      <c r="B21" s="30"/>
      <c r="C21" s="31" t="s">
        <v>29</v>
      </c>
      <c r="D21" s="163">
        <f>SUM(D18:D20)</f>
        <v>0</v>
      </c>
      <c r="E21" s="385"/>
      <c r="F21" s="385"/>
      <c r="G21" s="33">
        <f>SUM(G18:G20)</f>
        <v>0</v>
      </c>
    </row>
    <row r="22" spans="1:7" ht="15.75" thickBot="1">
      <c r="A22" s="114" t="s">
        <v>30</v>
      </c>
      <c r="B22" s="30"/>
      <c r="C22" s="32" t="s">
        <v>31</v>
      </c>
      <c r="D22" s="220">
        <f>SUM(D16+D21)</f>
        <v>200</v>
      </c>
      <c r="E22" s="220">
        <f>SUM(E16+E21)</f>
        <v>0</v>
      </c>
      <c r="F22" s="220">
        <f>SUM(F16+F21)</f>
        <v>5</v>
      </c>
      <c r="G22" s="33">
        <f>SUM(G16+G21)</f>
        <v>205</v>
      </c>
    </row>
    <row r="23" spans="1:7" ht="15">
      <c r="A23" s="114" t="s">
        <v>32</v>
      </c>
      <c r="B23" s="34" t="s">
        <v>33</v>
      </c>
      <c r="C23" s="35" t="s">
        <v>34</v>
      </c>
      <c r="D23" s="156"/>
      <c r="E23" s="387"/>
      <c r="F23" s="387"/>
      <c r="G23" s="36"/>
    </row>
    <row r="24" spans="1:7" ht="15">
      <c r="A24" s="114" t="s">
        <v>35</v>
      </c>
      <c r="B24" s="37"/>
      <c r="C24" s="38" t="s">
        <v>36</v>
      </c>
      <c r="D24" s="157"/>
      <c r="E24" s="228"/>
      <c r="F24" s="228"/>
      <c r="G24" s="39"/>
    </row>
    <row r="25" spans="1:7" ht="15">
      <c r="A25" s="114" t="s">
        <v>37</v>
      </c>
      <c r="B25" s="23"/>
      <c r="C25" s="40" t="s">
        <v>38</v>
      </c>
      <c r="D25" s="150"/>
      <c r="E25" s="223"/>
      <c r="F25" s="223"/>
      <c r="G25" s="26"/>
    </row>
    <row r="26" spans="1:7" ht="15">
      <c r="A26" s="114" t="s">
        <v>39</v>
      </c>
      <c r="B26" s="23"/>
      <c r="C26" s="24" t="s">
        <v>40</v>
      </c>
      <c r="D26" s="150"/>
      <c r="E26" s="223"/>
      <c r="F26" s="223"/>
      <c r="G26" s="132"/>
    </row>
    <row r="27" spans="1:7" ht="15">
      <c r="A27" s="114" t="s">
        <v>41</v>
      </c>
      <c r="B27" s="23"/>
      <c r="C27" s="24" t="s">
        <v>42</v>
      </c>
      <c r="D27" s="150"/>
      <c r="E27" s="223"/>
      <c r="F27" s="223"/>
      <c r="G27" s="26"/>
    </row>
    <row r="28" spans="1:7" ht="25.5">
      <c r="A28" s="114" t="s">
        <v>43</v>
      </c>
      <c r="B28" s="23"/>
      <c r="C28" s="41" t="s">
        <v>44</v>
      </c>
      <c r="D28" s="150"/>
      <c r="E28" s="223"/>
      <c r="F28" s="223"/>
      <c r="G28" s="127"/>
    </row>
    <row r="29" spans="1:7" ht="15.75" thickBot="1">
      <c r="A29" s="114" t="s">
        <v>45</v>
      </c>
      <c r="B29" s="83"/>
      <c r="C29" s="28" t="s">
        <v>46</v>
      </c>
      <c r="D29" s="158"/>
      <c r="E29" s="388"/>
      <c r="F29" s="388"/>
      <c r="G29" s="128"/>
    </row>
    <row r="30" spans="1:7" ht="26.25" thickBot="1">
      <c r="A30" s="114" t="s">
        <v>47</v>
      </c>
      <c r="B30" s="43"/>
      <c r="C30" s="44" t="s">
        <v>48</v>
      </c>
      <c r="D30" s="155">
        <f>SUM(D25:D29)</f>
        <v>0</v>
      </c>
      <c r="E30" s="385"/>
      <c r="F30" s="385"/>
      <c r="G30" s="33">
        <f>SUM(G25:G29)</f>
        <v>0</v>
      </c>
    </row>
    <row r="31" spans="1:7" ht="15">
      <c r="A31" s="114" t="s">
        <v>49</v>
      </c>
      <c r="B31" s="126" t="s">
        <v>50</v>
      </c>
      <c r="C31" s="35" t="s">
        <v>51</v>
      </c>
      <c r="D31" s="153"/>
      <c r="E31" s="383"/>
      <c r="F31" s="383"/>
      <c r="G31" s="111"/>
    </row>
    <row r="32" spans="1:7" ht="25.5">
      <c r="A32" s="114" t="s">
        <v>52</v>
      </c>
      <c r="B32" s="45"/>
      <c r="C32" s="40" t="s">
        <v>53</v>
      </c>
      <c r="D32" s="145"/>
      <c r="E32" s="226"/>
      <c r="F32" s="226"/>
      <c r="G32" s="46"/>
    </row>
    <row r="33" spans="1:7" ht="25.5">
      <c r="A33" s="114" t="s">
        <v>54</v>
      </c>
      <c r="B33" s="23"/>
      <c r="C33" s="24" t="s">
        <v>55</v>
      </c>
      <c r="D33" s="141"/>
      <c r="E33" s="227"/>
      <c r="F33" s="227"/>
      <c r="G33" s="25"/>
    </row>
    <row r="34" spans="1:7" ht="15.75" thickBot="1">
      <c r="A34" s="114" t="s">
        <v>56</v>
      </c>
      <c r="B34" s="56"/>
      <c r="C34" s="81" t="s">
        <v>57</v>
      </c>
      <c r="D34" s="159"/>
      <c r="E34" s="229"/>
      <c r="F34" s="229"/>
      <c r="G34" s="97"/>
    </row>
    <row r="35" spans="1:7" ht="15.75" thickBot="1">
      <c r="A35" s="114" t="s">
        <v>58</v>
      </c>
      <c r="B35" s="47"/>
      <c r="C35" s="90" t="s">
        <v>59</v>
      </c>
      <c r="D35" s="160">
        <f>SUM(D32:D34)</f>
        <v>0</v>
      </c>
      <c r="E35" s="389"/>
      <c r="F35" s="389"/>
      <c r="G35" s="20">
        <f>SUM(G32:G34)</f>
        <v>0</v>
      </c>
    </row>
    <row r="36" spans="1:7" ht="15">
      <c r="A36" s="114" t="s">
        <v>60</v>
      </c>
      <c r="B36" s="48" t="s">
        <v>61</v>
      </c>
      <c r="C36" s="49" t="s">
        <v>62</v>
      </c>
      <c r="D36" s="145"/>
      <c r="E36" s="226"/>
      <c r="F36" s="226"/>
      <c r="G36" s="50"/>
    </row>
    <row r="37" spans="1:7" ht="15">
      <c r="A37" s="114" t="s">
        <v>63</v>
      </c>
      <c r="B37" s="51"/>
      <c r="C37" s="49" t="s">
        <v>64</v>
      </c>
      <c r="D37" s="145"/>
      <c r="E37" s="226"/>
      <c r="F37" s="226"/>
      <c r="G37" s="50"/>
    </row>
    <row r="38" spans="1:7" ht="15">
      <c r="A38" s="114" t="s">
        <v>65</v>
      </c>
      <c r="B38" s="51"/>
      <c r="C38" s="49" t="s">
        <v>66</v>
      </c>
      <c r="D38" s="161"/>
      <c r="E38" s="230"/>
      <c r="F38" s="230"/>
      <c r="G38" s="52"/>
    </row>
    <row r="39" spans="1:7" ht="15.75" thickBot="1">
      <c r="A39" s="114" t="s">
        <v>67</v>
      </c>
      <c r="B39" s="53"/>
      <c r="C39" s="54" t="s">
        <v>68</v>
      </c>
      <c r="D39" s="143"/>
      <c r="E39" s="390"/>
      <c r="F39" s="390"/>
      <c r="G39" s="55"/>
    </row>
    <row r="40" spans="1:7" ht="15.75" thickBot="1">
      <c r="A40" s="114" t="s">
        <v>69</v>
      </c>
      <c r="B40" s="56"/>
      <c r="C40" s="57" t="s">
        <v>70</v>
      </c>
      <c r="D40" s="157">
        <f>SUM(D37+D39)</f>
        <v>0</v>
      </c>
      <c r="E40" s="228"/>
      <c r="F40" s="228"/>
      <c r="G40" s="39">
        <f>SUM(G37+G39)</f>
        <v>0</v>
      </c>
    </row>
    <row r="41" spans="1:7" ht="15.75" thickBot="1">
      <c r="A41" s="114" t="s">
        <v>71</v>
      </c>
      <c r="B41" s="21" t="s">
        <v>72</v>
      </c>
      <c r="C41" s="19" t="s">
        <v>73</v>
      </c>
      <c r="D41" s="162"/>
      <c r="E41" s="231"/>
      <c r="F41" s="231"/>
      <c r="G41" s="22"/>
    </row>
    <row r="42" spans="1:7" ht="25.5">
      <c r="A42" s="114" t="s">
        <v>74</v>
      </c>
      <c r="B42" s="58"/>
      <c r="C42" s="59" t="s">
        <v>75</v>
      </c>
      <c r="D42" s="145"/>
      <c r="E42" s="226"/>
      <c r="F42" s="226"/>
      <c r="G42" s="129"/>
    </row>
    <row r="43" spans="1:7" ht="26.25" thickBot="1">
      <c r="A43" s="114" t="s">
        <v>76</v>
      </c>
      <c r="B43" s="60"/>
      <c r="C43" s="61" t="s">
        <v>77</v>
      </c>
      <c r="D43" s="143"/>
      <c r="E43" s="390"/>
      <c r="F43" s="390"/>
      <c r="G43" s="62"/>
    </row>
    <row r="44" spans="1:7" ht="15.75" thickBot="1">
      <c r="A44" s="114" t="s">
        <v>78</v>
      </c>
      <c r="B44" s="63"/>
      <c r="C44" s="64" t="s">
        <v>79</v>
      </c>
      <c r="D44" s="163">
        <f>SUM(D42:D43)</f>
        <v>0</v>
      </c>
      <c r="E44" s="232"/>
      <c r="F44" s="232"/>
      <c r="G44" s="20">
        <f>SUM(G43)</f>
        <v>0</v>
      </c>
    </row>
    <row r="45" spans="1:7" ht="15">
      <c r="A45" s="114" t="s">
        <v>80</v>
      </c>
      <c r="B45" s="37" t="s">
        <v>81</v>
      </c>
      <c r="C45" s="65" t="s">
        <v>82</v>
      </c>
      <c r="D45" s="157"/>
      <c r="E45" s="228"/>
      <c r="F45" s="228"/>
      <c r="G45" s="39"/>
    </row>
    <row r="46" spans="1:7" ht="15">
      <c r="A46" s="114" t="s">
        <v>83</v>
      </c>
      <c r="B46" s="66"/>
      <c r="C46" s="67" t="s">
        <v>84</v>
      </c>
      <c r="D46" s="150"/>
      <c r="E46" s="223"/>
      <c r="F46" s="223"/>
      <c r="G46" s="26"/>
    </row>
    <row r="47" spans="1:7" ht="15.75" thickBot="1">
      <c r="A47" s="114" t="s">
        <v>85</v>
      </c>
      <c r="B47" s="88"/>
      <c r="C47" s="68" t="s">
        <v>86</v>
      </c>
      <c r="D47" s="158"/>
      <c r="E47" s="388"/>
      <c r="F47" s="388"/>
      <c r="G47" s="62">
        <f>SUM(D47)</f>
        <v>0</v>
      </c>
    </row>
    <row r="48" spans="1:7" ht="15.75" thickBot="1">
      <c r="A48" s="114" t="s">
        <v>87</v>
      </c>
      <c r="B48" s="37"/>
      <c r="C48" s="65" t="s">
        <v>88</v>
      </c>
      <c r="D48" s="157">
        <f>SUM(D46:D47)</f>
        <v>0</v>
      </c>
      <c r="E48" s="228"/>
      <c r="F48" s="228"/>
      <c r="G48" s="39"/>
    </row>
    <row r="49" spans="1:7" ht="15.75" thickBot="1">
      <c r="A49" s="114" t="s">
        <v>89</v>
      </c>
      <c r="B49" s="21"/>
      <c r="C49" s="64" t="s">
        <v>90</v>
      </c>
      <c r="D49" s="162">
        <f>SUM(D22+D30+D35+D40+D44+D48)</f>
        <v>200</v>
      </c>
      <c r="E49" s="162">
        <f>SUM(E22+E30+E35+E40+E44+E48)</f>
        <v>0</v>
      </c>
      <c r="F49" s="162">
        <f>SUM(F22+F30+F35+F40+F44+F48)</f>
        <v>5</v>
      </c>
      <c r="G49" s="20">
        <f>SUM(G22+G30+G35+G40+G44+G48)</f>
        <v>205</v>
      </c>
    </row>
    <row r="50" spans="1:7" ht="25.5">
      <c r="A50" s="114" t="s">
        <v>91</v>
      </c>
      <c r="B50" s="91" t="s">
        <v>92</v>
      </c>
      <c r="C50" s="16" t="s">
        <v>93</v>
      </c>
      <c r="D50" s="89"/>
      <c r="E50" s="391"/>
      <c r="F50" s="391"/>
      <c r="G50" s="92"/>
    </row>
    <row r="51" spans="1:7" ht="15">
      <c r="A51" s="114" t="s">
        <v>94</v>
      </c>
      <c r="B51" s="66"/>
      <c r="C51" s="67" t="s">
        <v>95</v>
      </c>
      <c r="D51" s="164"/>
      <c r="E51" s="233"/>
      <c r="F51" s="233"/>
      <c r="G51" s="104"/>
    </row>
    <row r="52" spans="1:7" ht="15">
      <c r="A52" s="114" t="s">
        <v>96</v>
      </c>
      <c r="B52" s="66"/>
      <c r="C52" s="67" t="s">
        <v>97</v>
      </c>
      <c r="D52" s="165"/>
      <c r="E52" s="234"/>
      <c r="F52" s="234">
        <v>325</v>
      </c>
      <c r="G52" s="104">
        <f>SUM(F52)</f>
        <v>325</v>
      </c>
    </row>
    <row r="53" spans="1:7" ht="15.75" thickBot="1">
      <c r="A53" s="114" t="s">
        <v>98</v>
      </c>
      <c r="B53" s="109"/>
      <c r="C53" s="68" t="s">
        <v>99</v>
      </c>
      <c r="D53" s="166"/>
      <c r="E53" s="392"/>
      <c r="F53" s="392"/>
      <c r="G53" s="113"/>
    </row>
    <row r="54" spans="1:7" ht="15.75" thickBot="1">
      <c r="A54" s="114" t="s">
        <v>100</v>
      </c>
      <c r="B54" s="21"/>
      <c r="C54" s="19" t="s">
        <v>101</v>
      </c>
      <c r="D54" s="167"/>
      <c r="E54" s="393"/>
      <c r="F54" s="393">
        <f>SUM(F51:F53)</f>
        <v>325</v>
      </c>
      <c r="G54" s="69">
        <f>SUM(G51:G53)</f>
        <v>325</v>
      </c>
    </row>
    <row r="55" spans="1:7" ht="25.5">
      <c r="A55" s="114" t="s">
        <v>102</v>
      </c>
      <c r="B55" s="37"/>
      <c r="C55" s="16" t="s">
        <v>103</v>
      </c>
      <c r="D55" s="168"/>
      <c r="E55" s="235"/>
      <c r="F55" s="235"/>
      <c r="G55" s="94"/>
    </row>
    <row r="56" spans="1:7" ht="15">
      <c r="A56" s="114" t="s">
        <v>104</v>
      </c>
      <c r="B56" s="66" t="s">
        <v>105</v>
      </c>
      <c r="C56" s="38" t="s">
        <v>106</v>
      </c>
      <c r="D56" s="165"/>
      <c r="E56" s="234"/>
      <c r="F56" s="234"/>
      <c r="G56" s="100"/>
    </row>
    <row r="57" spans="1:7" ht="15">
      <c r="A57" s="114" t="s">
        <v>107</v>
      </c>
      <c r="B57" s="66"/>
      <c r="C57" s="67" t="s">
        <v>108</v>
      </c>
      <c r="D57" s="165"/>
      <c r="E57" s="234"/>
      <c r="F57" s="234"/>
      <c r="G57" s="118"/>
    </row>
    <row r="58" spans="1:7" ht="15.75" thickBot="1">
      <c r="A58" s="114" t="s">
        <v>109</v>
      </c>
      <c r="B58" s="109"/>
      <c r="C58" s="68" t="s">
        <v>110</v>
      </c>
      <c r="D58" s="166"/>
      <c r="E58" s="392"/>
      <c r="F58" s="392"/>
      <c r="G58" s="119"/>
    </row>
    <row r="59" spans="1:7" ht="26.25" thickBot="1">
      <c r="A59" s="114" t="s">
        <v>111</v>
      </c>
      <c r="B59" s="110"/>
      <c r="C59" s="101" t="s">
        <v>112</v>
      </c>
      <c r="D59" s="167"/>
      <c r="E59" s="393"/>
      <c r="F59" s="393"/>
      <c r="G59" s="120"/>
    </row>
    <row r="60" spans="1:7" ht="15">
      <c r="A60" s="114" t="s">
        <v>113</v>
      </c>
      <c r="B60" s="37" t="s">
        <v>114</v>
      </c>
      <c r="C60" s="93" t="s">
        <v>115</v>
      </c>
      <c r="D60" s="168"/>
      <c r="E60" s="235"/>
      <c r="F60" s="235"/>
      <c r="G60" s="94"/>
    </row>
    <row r="61" spans="1:7" ht="15">
      <c r="A61" s="114" t="s">
        <v>116</v>
      </c>
      <c r="B61" s="66"/>
      <c r="C61" s="67" t="s">
        <v>108</v>
      </c>
      <c r="D61" s="165"/>
      <c r="E61" s="234"/>
      <c r="F61" s="234"/>
      <c r="G61" s="118"/>
    </row>
    <row r="62" spans="1:7" ht="15.75" thickBot="1">
      <c r="A62" s="114" t="s">
        <v>117</v>
      </c>
      <c r="B62" s="110"/>
      <c r="C62" s="102" t="s">
        <v>110</v>
      </c>
      <c r="D62" s="167"/>
      <c r="E62" s="393"/>
      <c r="F62" s="393"/>
      <c r="G62" s="121"/>
    </row>
    <row r="63" spans="1:7" ht="15.75" thickBot="1">
      <c r="A63" s="114" t="s">
        <v>118</v>
      </c>
      <c r="B63" s="110"/>
      <c r="C63" s="101" t="s">
        <v>119</v>
      </c>
      <c r="D63" s="167"/>
      <c r="E63" s="393"/>
      <c r="F63" s="393"/>
      <c r="G63" s="120"/>
    </row>
    <row r="64" spans="1:7" ht="15.75" thickBot="1">
      <c r="A64" s="114" t="s">
        <v>120</v>
      </c>
      <c r="B64" s="37" t="s">
        <v>121</v>
      </c>
      <c r="C64" s="65" t="s">
        <v>122</v>
      </c>
      <c r="D64" s="168"/>
      <c r="E64" s="235"/>
      <c r="F64" s="235"/>
      <c r="G64" s="94"/>
    </row>
    <row r="65" spans="1:7" ht="15">
      <c r="A65" s="114" t="s">
        <v>123</v>
      </c>
      <c r="B65" s="34"/>
      <c r="C65" s="35" t="s">
        <v>124</v>
      </c>
      <c r="D65" s="169"/>
      <c r="E65" s="394"/>
      <c r="F65" s="394"/>
      <c r="G65" s="70"/>
    </row>
    <row r="66" spans="1:7" ht="15">
      <c r="A66" s="114" t="s">
        <v>125</v>
      </c>
      <c r="B66" s="87"/>
      <c r="C66" s="67" t="s">
        <v>126</v>
      </c>
      <c r="D66" s="164"/>
      <c r="E66" s="233"/>
      <c r="F66" s="233"/>
      <c r="G66" s="104"/>
    </row>
    <row r="67" spans="1:7" ht="15">
      <c r="A67" s="114" t="s">
        <v>127</v>
      </c>
      <c r="B67" s="37"/>
      <c r="C67" s="95" t="s">
        <v>128</v>
      </c>
      <c r="D67" s="170"/>
      <c r="E67" s="236"/>
      <c r="F67" s="236"/>
      <c r="G67" s="124"/>
    </row>
    <row r="68" spans="1:7" ht="15">
      <c r="A68" s="114" t="s">
        <v>129</v>
      </c>
      <c r="B68" s="122"/>
      <c r="C68" s="41" t="s">
        <v>130</v>
      </c>
      <c r="D68" s="171"/>
      <c r="E68" s="237"/>
      <c r="F68" s="237"/>
      <c r="G68" s="97"/>
    </row>
    <row r="69" spans="1:7" ht="15">
      <c r="A69" s="114" t="s">
        <v>131</v>
      </c>
      <c r="B69" s="123"/>
      <c r="C69" s="67" t="s">
        <v>132</v>
      </c>
      <c r="D69" s="150"/>
      <c r="E69" s="223"/>
      <c r="F69" s="223"/>
      <c r="G69" s="25"/>
    </row>
    <row r="70" spans="1:7" ht="15.75" thickBot="1">
      <c r="A70" s="114" t="s">
        <v>133</v>
      </c>
      <c r="B70" s="96"/>
      <c r="C70" s="95" t="s">
        <v>134</v>
      </c>
      <c r="D70" s="151"/>
      <c r="E70" s="382"/>
      <c r="F70" s="382"/>
      <c r="G70" s="125"/>
    </row>
    <row r="71" spans="1:7" ht="15.75" thickBot="1">
      <c r="A71" s="114" t="s">
        <v>135</v>
      </c>
      <c r="B71" s="63"/>
      <c r="C71" s="75" t="s">
        <v>136</v>
      </c>
      <c r="D71" s="577">
        <f>SUM(D66:D70)</f>
        <v>0</v>
      </c>
      <c r="E71" s="369"/>
      <c r="F71" s="369"/>
      <c r="G71" s="575">
        <f>SUM(G66:G70)</f>
        <v>0</v>
      </c>
    </row>
    <row r="72" spans="1:7" ht="15.75" thickBot="1">
      <c r="A72" s="114" t="s">
        <v>137</v>
      </c>
      <c r="B72" s="71"/>
      <c r="C72" s="576" t="s">
        <v>275</v>
      </c>
      <c r="D72" s="160">
        <v>8887</v>
      </c>
      <c r="E72" s="232">
        <v>267</v>
      </c>
      <c r="F72" s="232">
        <v>-651</v>
      </c>
      <c r="G72" s="20">
        <f>SUM(D72:F72)</f>
        <v>8503</v>
      </c>
    </row>
    <row r="73" spans="1:7" ht="15.75" thickBot="1">
      <c r="A73" s="114" t="s">
        <v>138</v>
      </c>
      <c r="B73" s="72"/>
      <c r="C73" s="64" t="s">
        <v>139</v>
      </c>
      <c r="D73" s="167">
        <f>SUM(D49+D71+D72)</f>
        <v>9087</v>
      </c>
      <c r="E73" s="393">
        <f>SUM(E45+E49+E71+E72)</f>
        <v>267</v>
      </c>
      <c r="F73" s="393">
        <f>SUM(F54+F49+F71+F72)</f>
        <v>-321</v>
      </c>
      <c r="G73" s="20">
        <f>SUM(D73:F73)</f>
        <v>9033</v>
      </c>
    </row>
    <row r="74" spans="1:7" ht="15.75">
      <c r="A74" s="76"/>
      <c r="B74" s="76"/>
      <c r="C74" s="77"/>
      <c r="D74" s="4"/>
      <c r="E74" s="4"/>
      <c r="F74" s="4"/>
      <c r="G74" s="4"/>
    </row>
    <row r="75" spans="1:7" ht="15.75">
      <c r="A75" s="76"/>
      <c r="B75" s="76"/>
      <c r="C75" s="77"/>
      <c r="D75" s="4"/>
      <c r="E75" s="4"/>
      <c r="F75" s="4"/>
      <c r="G75" s="4"/>
    </row>
    <row r="76" spans="1:7" ht="9" customHeight="1" hidden="1">
      <c r="A76" s="76"/>
      <c r="B76" s="76"/>
      <c r="C76" s="77"/>
      <c r="D76" s="4"/>
      <c r="E76" s="4"/>
      <c r="F76" s="4"/>
      <c r="G76" s="4"/>
    </row>
    <row r="77" spans="1:7" ht="15" hidden="1">
      <c r="A77" s="1"/>
      <c r="B77" s="1"/>
      <c r="C77" s="1"/>
      <c r="D77" s="583" t="s">
        <v>283</v>
      </c>
      <c r="E77" s="583"/>
      <c r="F77" s="583"/>
      <c r="G77" s="583"/>
    </row>
    <row r="78" spans="1:7" ht="15">
      <c r="A78" s="581" t="s">
        <v>226</v>
      </c>
      <c r="B78" s="581"/>
      <c r="C78" s="581"/>
      <c r="D78" s="581"/>
      <c r="E78" s="581"/>
      <c r="F78" s="581"/>
      <c r="G78" s="581"/>
    </row>
    <row r="79" spans="1:7" ht="15">
      <c r="A79" s="581" t="s">
        <v>242</v>
      </c>
      <c r="B79" s="581"/>
      <c r="C79" s="581"/>
      <c r="D79" s="581"/>
      <c r="E79" s="581"/>
      <c r="F79" s="581"/>
      <c r="G79" s="581"/>
    </row>
    <row r="80" spans="1:7" ht="15.75">
      <c r="A80" s="5"/>
      <c r="B80" s="5"/>
      <c r="C80" s="5" t="s">
        <v>280</v>
      </c>
      <c r="D80" s="5"/>
      <c r="E80" s="5"/>
      <c r="F80" s="5"/>
      <c r="G80" s="5"/>
    </row>
    <row r="81" spans="1:7" ht="15.75">
      <c r="A81" s="2" t="s">
        <v>140</v>
      </c>
      <c r="B81" s="2"/>
      <c r="C81" s="2"/>
      <c r="D81" s="2"/>
      <c r="E81" s="2"/>
      <c r="F81" s="2"/>
      <c r="G81" s="2"/>
    </row>
    <row r="82" spans="1:7" ht="16.5" thickBot="1">
      <c r="A82" s="6"/>
      <c r="B82" s="6"/>
      <c r="C82" s="6"/>
      <c r="D82" s="586" t="s">
        <v>1</v>
      </c>
      <c r="E82" s="586"/>
      <c r="F82" s="586"/>
      <c r="G82" s="586"/>
    </row>
    <row r="83" spans="1:7" ht="57.75" thickBot="1">
      <c r="A83" s="7" t="s">
        <v>141</v>
      </c>
      <c r="B83" s="8" t="s">
        <v>142</v>
      </c>
      <c r="C83" s="3" t="s">
        <v>143</v>
      </c>
      <c r="D83" s="9" t="s">
        <v>267</v>
      </c>
      <c r="E83" s="9" t="s">
        <v>281</v>
      </c>
      <c r="F83" s="9" t="s">
        <v>325</v>
      </c>
      <c r="G83" s="9" t="s">
        <v>267</v>
      </c>
    </row>
    <row r="84" spans="1:7" ht="15.75" thickBot="1">
      <c r="A84" s="10">
        <v>1</v>
      </c>
      <c r="B84" s="11">
        <v>2</v>
      </c>
      <c r="C84" s="12">
        <v>3</v>
      </c>
      <c r="D84" s="12">
        <v>4</v>
      </c>
      <c r="E84" s="222">
        <v>5</v>
      </c>
      <c r="F84" s="222">
        <v>6</v>
      </c>
      <c r="G84" s="13">
        <v>7</v>
      </c>
    </row>
    <row r="85" spans="1:7" ht="15.75" thickBot="1">
      <c r="A85" s="115" t="s">
        <v>5</v>
      </c>
      <c r="B85" s="15" t="s">
        <v>6</v>
      </c>
      <c r="C85" s="16" t="s">
        <v>144</v>
      </c>
      <c r="D85" s="89"/>
      <c r="E85" s="391"/>
      <c r="F85" s="391"/>
      <c r="G85" s="17"/>
    </row>
    <row r="86" spans="1:7" ht="15">
      <c r="A86" s="116" t="s">
        <v>8</v>
      </c>
      <c r="B86" s="78"/>
      <c r="C86" s="73" t="s">
        <v>145</v>
      </c>
      <c r="D86" s="172">
        <v>4925</v>
      </c>
      <c r="E86" s="395"/>
      <c r="F86" s="395">
        <v>48</v>
      </c>
      <c r="G86" s="74">
        <f>SUM(D86:F86)</f>
        <v>4973</v>
      </c>
    </row>
    <row r="87" spans="1:7" ht="15">
      <c r="A87" s="116" t="s">
        <v>10</v>
      </c>
      <c r="B87" s="23"/>
      <c r="C87" s="24" t="s">
        <v>146</v>
      </c>
      <c r="D87" s="141">
        <v>1297</v>
      </c>
      <c r="E87" s="227"/>
      <c r="F87" s="227">
        <v>54</v>
      </c>
      <c r="G87" s="26">
        <f>SUM(D87:F87)</f>
        <v>1351</v>
      </c>
    </row>
    <row r="88" spans="1:7" ht="15">
      <c r="A88" s="116" t="s">
        <v>12</v>
      </c>
      <c r="B88" s="23"/>
      <c r="C88" s="24" t="s">
        <v>147</v>
      </c>
      <c r="D88" s="159">
        <v>2700</v>
      </c>
      <c r="E88" s="229">
        <v>267</v>
      </c>
      <c r="F88" s="229">
        <v>-456</v>
      </c>
      <c r="G88" s="79">
        <f>SUM(D88:F88)</f>
        <v>2511</v>
      </c>
    </row>
    <row r="89" spans="1:7" ht="15">
      <c r="A89" s="116" t="s">
        <v>14</v>
      </c>
      <c r="B89" s="23"/>
      <c r="C89" s="24" t="s">
        <v>148</v>
      </c>
      <c r="D89" s="159"/>
      <c r="E89" s="229"/>
      <c r="F89" s="229"/>
      <c r="G89" s="79"/>
    </row>
    <row r="90" spans="1:7" ht="15">
      <c r="A90" s="116" t="s">
        <v>16</v>
      </c>
      <c r="B90" s="23"/>
      <c r="C90" s="24" t="s">
        <v>149</v>
      </c>
      <c r="D90" s="159"/>
      <c r="E90" s="229"/>
      <c r="F90" s="229"/>
      <c r="G90" s="79"/>
    </row>
    <row r="91" spans="1:7" ht="15">
      <c r="A91" s="116" t="s">
        <v>18</v>
      </c>
      <c r="B91" s="56"/>
      <c r="C91" s="80" t="s">
        <v>150</v>
      </c>
      <c r="D91" s="159"/>
      <c r="E91" s="229"/>
      <c r="F91" s="229"/>
      <c r="G91" s="79"/>
    </row>
    <row r="92" spans="1:7" ht="15">
      <c r="A92" s="116" t="s">
        <v>20</v>
      </c>
      <c r="B92" s="23"/>
      <c r="C92" s="24" t="s">
        <v>151</v>
      </c>
      <c r="D92" s="159"/>
      <c r="E92" s="229"/>
      <c r="F92" s="229"/>
      <c r="G92" s="79"/>
    </row>
    <row r="93" spans="1:7" ht="15">
      <c r="A93" s="116"/>
      <c r="B93" s="42"/>
      <c r="C93" s="41" t="s">
        <v>228</v>
      </c>
      <c r="D93" s="159"/>
      <c r="E93" s="229"/>
      <c r="F93" s="229"/>
      <c r="G93" s="79"/>
    </row>
    <row r="94" spans="1:7" ht="15">
      <c r="A94" s="116" t="s">
        <v>22</v>
      </c>
      <c r="B94" s="42"/>
      <c r="C94" s="41" t="s">
        <v>229</v>
      </c>
      <c r="D94" s="159"/>
      <c r="E94" s="229"/>
      <c r="F94" s="229"/>
      <c r="G94" s="97"/>
    </row>
    <row r="95" spans="1:7" ht="26.25" thickBot="1">
      <c r="A95" s="116" t="s">
        <v>24</v>
      </c>
      <c r="B95" s="27"/>
      <c r="C95" s="28" t="s">
        <v>230</v>
      </c>
      <c r="D95" s="143"/>
      <c r="E95" s="143"/>
      <c r="F95" s="143"/>
      <c r="G95" s="130"/>
    </row>
    <row r="96" spans="1:7" ht="15.75" thickBot="1">
      <c r="A96" s="116" t="s">
        <v>26</v>
      </c>
      <c r="B96" s="43"/>
      <c r="C96" s="44" t="s">
        <v>152</v>
      </c>
      <c r="D96" s="157">
        <f>SUM(D86:D95)</f>
        <v>8922</v>
      </c>
      <c r="E96" s="157">
        <f>SUM(E86:E95)</f>
        <v>267</v>
      </c>
      <c r="F96" s="157">
        <f>SUM(F86:F95)</f>
        <v>-354</v>
      </c>
      <c r="G96" s="39">
        <f>SUM(G86:G95)</f>
        <v>8835</v>
      </c>
    </row>
    <row r="97" spans="1:7" ht="15.75" thickBot="1">
      <c r="A97" s="116" t="s">
        <v>28</v>
      </c>
      <c r="B97" s="21" t="s">
        <v>33</v>
      </c>
      <c r="C97" s="19" t="s">
        <v>153</v>
      </c>
      <c r="D97" s="162"/>
      <c r="E97" s="231"/>
      <c r="F97" s="231"/>
      <c r="G97" s="22"/>
    </row>
    <row r="98" spans="1:7" ht="15">
      <c r="A98" s="116" t="s">
        <v>30</v>
      </c>
      <c r="B98" s="45"/>
      <c r="C98" s="40" t="s">
        <v>154</v>
      </c>
      <c r="D98" s="145"/>
      <c r="E98" s="226"/>
      <c r="F98" s="226"/>
      <c r="G98" s="46"/>
    </row>
    <row r="99" spans="1:7" ht="15">
      <c r="A99" s="116" t="s">
        <v>32</v>
      </c>
      <c r="B99" s="23"/>
      <c r="C99" s="24" t="s">
        <v>155</v>
      </c>
      <c r="D99" s="141">
        <v>165</v>
      </c>
      <c r="E99" s="227"/>
      <c r="F99" s="227">
        <v>33</v>
      </c>
      <c r="G99" s="26">
        <f>SUM(D99:F99)</f>
        <v>198</v>
      </c>
    </row>
    <row r="100" spans="1:7" ht="15">
      <c r="A100" s="116" t="s">
        <v>35</v>
      </c>
      <c r="B100" s="23"/>
      <c r="C100" s="24" t="s">
        <v>156</v>
      </c>
      <c r="D100" s="141"/>
      <c r="E100" s="227"/>
      <c r="F100" s="227"/>
      <c r="G100" s="26"/>
    </row>
    <row r="101" spans="1:7" ht="25.5">
      <c r="A101" s="116" t="s">
        <v>37</v>
      </c>
      <c r="B101" s="23"/>
      <c r="C101" s="24" t="s">
        <v>157</v>
      </c>
      <c r="D101" s="141"/>
      <c r="E101" s="227"/>
      <c r="F101" s="227"/>
      <c r="G101" s="26"/>
    </row>
    <row r="102" spans="1:7" ht="15">
      <c r="A102" s="116"/>
      <c r="B102" s="23"/>
      <c r="C102" s="24" t="s">
        <v>231</v>
      </c>
      <c r="D102" s="141"/>
      <c r="E102" s="227"/>
      <c r="F102" s="227"/>
      <c r="G102" s="26"/>
    </row>
    <row r="103" spans="1:7" ht="15">
      <c r="A103" s="116" t="s">
        <v>39</v>
      </c>
      <c r="B103" s="131"/>
      <c r="C103" s="24" t="s">
        <v>232</v>
      </c>
      <c r="D103" s="141"/>
      <c r="E103" s="227"/>
      <c r="F103" s="227"/>
      <c r="G103" s="132"/>
    </row>
    <row r="104" spans="1:7" ht="26.25" thickBot="1">
      <c r="A104" s="116" t="s">
        <v>41</v>
      </c>
      <c r="B104" s="43"/>
      <c r="C104" s="86" t="s">
        <v>233</v>
      </c>
      <c r="D104" s="173"/>
      <c r="E104" s="238"/>
      <c r="F104" s="238"/>
      <c r="G104" s="82"/>
    </row>
    <row r="105" spans="1:7" ht="26.25" thickBot="1">
      <c r="A105" s="116" t="s">
        <v>43</v>
      </c>
      <c r="B105" s="30"/>
      <c r="C105" s="19" t="s">
        <v>158</v>
      </c>
      <c r="D105" s="163">
        <f>SUM(D98:D104)</f>
        <v>165</v>
      </c>
      <c r="E105" s="232"/>
      <c r="F105" s="232">
        <f>SUM(F99:F104)</f>
        <v>33</v>
      </c>
      <c r="G105" s="20">
        <f>SUM(G98:G104)</f>
        <v>198</v>
      </c>
    </row>
    <row r="106" spans="1:7" ht="15.75" thickBot="1">
      <c r="A106" s="116" t="s">
        <v>45</v>
      </c>
      <c r="B106" s="21" t="s">
        <v>50</v>
      </c>
      <c r="C106" s="19" t="s">
        <v>159</v>
      </c>
      <c r="D106" s="162"/>
      <c r="E106" s="231"/>
      <c r="F106" s="231"/>
      <c r="G106" s="22"/>
    </row>
    <row r="107" spans="1:7" ht="15">
      <c r="A107" s="116" t="s">
        <v>47</v>
      </c>
      <c r="B107" s="45"/>
      <c r="C107" s="40" t="s">
        <v>160</v>
      </c>
      <c r="D107" s="145"/>
      <c r="E107" s="226"/>
      <c r="F107" s="226"/>
      <c r="G107" s="46"/>
    </row>
    <row r="108" spans="1:7" ht="15">
      <c r="A108" s="116" t="s">
        <v>49</v>
      </c>
      <c r="B108" s="43"/>
      <c r="C108" s="24" t="s">
        <v>161</v>
      </c>
      <c r="D108" s="173"/>
      <c r="E108" s="238"/>
      <c r="F108" s="238"/>
      <c r="G108" s="82"/>
    </row>
    <row r="109" spans="1:7" ht="15.75" thickBot="1">
      <c r="A109" s="116" t="s">
        <v>52</v>
      </c>
      <c r="B109" s="27"/>
      <c r="C109" s="24" t="s">
        <v>162</v>
      </c>
      <c r="D109" s="143"/>
      <c r="E109" s="390"/>
      <c r="F109" s="390"/>
      <c r="G109" s="62"/>
    </row>
    <row r="110" spans="1:7" ht="15.75" thickBot="1">
      <c r="A110" s="116" t="s">
        <v>54</v>
      </c>
      <c r="B110" s="133"/>
      <c r="C110" s="19" t="s">
        <v>163</v>
      </c>
      <c r="D110" s="163">
        <v>0</v>
      </c>
      <c r="E110" s="232"/>
      <c r="F110" s="232"/>
      <c r="G110" s="20">
        <f>SUM(G107:G109)</f>
        <v>0</v>
      </c>
    </row>
    <row r="111" spans="1:7" ht="15.75" thickBot="1">
      <c r="A111" s="116" t="s">
        <v>56</v>
      </c>
      <c r="B111" s="43"/>
      <c r="C111" s="101" t="s">
        <v>164</v>
      </c>
      <c r="D111" s="157">
        <f>SUM(D96+D105+D110)</f>
        <v>9087</v>
      </c>
      <c r="E111" s="157">
        <f>SUM(E96+E105+E110)</f>
        <v>267</v>
      </c>
      <c r="F111" s="157">
        <f>SUM(F96+F105+F110)</f>
        <v>-321</v>
      </c>
      <c r="G111" s="39">
        <f>SUM(G96+G105+G110)</f>
        <v>9033</v>
      </c>
    </row>
    <row r="112" spans="1:7" ht="15.75" thickBot="1">
      <c r="A112" s="116" t="s">
        <v>58</v>
      </c>
      <c r="B112" s="21"/>
      <c r="C112" s="19" t="s">
        <v>165</v>
      </c>
      <c r="D112" s="152"/>
      <c r="E112" s="225"/>
      <c r="F112" s="225"/>
      <c r="G112" s="84"/>
    </row>
    <row r="113" spans="1:7" ht="15">
      <c r="A113" s="116" t="s">
        <v>60</v>
      </c>
      <c r="B113" s="126" t="s">
        <v>61</v>
      </c>
      <c r="C113" s="35" t="s">
        <v>234</v>
      </c>
      <c r="D113" s="175"/>
      <c r="E113" s="396"/>
      <c r="F113" s="396"/>
      <c r="G113" s="242"/>
    </row>
    <row r="114" spans="1:7" ht="15">
      <c r="A114" s="116" t="s">
        <v>63</v>
      </c>
      <c r="B114" s="146"/>
      <c r="C114" s="239" t="s">
        <v>108</v>
      </c>
      <c r="D114" s="240"/>
      <c r="E114" s="285"/>
      <c r="F114" s="285"/>
      <c r="G114" s="241"/>
    </row>
    <row r="115" spans="1:7" ht="15.75" thickBot="1">
      <c r="A115" s="116" t="s">
        <v>65</v>
      </c>
      <c r="B115" s="37"/>
      <c r="C115" s="95" t="s">
        <v>110</v>
      </c>
      <c r="D115" s="176"/>
      <c r="E115" s="397"/>
      <c r="F115" s="397"/>
      <c r="G115" s="136"/>
    </row>
    <row r="116" spans="1:7" ht="15.75" thickBot="1">
      <c r="A116" s="116" t="s">
        <v>67</v>
      </c>
      <c r="B116" s="91"/>
      <c r="C116" s="16" t="s">
        <v>235</v>
      </c>
      <c r="D116" s="174">
        <f>SUM(D113:D115)</f>
        <v>0</v>
      </c>
      <c r="E116" s="398"/>
      <c r="F116" s="398"/>
      <c r="G116" s="134">
        <f>SUM(G113:G115)</f>
        <v>0</v>
      </c>
    </row>
    <row r="117" spans="1:7" ht="15.75" thickBot="1">
      <c r="A117" s="116" t="s">
        <v>69</v>
      </c>
      <c r="B117" s="91" t="s">
        <v>72</v>
      </c>
      <c r="C117" s="16" t="s">
        <v>166</v>
      </c>
      <c r="D117" s="174"/>
      <c r="E117" s="398"/>
      <c r="F117" s="398"/>
      <c r="G117" s="98"/>
    </row>
    <row r="118" spans="1:7" ht="15">
      <c r="A118" s="116" t="s">
        <v>71</v>
      </c>
      <c r="B118" s="126"/>
      <c r="C118" s="85" t="s">
        <v>108</v>
      </c>
      <c r="D118" s="175"/>
      <c r="E118" s="396"/>
      <c r="F118" s="396"/>
      <c r="G118" s="135"/>
    </row>
    <row r="119" spans="1:7" ht="15.75" thickBot="1">
      <c r="A119" s="116" t="s">
        <v>74</v>
      </c>
      <c r="B119" s="37"/>
      <c r="C119" s="95" t="s">
        <v>110</v>
      </c>
      <c r="D119" s="176"/>
      <c r="E119" s="397"/>
      <c r="F119" s="397"/>
      <c r="G119" s="136"/>
    </row>
    <row r="120" spans="1:7" ht="15.75" thickBot="1">
      <c r="A120" s="116" t="s">
        <v>76</v>
      </c>
      <c r="B120" s="91"/>
      <c r="C120" s="16" t="s">
        <v>167</v>
      </c>
      <c r="D120" s="174"/>
      <c r="E120" s="398"/>
      <c r="F120" s="398"/>
      <c r="G120" s="134"/>
    </row>
    <row r="121" spans="1:7" ht="15.75" thickBot="1">
      <c r="A121" s="116" t="s">
        <v>78</v>
      </c>
      <c r="B121" s="91" t="s">
        <v>81</v>
      </c>
      <c r="C121" s="16" t="s">
        <v>122</v>
      </c>
      <c r="D121" s="174"/>
      <c r="E121" s="398"/>
      <c r="F121" s="398"/>
      <c r="G121" s="98"/>
    </row>
    <row r="122" spans="1:7" ht="15">
      <c r="A122" s="116" t="s">
        <v>80</v>
      </c>
      <c r="B122" s="91"/>
      <c r="C122" s="99" t="s">
        <v>168</v>
      </c>
      <c r="D122" s="177"/>
      <c r="E122" s="399"/>
      <c r="F122" s="399"/>
      <c r="G122" s="103"/>
    </row>
    <row r="123" spans="1:7" ht="15">
      <c r="A123" s="116" t="s">
        <v>83</v>
      </c>
      <c r="B123" s="66"/>
      <c r="C123" s="67" t="s">
        <v>169</v>
      </c>
      <c r="D123" s="164"/>
      <c r="E123" s="233"/>
      <c r="F123" s="233"/>
      <c r="G123" s="104"/>
    </row>
    <row r="124" spans="1:7" ht="15">
      <c r="A124" s="116" t="s">
        <v>85</v>
      </c>
      <c r="B124" s="66"/>
      <c r="C124" s="67" t="s">
        <v>170</v>
      </c>
      <c r="D124" s="164"/>
      <c r="E124" s="233"/>
      <c r="F124" s="233"/>
      <c r="G124" s="137"/>
    </row>
    <row r="125" spans="1:7" ht="15">
      <c r="A125" s="116" t="s">
        <v>87</v>
      </c>
      <c r="B125" s="23"/>
      <c r="C125" s="24" t="s">
        <v>171</v>
      </c>
      <c r="D125" s="141"/>
      <c r="E125" s="227"/>
      <c r="F125" s="227"/>
      <c r="G125" s="25"/>
    </row>
    <row r="126" spans="1:7" ht="15">
      <c r="A126" s="116" t="s">
        <v>89</v>
      </c>
      <c r="B126" s="43"/>
      <c r="C126" s="95" t="s">
        <v>172</v>
      </c>
      <c r="D126" s="173"/>
      <c r="E126" s="238"/>
      <c r="F126" s="238"/>
      <c r="G126" s="138"/>
    </row>
    <row r="127" spans="1:7" ht="15.75" thickBot="1">
      <c r="A127" s="116" t="s">
        <v>91</v>
      </c>
      <c r="B127" s="83"/>
      <c r="C127" s="68" t="s">
        <v>173</v>
      </c>
      <c r="D127" s="143"/>
      <c r="E127" s="390"/>
      <c r="F127" s="390"/>
      <c r="G127" s="55"/>
    </row>
    <row r="128" spans="1:7" ht="15.75" thickBot="1">
      <c r="A128" s="116" t="s">
        <v>94</v>
      </c>
      <c r="B128" s="133"/>
      <c r="C128" s="75" t="s">
        <v>174</v>
      </c>
      <c r="D128" s="147">
        <f>SUM(D123:D127)</f>
        <v>0</v>
      </c>
      <c r="E128" s="147"/>
      <c r="F128" s="147"/>
      <c r="G128" s="147">
        <f>SUM(G122:G127)</f>
        <v>0</v>
      </c>
    </row>
    <row r="129" spans="1:7" ht="15">
      <c r="A129" s="139"/>
      <c r="B129" s="146" t="s">
        <v>92</v>
      </c>
      <c r="C129" s="144" t="s">
        <v>175</v>
      </c>
      <c r="D129" s="145"/>
      <c r="E129" s="145"/>
      <c r="F129" s="145"/>
      <c r="G129" s="145"/>
    </row>
    <row r="130" spans="1:7" ht="15.75" thickBot="1">
      <c r="A130" s="117"/>
      <c r="B130" s="83"/>
      <c r="C130" s="28" t="s">
        <v>284</v>
      </c>
      <c r="D130" s="143"/>
      <c r="E130" s="143"/>
      <c r="F130" s="143"/>
      <c r="G130" s="143"/>
    </row>
    <row r="131" spans="1:7" ht="15.75" thickBot="1">
      <c r="A131" s="142" t="s">
        <v>96</v>
      </c>
      <c r="B131" s="140"/>
      <c r="C131" s="101" t="s">
        <v>176</v>
      </c>
      <c r="D131" s="155">
        <f>SUM(D111+D116+D128)</f>
        <v>9087</v>
      </c>
      <c r="E131" s="155">
        <f>SUM(E111+E116+E128)</f>
        <v>267</v>
      </c>
      <c r="F131" s="155">
        <f>SUM(F111+F116+F128)</f>
        <v>-321</v>
      </c>
      <c r="G131" s="33">
        <f>SUM(G111+G116+G128)</f>
        <v>9033</v>
      </c>
    </row>
  </sheetData>
  <sheetProtection/>
  <mergeCells count="8">
    <mergeCell ref="A79:G79"/>
    <mergeCell ref="D82:G82"/>
    <mergeCell ref="C1:Q1"/>
    <mergeCell ref="A2:G2"/>
    <mergeCell ref="A3:G3"/>
    <mergeCell ref="D6:G6"/>
    <mergeCell ref="D77:G77"/>
    <mergeCell ref="A78:G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B1" sqref="B1:P1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6" ht="15">
      <c r="A1" s="178"/>
      <c r="B1" s="584" t="s">
        <v>334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</row>
    <row r="2" spans="1:6" ht="25.5">
      <c r="A2" s="179" t="s">
        <v>285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196</v>
      </c>
      <c r="B4" s="185"/>
      <c r="C4" s="185"/>
      <c r="D4" s="184" t="s">
        <v>197</v>
      </c>
      <c r="E4" s="185"/>
      <c r="F4" s="186"/>
    </row>
    <row r="5" spans="1:6" ht="26.25" thickBot="1">
      <c r="A5" s="187" t="s">
        <v>198</v>
      </c>
      <c r="B5" s="188" t="s">
        <v>273</v>
      </c>
      <c r="C5" s="188" t="s">
        <v>265</v>
      </c>
      <c r="D5" s="187" t="s">
        <v>198</v>
      </c>
      <c r="E5" s="188" t="s">
        <v>257</v>
      </c>
      <c r="F5" s="188" t="s">
        <v>265</v>
      </c>
    </row>
    <row r="6" spans="1:6" ht="30" customHeight="1">
      <c r="A6" s="189" t="s">
        <v>199</v>
      </c>
      <c r="B6" s="190">
        <v>200</v>
      </c>
      <c r="C6" s="191">
        <v>205</v>
      </c>
      <c r="D6" s="192" t="s">
        <v>193</v>
      </c>
      <c r="E6" s="190">
        <v>4925</v>
      </c>
      <c r="F6" s="193">
        <v>4973</v>
      </c>
    </row>
    <row r="7" spans="1:6" ht="24" customHeight="1">
      <c r="A7" s="194" t="s">
        <v>200</v>
      </c>
      <c r="B7" s="195"/>
      <c r="C7" s="196"/>
      <c r="D7" s="197" t="s">
        <v>201</v>
      </c>
      <c r="E7" s="195">
        <v>1297</v>
      </c>
      <c r="F7" s="198">
        <v>1351</v>
      </c>
    </row>
    <row r="8" spans="1:6" ht="33" customHeight="1">
      <c r="A8" s="194" t="s">
        <v>202</v>
      </c>
      <c r="B8" s="195"/>
      <c r="C8" s="196"/>
      <c r="D8" s="197" t="s">
        <v>194</v>
      </c>
      <c r="E8" s="195">
        <v>2967</v>
      </c>
      <c r="F8" s="198">
        <v>2511</v>
      </c>
    </row>
    <row r="9" spans="1:6" ht="21.75" customHeight="1">
      <c r="A9" s="194" t="s">
        <v>182</v>
      </c>
      <c r="B9" s="195"/>
      <c r="C9" s="196"/>
      <c r="D9" s="197" t="s">
        <v>179</v>
      </c>
      <c r="E9" s="195"/>
      <c r="F9" s="198"/>
    </row>
    <row r="10" spans="1:6" ht="32.25" customHeight="1">
      <c r="A10" s="194" t="s">
        <v>203</v>
      </c>
      <c r="B10" s="195"/>
      <c r="C10" s="199">
        <v>0</v>
      </c>
      <c r="D10" s="200" t="s">
        <v>204</v>
      </c>
      <c r="E10" s="195"/>
      <c r="F10" s="198"/>
    </row>
    <row r="11" spans="1:6" ht="27" customHeight="1">
      <c r="A11" s="194" t="s">
        <v>205</v>
      </c>
      <c r="B11" s="195"/>
      <c r="C11" s="199">
        <v>0</v>
      </c>
      <c r="D11" s="197" t="s">
        <v>180</v>
      </c>
      <c r="E11" s="195"/>
      <c r="F11" s="198"/>
    </row>
    <row r="12" spans="1:6" ht="26.25" customHeight="1">
      <c r="A12" s="201" t="s">
        <v>206</v>
      </c>
      <c r="B12" s="195"/>
      <c r="C12" s="196"/>
      <c r="D12" s="197" t="s">
        <v>187</v>
      </c>
      <c r="E12" s="195"/>
      <c r="F12" s="198"/>
    </row>
    <row r="13" spans="1:6" ht="26.25" customHeight="1">
      <c r="A13" s="201" t="s">
        <v>189</v>
      </c>
      <c r="B13" s="195"/>
      <c r="C13" s="199">
        <v>325</v>
      </c>
      <c r="D13" s="197" t="s">
        <v>186</v>
      </c>
      <c r="E13" s="195"/>
      <c r="F13" s="198"/>
    </row>
    <row r="14" spans="1:6" ht="36" customHeight="1">
      <c r="A14" s="201" t="s">
        <v>207</v>
      </c>
      <c r="B14" s="195"/>
      <c r="C14" s="199">
        <v>0</v>
      </c>
      <c r="D14" s="197" t="s">
        <v>208</v>
      </c>
      <c r="E14" s="195"/>
      <c r="F14" s="202"/>
    </row>
    <row r="15" spans="1:6" ht="24.75" customHeight="1">
      <c r="A15" s="201" t="s">
        <v>209</v>
      </c>
      <c r="B15" s="195"/>
      <c r="C15" s="199"/>
      <c r="D15" s="197" t="s">
        <v>210</v>
      </c>
      <c r="E15" s="195"/>
      <c r="F15" s="202">
        <v>0</v>
      </c>
    </row>
    <row r="16" spans="1:6" ht="21.75" customHeight="1">
      <c r="A16" s="201" t="s">
        <v>275</v>
      </c>
      <c r="B16" s="195">
        <v>9154</v>
      </c>
      <c r="C16" s="196">
        <v>8503</v>
      </c>
      <c r="D16" s="201" t="s">
        <v>211</v>
      </c>
      <c r="E16" s="195"/>
      <c r="F16" s="198"/>
    </row>
    <row r="17" spans="1:6" ht="29.25" customHeight="1">
      <c r="A17" s="201"/>
      <c r="B17" s="195"/>
      <c r="C17" s="196"/>
      <c r="D17" s="201" t="s">
        <v>212</v>
      </c>
      <c r="E17" s="195"/>
      <c r="F17" s="198"/>
    </row>
    <row r="18" spans="1:6" ht="22.5" customHeight="1" thickBot="1">
      <c r="A18" s="203"/>
      <c r="B18" s="204"/>
      <c r="C18" s="205"/>
      <c r="D18" s="203" t="s">
        <v>234</v>
      </c>
      <c r="E18" s="204"/>
      <c r="F18" s="206"/>
    </row>
    <row r="19" spans="1:6" ht="21.75" customHeight="1" thickBot="1">
      <c r="A19" s="207" t="s">
        <v>213</v>
      </c>
      <c r="B19" s="208">
        <f>SUM(B6:B17)</f>
        <v>9354</v>
      </c>
      <c r="C19" s="402">
        <f>SUM(C6:C17)</f>
        <v>9033</v>
      </c>
      <c r="D19" s="207" t="s">
        <v>213</v>
      </c>
      <c r="E19" s="208">
        <f>SUM(E6:E18)</f>
        <v>9189</v>
      </c>
      <c r="F19" s="209">
        <f>SUM(F6:F18)</f>
        <v>8835</v>
      </c>
    </row>
    <row r="20" spans="1:6" ht="15.75" thickBot="1">
      <c r="A20" s="210" t="s">
        <v>214</v>
      </c>
      <c r="B20" s="211">
        <f>SUM(E19-B19)</f>
        <v>-165</v>
      </c>
      <c r="C20" s="212">
        <f>SUM(F19-C19)</f>
        <v>-198</v>
      </c>
      <c r="D20" s="210" t="s">
        <v>215</v>
      </c>
      <c r="E20" s="211"/>
      <c r="F20" s="213"/>
    </row>
    <row r="21" spans="1:6" ht="15">
      <c r="A21" s="178"/>
      <c r="B21" s="178"/>
      <c r="C21" s="178"/>
      <c r="D21" s="178"/>
      <c r="E21" s="178"/>
      <c r="F21" s="178"/>
    </row>
    <row r="22" spans="1:6" ht="15">
      <c r="A22" s="178"/>
      <c r="B22" s="178"/>
      <c r="C22" s="178"/>
      <c r="D22" s="178"/>
      <c r="E22" s="587"/>
      <c r="F22" s="587"/>
    </row>
    <row r="23" spans="1:6" ht="25.5">
      <c r="A23" s="179" t="s">
        <v>286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196</v>
      </c>
      <c r="B25" s="185"/>
      <c r="C25" s="185"/>
      <c r="D25" s="184" t="s">
        <v>197</v>
      </c>
      <c r="E25" s="185"/>
      <c r="F25" s="186"/>
    </row>
    <row r="26" spans="1:6" ht="26.25" thickBot="1">
      <c r="A26" s="187" t="s">
        <v>198</v>
      </c>
      <c r="B26" s="188" t="s">
        <v>257</v>
      </c>
      <c r="C26" s="188" t="s">
        <v>265</v>
      </c>
      <c r="D26" s="187" t="s">
        <v>198</v>
      </c>
      <c r="E26" s="188" t="s">
        <v>257</v>
      </c>
      <c r="F26" s="188" t="s">
        <v>287</v>
      </c>
    </row>
    <row r="27" spans="1:6" ht="26.25" customHeight="1">
      <c r="A27" s="214" t="s">
        <v>190</v>
      </c>
      <c r="B27" s="190"/>
      <c r="C27" s="190"/>
      <c r="D27" s="189" t="s">
        <v>181</v>
      </c>
      <c r="E27" s="190"/>
      <c r="F27" s="193"/>
    </row>
    <row r="28" spans="1:6" ht="30" customHeight="1">
      <c r="A28" s="194" t="s">
        <v>191</v>
      </c>
      <c r="B28" s="195"/>
      <c r="C28" s="195"/>
      <c r="D28" s="194" t="s">
        <v>217</v>
      </c>
      <c r="E28" s="195">
        <v>165</v>
      </c>
      <c r="F28" s="198">
        <v>198</v>
      </c>
    </row>
    <row r="29" spans="1:6" ht="24.75" customHeight="1">
      <c r="A29" s="194" t="s">
        <v>185</v>
      </c>
      <c r="B29" s="195"/>
      <c r="C29" s="195"/>
      <c r="D29" s="194" t="s">
        <v>188</v>
      </c>
      <c r="E29" s="195"/>
      <c r="F29" s="198"/>
    </row>
    <row r="30" spans="1:6" ht="29.25" customHeight="1">
      <c r="A30" s="194" t="s">
        <v>218</v>
      </c>
      <c r="B30" s="195"/>
      <c r="C30" s="195"/>
      <c r="D30" s="194" t="s">
        <v>184</v>
      </c>
      <c r="E30" s="195"/>
      <c r="F30" s="198"/>
    </row>
    <row r="31" spans="1:6" ht="29.25" customHeight="1">
      <c r="A31" s="194" t="s">
        <v>183</v>
      </c>
      <c r="B31" s="195"/>
      <c r="C31" s="195"/>
      <c r="D31" s="194" t="s">
        <v>277</v>
      </c>
      <c r="E31" s="195"/>
      <c r="F31" s="198"/>
    </row>
    <row r="32" spans="1:6" ht="32.25" customHeight="1">
      <c r="A32" s="194" t="s">
        <v>178</v>
      </c>
      <c r="B32" s="195"/>
      <c r="C32" s="195"/>
      <c r="D32" s="194" t="s">
        <v>219</v>
      </c>
      <c r="E32" s="195"/>
      <c r="F32" s="198"/>
    </row>
    <row r="33" spans="1:6" ht="37.5" customHeight="1">
      <c r="A33" s="194" t="s">
        <v>220</v>
      </c>
      <c r="B33" s="195"/>
      <c r="C33" s="195"/>
      <c r="D33" s="194" t="s">
        <v>221</v>
      </c>
      <c r="E33" s="195"/>
      <c r="F33" s="198"/>
    </row>
    <row r="34" spans="1:6" ht="33.75" customHeight="1">
      <c r="A34" s="194" t="s">
        <v>222</v>
      </c>
      <c r="B34" s="195"/>
      <c r="C34" s="195"/>
      <c r="D34" s="201" t="s">
        <v>223</v>
      </c>
      <c r="E34" s="195"/>
      <c r="F34" s="198"/>
    </row>
    <row r="35" spans="1:6" ht="27" customHeight="1">
      <c r="A35" s="194" t="s">
        <v>189</v>
      </c>
      <c r="B35" s="195"/>
      <c r="C35" s="195"/>
      <c r="D35" s="194" t="s">
        <v>224</v>
      </c>
      <c r="E35" s="195"/>
      <c r="F35" s="198"/>
    </row>
    <row r="36" spans="1:6" ht="32.25" customHeight="1">
      <c r="A36" s="194" t="s">
        <v>192</v>
      </c>
      <c r="B36" s="195"/>
      <c r="C36" s="215">
        <v>0</v>
      </c>
      <c r="D36" s="194"/>
      <c r="E36" s="195"/>
      <c r="F36" s="198"/>
    </row>
    <row r="37" spans="1:6" ht="24" customHeight="1" thickBot="1">
      <c r="A37" s="194" t="s">
        <v>225</v>
      </c>
      <c r="B37" s="195"/>
      <c r="C37" s="195"/>
      <c r="D37" s="201"/>
      <c r="E37" s="195"/>
      <c r="F37" s="198"/>
    </row>
    <row r="38" spans="1:6" ht="15.75" thickBot="1">
      <c r="A38" s="207" t="s">
        <v>213</v>
      </c>
      <c r="B38" s="208">
        <f>SUM(B27:B37)</f>
        <v>0</v>
      </c>
      <c r="C38" s="208">
        <f>SUM(C27:C37)</f>
        <v>0</v>
      </c>
      <c r="D38" s="207" t="s">
        <v>213</v>
      </c>
      <c r="E38" s="208">
        <f>SUM(E27:E37)</f>
        <v>165</v>
      </c>
      <c r="F38" s="209">
        <f>SUM(F27:F37)</f>
        <v>198</v>
      </c>
    </row>
    <row r="39" spans="1:6" ht="15.75" thickBot="1">
      <c r="A39" s="210" t="s">
        <v>214</v>
      </c>
      <c r="B39" s="211"/>
      <c r="C39" s="211"/>
      <c r="D39" s="210" t="s">
        <v>215</v>
      </c>
      <c r="E39" s="211">
        <f>SUM(B38-E38)</f>
        <v>-165</v>
      </c>
      <c r="F39" s="216">
        <f>SUM(C38-F38)</f>
        <v>-198</v>
      </c>
    </row>
  </sheetData>
  <sheetProtection/>
  <mergeCells count="2">
    <mergeCell ref="B1:P1"/>
    <mergeCell ref="E22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1"/>
  <sheetViews>
    <sheetView zoomScalePageLayoutView="0" workbookViewId="0" topLeftCell="A1">
      <selection activeCell="C1" sqref="C1:R1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5" width="12.7109375" style="0" customWidth="1"/>
    <col min="6" max="6" width="15.140625" style="0" customWidth="1"/>
    <col min="7" max="7" width="12.140625" style="0" customWidth="1"/>
  </cols>
  <sheetData>
    <row r="1" spans="1:18" ht="15">
      <c r="A1" s="1"/>
      <c r="B1" s="1"/>
      <c r="C1" s="584" t="s">
        <v>335</v>
      </c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</row>
    <row r="2" spans="1:6" ht="15">
      <c r="A2" s="581" t="s">
        <v>177</v>
      </c>
      <c r="B2" s="581"/>
      <c r="C2" s="581"/>
      <c r="D2" s="581"/>
      <c r="E2" s="581"/>
      <c r="F2" s="581"/>
    </row>
    <row r="3" spans="1:6" ht="15">
      <c r="A3" s="581" t="s">
        <v>242</v>
      </c>
      <c r="B3" s="581"/>
      <c r="C3" s="581"/>
      <c r="D3" s="581"/>
      <c r="E3" s="581"/>
      <c r="F3" s="581"/>
    </row>
    <row r="4" ht="15">
      <c r="C4" t="s">
        <v>288</v>
      </c>
    </row>
    <row r="5" spans="1:6" ht="15.75">
      <c r="A5" s="2" t="s">
        <v>0</v>
      </c>
      <c r="B5" s="2"/>
      <c r="C5" s="2"/>
      <c r="D5" s="2"/>
      <c r="E5" s="2"/>
      <c r="F5" s="2"/>
    </row>
    <row r="6" spans="1:6" ht="16.5" thickBot="1">
      <c r="A6" s="6"/>
      <c r="B6" s="6"/>
      <c r="C6" s="6"/>
      <c r="D6" s="586" t="s">
        <v>1</v>
      </c>
      <c r="E6" s="586"/>
      <c r="F6" s="586"/>
    </row>
    <row r="7" spans="1:6" ht="72" thickBot="1">
      <c r="A7" s="7" t="s">
        <v>2</v>
      </c>
      <c r="B7" s="8" t="s">
        <v>3</v>
      </c>
      <c r="C7" s="3" t="s">
        <v>4</v>
      </c>
      <c r="D7" s="3" t="s">
        <v>267</v>
      </c>
      <c r="E7" s="221" t="s">
        <v>324</v>
      </c>
      <c r="F7" s="9" t="s">
        <v>267</v>
      </c>
    </row>
    <row r="8" spans="1:6" ht="15.75" thickBot="1">
      <c r="A8" s="10">
        <v>1</v>
      </c>
      <c r="B8" s="12">
        <v>2</v>
      </c>
      <c r="C8" s="12">
        <v>3</v>
      </c>
      <c r="D8" s="12">
        <v>4</v>
      </c>
      <c r="E8" s="222">
        <v>5</v>
      </c>
      <c r="F8" s="13">
        <v>6</v>
      </c>
    </row>
    <row r="9" spans="1:6" ht="15">
      <c r="A9" s="14" t="s">
        <v>5</v>
      </c>
      <c r="B9" s="106" t="s">
        <v>6</v>
      </c>
      <c r="C9" s="107" t="s">
        <v>7</v>
      </c>
      <c r="D9" s="148"/>
      <c r="E9" s="380"/>
      <c r="F9" s="111"/>
    </row>
    <row r="10" spans="1:6" ht="15">
      <c r="A10" s="114" t="s">
        <v>8</v>
      </c>
      <c r="B10" s="108"/>
      <c r="C10" s="38" t="s">
        <v>9</v>
      </c>
      <c r="D10" s="149"/>
      <c r="E10" s="381"/>
      <c r="F10" s="112"/>
    </row>
    <row r="11" spans="1:6" ht="15">
      <c r="A11" s="114" t="s">
        <v>10</v>
      </c>
      <c r="B11" s="108"/>
      <c r="C11" s="67" t="s">
        <v>11</v>
      </c>
      <c r="D11" s="150"/>
      <c r="E11" s="223"/>
      <c r="F11" s="26"/>
    </row>
    <row r="12" spans="1:6" ht="15">
      <c r="A12" s="114" t="s">
        <v>12</v>
      </c>
      <c r="B12" s="108"/>
      <c r="C12" s="67" t="s">
        <v>13</v>
      </c>
      <c r="D12" s="150">
        <v>3000</v>
      </c>
      <c r="E12" s="223">
        <v>1760</v>
      </c>
      <c r="F12" s="26">
        <f>SUM(D12:E12)</f>
        <v>4760</v>
      </c>
    </row>
    <row r="13" spans="1:6" ht="15">
      <c r="A13" s="114" t="s">
        <v>14</v>
      </c>
      <c r="B13" s="108"/>
      <c r="C13" s="67" t="s">
        <v>15</v>
      </c>
      <c r="D13" s="150"/>
      <c r="E13" s="223"/>
      <c r="F13" s="26"/>
    </row>
    <row r="14" spans="1:6" ht="15">
      <c r="A14" s="114"/>
      <c r="B14" s="217"/>
      <c r="C14" s="95" t="s">
        <v>17</v>
      </c>
      <c r="D14" s="218"/>
      <c r="E14" s="224"/>
      <c r="F14" s="79"/>
    </row>
    <row r="15" spans="1:6" ht="26.25" thickBot="1">
      <c r="A15" s="114" t="s">
        <v>16</v>
      </c>
      <c r="B15" s="105"/>
      <c r="C15" s="102" t="s">
        <v>227</v>
      </c>
      <c r="D15" s="151"/>
      <c r="E15" s="382"/>
      <c r="F15" s="62"/>
    </row>
    <row r="16" spans="1:8" ht="15.75" thickBot="1">
      <c r="A16" s="114" t="s">
        <v>18</v>
      </c>
      <c r="B16" s="18"/>
      <c r="C16" s="19" t="s">
        <v>19</v>
      </c>
      <c r="D16" s="152">
        <f>SUM(D11:D15)</f>
        <v>3000</v>
      </c>
      <c r="E16" s="152">
        <f>SUM(E11:E15)</f>
        <v>1760</v>
      </c>
      <c r="F16" s="20">
        <f>SUM(F11:F15)</f>
        <v>4760</v>
      </c>
      <c r="H16" s="219"/>
    </row>
    <row r="17" spans="1:6" ht="15">
      <c r="A17" s="114" t="s">
        <v>20</v>
      </c>
      <c r="B17" s="126"/>
      <c r="C17" s="35" t="s">
        <v>21</v>
      </c>
      <c r="D17" s="153"/>
      <c r="E17" s="383"/>
      <c r="F17" s="111"/>
    </row>
    <row r="18" spans="1:6" ht="15">
      <c r="A18" s="114" t="s">
        <v>22</v>
      </c>
      <c r="B18" s="45"/>
      <c r="C18" s="40" t="s">
        <v>23</v>
      </c>
      <c r="D18" s="145"/>
      <c r="E18" s="226"/>
      <c r="F18" s="50"/>
    </row>
    <row r="19" spans="1:6" ht="15">
      <c r="A19" s="114" t="s">
        <v>24</v>
      </c>
      <c r="B19" s="23"/>
      <c r="C19" s="24" t="s">
        <v>25</v>
      </c>
      <c r="D19" s="141"/>
      <c r="E19" s="227"/>
      <c r="F19" s="26"/>
    </row>
    <row r="20" spans="1:6" ht="26.25" thickBot="1">
      <c r="A20" s="114" t="s">
        <v>26</v>
      </c>
      <c r="B20" s="27"/>
      <c r="C20" s="28" t="s">
        <v>27</v>
      </c>
      <c r="D20" s="154"/>
      <c r="E20" s="384"/>
      <c r="F20" s="29"/>
    </row>
    <row r="21" spans="1:6" ht="26.25" thickBot="1">
      <c r="A21" s="114" t="s">
        <v>28</v>
      </c>
      <c r="B21" s="30"/>
      <c r="C21" s="31" t="s">
        <v>29</v>
      </c>
      <c r="D21" s="163">
        <f>SUM(D18:D20)</f>
        <v>0</v>
      </c>
      <c r="E21" s="385"/>
      <c r="F21" s="33">
        <f>SUM(F18:F20)</f>
        <v>0</v>
      </c>
    </row>
    <row r="22" spans="1:6" ht="15.75" thickBot="1">
      <c r="A22" s="114" t="s">
        <v>30</v>
      </c>
      <c r="B22" s="30"/>
      <c r="C22" s="32" t="s">
        <v>31</v>
      </c>
      <c r="D22" s="220">
        <f>SUM(D16+D21)</f>
        <v>3000</v>
      </c>
      <c r="E22" s="386"/>
      <c r="F22" s="33">
        <f>SUM(F16+F21)</f>
        <v>4760</v>
      </c>
    </row>
    <row r="23" spans="1:6" ht="15">
      <c r="A23" s="114" t="s">
        <v>32</v>
      </c>
      <c r="B23" s="34" t="s">
        <v>33</v>
      </c>
      <c r="C23" s="35" t="s">
        <v>34</v>
      </c>
      <c r="D23" s="156"/>
      <c r="E23" s="387"/>
      <c r="F23" s="36"/>
    </row>
    <row r="24" spans="1:6" ht="15">
      <c r="A24" s="114" t="s">
        <v>35</v>
      </c>
      <c r="B24" s="37"/>
      <c r="C24" s="38" t="s">
        <v>36</v>
      </c>
      <c r="D24" s="157"/>
      <c r="E24" s="228"/>
      <c r="F24" s="39"/>
    </row>
    <row r="25" spans="1:6" ht="15">
      <c r="A25" s="114" t="s">
        <v>37</v>
      </c>
      <c r="B25" s="23"/>
      <c r="C25" s="40" t="s">
        <v>38</v>
      </c>
      <c r="D25" s="150"/>
      <c r="E25" s="223"/>
      <c r="F25" s="26"/>
    </row>
    <row r="26" spans="1:6" ht="15">
      <c r="A26" s="114" t="s">
        <v>39</v>
      </c>
      <c r="B26" s="23"/>
      <c r="C26" s="24" t="s">
        <v>40</v>
      </c>
      <c r="D26" s="150"/>
      <c r="E26" s="223"/>
      <c r="F26" s="132"/>
    </row>
    <row r="27" spans="1:6" ht="15">
      <c r="A27" s="114" t="s">
        <v>41</v>
      </c>
      <c r="B27" s="23"/>
      <c r="C27" s="24" t="s">
        <v>42</v>
      </c>
      <c r="D27" s="150"/>
      <c r="E27" s="223"/>
      <c r="F27" s="26"/>
    </row>
    <row r="28" spans="1:6" ht="25.5">
      <c r="A28" s="114" t="s">
        <v>43</v>
      </c>
      <c r="B28" s="23"/>
      <c r="C28" s="41" t="s">
        <v>44</v>
      </c>
      <c r="D28" s="150"/>
      <c r="E28" s="223"/>
      <c r="F28" s="127"/>
    </row>
    <row r="29" spans="1:6" ht="15.75" thickBot="1">
      <c r="A29" s="114" t="s">
        <v>45</v>
      </c>
      <c r="B29" s="83"/>
      <c r="C29" s="28" t="s">
        <v>46</v>
      </c>
      <c r="D29" s="158"/>
      <c r="E29" s="388"/>
      <c r="F29" s="128"/>
    </row>
    <row r="30" spans="1:6" ht="26.25" thickBot="1">
      <c r="A30" s="114" t="s">
        <v>47</v>
      </c>
      <c r="B30" s="43"/>
      <c r="C30" s="44" t="s">
        <v>48</v>
      </c>
      <c r="D30" s="155">
        <f>SUM(D25:D29)</f>
        <v>0</v>
      </c>
      <c r="E30" s="385"/>
      <c r="F30" s="33">
        <f>SUM(F25:F29)</f>
        <v>0</v>
      </c>
    </row>
    <row r="31" spans="1:6" ht="15">
      <c r="A31" s="114" t="s">
        <v>49</v>
      </c>
      <c r="B31" s="126" t="s">
        <v>50</v>
      </c>
      <c r="C31" s="35" t="s">
        <v>51</v>
      </c>
      <c r="D31" s="153"/>
      <c r="E31" s="383"/>
      <c r="F31" s="111"/>
    </row>
    <row r="32" spans="1:6" ht="25.5">
      <c r="A32" s="114" t="s">
        <v>52</v>
      </c>
      <c r="B32" s="45"/>
      <c r="C32" s="40" t="s">
        <v>53</v>
      </c>
      <c r="D32" s="145"/>
      <c r="E32" s="226"/>
      <c r="F32" s="46"/>
    </row>
    <row r="33" spans="1:6" ht="25.5">
      <c r="A33" s="114" t="s">
        <v>54</v>
      </c>
      <c r="B33" s="23"/>
      <c r="C33" s="24" t="s">
        <v>55</v>
      </c>
      <c r="D33" s="141"/>
      <c r="E33" s="227"/>
      <c r="F33" s="25"/>
    </row>
    <row r="34" spans="1:6" ht="15.75" thickBot="1">
      <c r="A34" s="114" t="s">
        <v>56</v>
      </c>
      <c r="B34" s="56"/>
      <c r="C34" s="81" t="s">
        <v>57</v>
      </c>
      <c r="D34" s="159"/>
      <c r="E34" s="229"/>
      <c r="F34" s="97"/>
    </row>
    <row r="35" spans="1:6" ht="15.75" thickBot="1">
      <c r="A35" s="114" t="s">
        <v>58</v>
      </c>
      <c r="B35" s="47"/>
      <c r="C35" s="90" t="s">
        <v>59</v>
      </c>
      <c r="D35" s="160">
        <f>SUM(D32:D34)</f>
        <v>0</v>
      </c>
      <c r="E35" s="389"/>
      <c r="F35" s="20">
        <f>SUM(F32:F34)</f>
        <v>0</v>
      </c>
    </row>
    <row r="36" spans="1:6" ht="15">
      <c r="A36" s="114" t="s">
        <v>60</v>
      </c>
      <c r="B36" s="48" t="s">
        <v>61</v>
      </c>
      <c r="C36" s="49" t="s">
        <v>62</v>
      </c>
      <c r="D36" s="145"/>
      <c r="E36" s="226"/>
      <c r="F36" s="50"/>
    </row>
    <row r="37" spans="1:6" ht="15">
      <c r="A37" s="114" t="s">
        <v>63</v>
      </c>
      <c r="B37" s="51"/>
      <c r="C37" s="49" t="s">
        <v>64</v>
      </c>
      <c r="D37" s="145"/>
      <c r="E37" s="226">
        <v>636</v>
      </c>
      <c r="F37" s="50">
        <f>SUM(D37:E37)</f>
        <v>636</v>
      </c>
    </row>
    <row r="38" spans="1:6" ht="15">
      <c r="A38" s="114" t="s">
        <v>65</v>
      </c>
      <c r="B38" s="51"/>
      <c r="C38" s="49" t="s">
        <v>66</v>
      </c>
      <c r="D38" s="161"/>
      <c r="E38" s="230"/>
      <c r="F38" s="52"/>
    </row>
    <row r="39" spans="1:6" ht="15.75" thickBot="1">
      <c r="A39" s="114" t="s">
        <v>67</v>
      </c>
      <c r="B39" s="53"/>
      <c r="C39" s="54" t="s">
        <v>68</v>
      </c>
      <c r="D39" s="143"/>
      <c r="E39" s="390"/>
      <c r="F39" s="55"/>
    </row>
    <row r="40" spans="1:6" ht="15.75" thickBot="1">
      <c r="A40" s="114" t="s">
        <v>69</v>
      </c>
      <c r="B40" s="56"/>
      <c r="C40" s="57" t="s">
        <v>70</v>
      </c>
      <c r="D40" s="157">
        <f>SUM(D37+D39)</f>
        <v>0</v>
      </c>
      <c r="E40" s="228">
        <f>SUM(E37:E39)</f>
        <v>636</v>
      </c>
      <c r="F40" s="39">
        <f>SUM(F37+F39)</f>
        <v>636</v>
      </c>
    </row>
    <row r="41" spans="1:6" ht="15.75" thickBot="1">
      <c r="A41" s="114" t="s">
        <v>71</v>
      </c>
      <c r="B41" s="21" t="s">
        <v>72</v>
      </c>
      <c r="C41" s="19" t="s">
        <v>73</v>
      </c>
      <c r="D41" s="162"/>
      <c r="E41" s="231"/>
      <c r="F41" s="22"/>
    </row>
    <row r="42" spans="1:6" ht="25.5">
      <c r="A42" s="114" t="s">
        <v>74</v>
      </c>
      <c r="B42" s="58"/>
      <c r="C42" s="59" t="s">
        <v>75</v>
      </c>
      <c r="D42" s="145"/>
      <c r="E42" s="226"/>
      <c r="F42" s="129"/>
    </row>
    <row r="43" spans="1:6" ht="26.25" thickBot="1">
      <c r="A43" s="114" t="s">
        <v>76</v>
      </c>
      <c r="B43" s="60"/>
      <c r="C43" s="61" t="s">
        <v>77</v>
      </c>
      <c r="D43" s="143"/>
      <c r="E43" s="390"/>
      <c r="F43" s="62"/>
    </row>
    <row r="44" spans="1:6" ht="15.75" thickBot="1">
      <c r="A44" s="114" t="s">
        <v>78</v>
      </c>
      <c r="B44" s="63"/>
      <c r="C44" s="64" t="s">
        <v>79</v>
      </c>
      <c r="D44" s="163">
        <f>SUM(D42:D43)</f>
        <v>0</v>
      </c>
      <c r="E44" s="232"/>
      <c r="F44" s="20">
        <f>SUM(F43)</f>
        <v>0</v>
      </c>
    </row>
    <row r="45" spans="1:6" ht="15">
      <c r="A45" s="114" t="s">
        <v>80</v>
      </c>
      <c r="B45" s="37" t="s">
        <v>81</v>
      </c>
      <c r="C45" s="65" t="s">
        <v>82</v>
      </c>
      <c r="D45" s="157"/>
      <c r="E45" s="228"/>
      <c r="F45" s="39"/>
    </row>
    <row r="46" spans="1:6" ht="15">
      <c r="A46" s="114" t="s">
        <v>83</v>
      </c>
      <c r="B46" s="66"/>
      <c r="C46" s="67" t="s">
        <v>84</v>
      </c>
      <c r="D46" s="150"/>
      <c r="E46" s="223"/>
      <c r="F46" s="26"/>
    </row>
    <row r="47" spans="1:6" ht="15.75" thickBot="1">
      <c r="A47" s="114" t="s">
        <v>85</v>
      </c>
      <c r="B47" s="88"/>
      <c r="C47" s="68" t="s">
        <v>86</v>
      </c>
      <c r="D47" s="158"/>
      <c r="E47" s="388"/>
      <c r="F47" s="62">
        <f>SUM(D47)</f>
        <v>0</v>
      </c>
    </row>
    <row r="48" spans="1:6" ht="15.75" thickBot="1">
      <c r="A48" s="114" t="s">
        <v>87</v>
      </c>
      <c r="B48" s="37"/>
      <c r="C48" s="65" t="s">
        <v>88</v>
      </c>
      <c r="D48" s="157">
        <f>SUM(D46:D47)</f>
        <v>0</v>
      </c>
      <c r="E48" s="228"/>
      <c r="F48" s="39"/>
    </row>
    <row r="49" spans="1:6" ht="15.75" thickBot="1">
      <c r="A49" s="114" t="s">
        <v>89</v>
      </c>
      <c r="B49" s="21"/>
      <c r="C49" s="64" t="s">
        <v>90</v>
      </c>
      <c r="D49" s="162">
        <f>SUM(D22+D30+D35+D40+D44+D48)</f>
        <v>3000</v>
      </c>
      <c r="E49" s="162">
        <f>SUM(E22+E30+E35+E40+E44+E48)</f>
        <v>636</v>
      </c>
      <c r="F49" s="20">
        <f>SUM(F22+F30+F35+F40+F44+F48)</f>
        <v>5396</v>
      </c>
    </row>
    <row r="50" spans="1:6" ht="25.5">
      <c r="A50" s="114" t="s">
        <v>91</v>
      </c>
      <c r="B50" s="91" t="s">
        <v>92</v>
      </c>
      <c r="C50" s="16" t="s">
        <v>93</v>
      </c>
      <c r="D50" s="89"/>
      <c r="E50" s="391"/>
      <c r="F50" s="92"/>
    </row>
    <row r="51" spans="1:6" ht="15">
      <c r="A51" s="114" t="s">
        <v>94</v>
      </c>
      <c r="B51" s="66"/>
      <c r="C51" s="67" t="s">
        <v>95</v>
      </c>
      <c r="D51" s="164"/>
      <c r="E51" s="233"/>
      <c r="F51" s="104"/>
    </row>
    <row r="52" spans="1:6" ht="15">
      <c r="A52" s="114" t="s">
        <v>96</v>
      </c>
      <c r="B52" s="66"/>
      <c r="C52" s="67" t="s">
        <v>97</v>
      </c>
      <c r="D52" s="165"/>
      <c r="E52" s="234">
        <v>3557</v>
      </c>
      <c r="F52" s="104">
        <f>SUM(D52:E52)</f>
        <v>3557</v>
      </c>
    </row>
    <row r="53" spans="1:6" ht="15.75" thickBot="1">
      <c r="A53" s="114" t="s">
        <v>98</v>
      </c>
      <c r="B53" s="109"/>
      <c r="C53" s="68" t="s">
        <v>99</v>
      </c>
      <c r="D53" s="166"/>
      <c r="E53" s="392"/>
      <c r="F53" s="113"/>
    </row>
    <row r="54" spans="1:6" ht="15.75" thickBot="1">
      <c r="A54" s="114" t="s">
        <v>100</v>
      </c>
      <c r="B54" s="21"/>
      <c r="C54" s="19" t="s">
        <v>101</v>
      </c>
      <c r="D54" s="167"/>
      <c r="E54" s="393">
        <f>SUM(E52:E53)</f>
        <v>3557</v>
      </c>
      <c r="F54" s="69">
        <f>SUM(F51:F53)</f>
        <v>3557</v>
      </c>
    </row>
    <row r="55" spans="1:6" ht="25.5">
      <c r="A55" s="114" t="s">
        <v>102</v>
      </c>
      <c r="B55" s="37"/>
      <c r="C55" s="16" t="s">
        <v>103</v>
      </c>
      <c r="D55" s="168"/>
      <c r="E55" s="235"/>
      <c r="F55" s="94"/>
    </row>
    <row r="56" spans="1:6" ht="15">
      <c r="A56" s="114" t="s">
        <v>104</v>
      </c>
      <c r="B56" s="66" t="s">
        <v>105</v>
      </c>
      <c r="C56" s="38" t="s">
        <v>106</v>
      </c>
      <c r="D56" s="165"/>
      <c r="E56" s="234"/>
      <c r="F56" s="100"/>
    </row>
    <row r="57" spans="1:6" ht="15">
      <c r="A57" s="114" t="s">
        <v>107</v>
      </c>
      <c r="B57" s="66"/>
      <c r="C57" s="67" t="s">
        <v>108</v>
      </c>
      <c r="D57" s="165"/>
      <c r="E57" s="234"/>
      <c r="F57" s="118"/>
    </row>
    <row r="58" spans="1:6" ht="15.75" thickBot="1">
      <c r="A58" s="114" t="s">
        <v>109</v>
      </c>
      <c r="B58" s="109"/>
      <c r="C58" s="68" t="s">
        <v>110</v>
      </c>
      <c r="D58" s="166"/>
      <c r="E58" s="392"/>
      <c r="F58" s="119"/>
    </row>
    <row r="59" spans="1:6" ht="26.25" thickBot="1">
      <c r="A59" s="114" t="s">
        <v>111</v>
      </c>
      <c r="B59" s="110"/>
      <c r="C59" s="101" t="s">
        <v>112</v>
      </c>
      <c r="D59" s="167"/>
      <c r="E59" s="393"/>
      <c r="F59" s="120"/>
    </row>
    <row r="60" spans="1:6" ht="15">
      <c r="A60" s="114" t="s">
        <v>113</v>
      </c>
      <c r="B60" s="37" t="s">
        <v>114</v>
      </c>
      <c r="C60" s="93" t="s">
        <v>115</v>
      </c>
      <c r="D60" s="168"/>
      <c r="E60" s="235"/>
      <c r="F60" s="94"/>
    </row>
    <row r="61" spans="1:6" ht="15">
      <c r="A61" s="114" t="s">
        <v>116</v>
      </c>
      <c r="B61" s="66"/>
      <c r="C61" s="67" t="s">
        <v>108</v>
      </c>
      <c r="D61" s="165"/>
      <c r="E61" s="234"/>
      <c r="F61" s="118"/>
    </row>
    <row r="62" spans="1:6" ht="15.75" thickBot="1">
      <c r="A62" s="114" t="s">
        <v>117</v>
      </c>
      <c r="B62" s="110"/>
      <c r="C62" s="102" t="s">
        <v>110</v>
      </c>
      <c r="D62" s="167"/>
      <c r="E62" s="393"/>
      <c r="F62" s="121"/>
    </row>
    <row r="63" spans="1:6" ht="15.75" thickBot="1">
      <c r="A63" s="114" t="s">
        <v>118</v>
      </c>
      <c r="B63" s="110"/>
      <c r="C63" s="101" t="s">
        <v>119</v>
      </c>
      <c r="D63" s="167"/>
      <c r="E63" s="393"/>
      <c r="F63" s="120"/>
    </row>
    <row r="64" spans="1:6" ht="15.75" thickBot="1">
      <c r="A64" s="114" t="s">
        <v>120</v>
      </c>
      <c r="B64" s="37" t="s">
        <v>121</v>
      </c>
      <c r="C64" s="65" t="s">
        <v>122</v>
      </c>
      <c r="D64" s="168"/>
      <c r="E64" s="235"/>
      <c r="F64" s="94"/>
    </row>
    <row r="65" spans="1:6" ht="15">
      <c r="A65" s="114" t="s">
        <v>123</v>
      </c>
      <c r="B65" s="34"/>
      <c r="C65" s="35" t="s">
        <v>124</v>
      </c>
      <c r="D65" s="169"/>
      <c r="E65" s="394"/>
      <c r="F65" s="70"/>
    </row>
    <row r="66" spans="1:6" ht="15">
      <c r="A66" s="114" t="s">
        <v>125</v>
      </c>
      <c r="B66" s="87"/>
      <c r="C66" s="67" t="s">
        <v>126</v>
      </c>
      <c r="D66" s="164"/>
      <c r="E66" s="233"/>
      <c r="F66" s="104"/>
    </row>
    <row r="67" spans="1:6" ht="15">
      <c r="A67" s="114" t="s">
        <v>127</v>
      </c>
      <c r="B67" s="37"/>
      <c r="C67" s="95" t="s">
        <v>128</v>
      </c>
      <c r="D67" s="170"/>
      <c r="E67" s="236"/>
      <c r="F67" s="124"/>
    </row>
    <row r="68" spans="1:6" ht="15">
      <c r="A68" s="114" t="s">
        <v>129</v>
      </c>
      <c r="B68" s="122"/>
      <c r="C68" s="41" t="s">
        <v>130</v>
      </c>
      <c r="D68" s="171"/>
      <c r="E68" s="237"/>
      <c r="F68" s="97"/>
    </row>
    <row r="69" spans="1:6" ht="15">
      <c r="A69" s="114" t="s">
        <v>131</v>
      </c>
      <c r="B69" s="123"/>
      <c r="C69" s="67" t="s">
        <v>132</v>
      </c>
      <c r="D69" s="150"/>
      <c r="E69" s="223"/>
      <c r="F69" s="25"/>
    </row>
    <row r="70" spans="1:6" ht="15.75" thickBot="1">
      <c r="A70" s="114" t="s">
        <v>133</v>
      </c>
      <c r="B70" s="96"/>
      <c r="C70" s="95" t="s">
        <v>134</v>
      </c>
      <c r="D70" s="151"/>
      <c r="E70" s="382"/>
      <c r="F70" s="125"/>
    </row>
    <row r="71" spans="1:6" ht="15.75" thickBot="1">
      <c r="A71" s="114" t="s">
        <v>135</v>
      </c>
      <c r="B71" s="63"/>
      <c r="C71" s="75" t="s">
        <v>136</v>
      </c>
      <c r="D71" s="163">
        <f>SUM(D66:D70)</f>
        <v>0</v>
      </c>
      <c r="E71" s="232"/>
      <c r="F71" s="20">
        <f>SUM(F66:F70)</f>
        <v>0</v>
      </c>
    </row>
    <row r="72" spans="1:6" ht="15.75" thickBot="1">
      <c r="A72" s="114" t="s">
        <v>137</v>
      </c>
      <c r="B72" s="71"/>
      <c r="C72" s="16" t="s">
        <v>275</v>
      </c>
      <c r="D72" s="157">
        <v>7941</v>
      </c>
      <c r="E72" s="228">
        <v>-120</v>
      </c>
      <c r="F72" s="39">
        <f>SUM(D72:E72)</f>
        <v>7821</v>
      </c>
    </row>
    <row r="73" spans="1:6" ht="15.75" thickBot="1">
      <c r="A73" s="114" t="s">
        <v>138</v>
      </c>
      <c r="B73" s="72"/>
      <c r="C73" s="64" t="s">
        <v>139</v>
      </c>
      <c r="D73" s="162">
        <f>SUM(D49+D71+D72)</f>
        <v>10941</v>
      </c>
      <c r="E73" s="162">
        <f>SUM(E49+E71+E72)</f>
        <v>516</v>
      </c>
      <c r="F73" s="22">
        <f>SUM(F49+F54+F71+F72)</f>
        <v>16774</v>
      </c>
    </row>
    <row r="74" spans="1:6" ht="15.75">
      <c r="A74" s="76"/>
      <c r="B74" s="76"/>
      <c r="C74" s="77"/>
      <c r="D74" s="4"/>
      <c r="E74" s="4"/>
      <c r="F74" s="4"/>
    </row>
    <row r="75" spans="1:6" ht="15.75">
      <c r="A75" s="76"/>
      <c r="B75" s="76"/>
      <c r="C75" s="77"/>
      <c r="D75" s="4"/>
      <c r="E75" s="4"/>
      <c r="F75" s="4"/>
    </row>
    <row r="76" spans="1:6" ht="9" customHeight="1" hidden="1">
      <c r="A76" s="76"/>
      <c r="B76" s="76"/>
      <c r="C76" s="77"/>
      <c r="D76" s="4"/>
      <c r="E76" s="4"/>
      <c r="F76" s="4"/>
    </row>
    <row r="77" spans="1:6" ht="15" hidden="1">
      <c r="A77" s="1"/>
      <c r="B77" s="1"/>
      <c r="C77" s="1"/>
      <c r="D77" s="583" t="s">
        <v>283</v>
      </c>
      <c r="E77" s="583"/>
      <c r="F77" s="583"/>
    </row>
    <row r="78" spans="1:6" ht="15">
      <c r="A78" s="581" t="s">
        <v>226</v>
      </c>
      <c r="B78" s="581"/>
      <c r="C78" s="581"/>
      <c r="D78" s="581"/>
      <c r="E78" s="581"/>
      <c r="F78" s="581"/>
    </row>
    <row r="79" spans="1:6" ht="15">
      <c r="A79" s="581" t="s">
        <v>242</v>
      </c>
      <c r="B79" s="581"/>
      <c r="C79" s="581"/>
      <c r="D79" s="581"/>
      <c r="E79" s="581"/>
      <c r="F79" s="581"/>
    </row>
    <row r="80" spans="1:6" ht="15.75">
      <c r="A80" s="5"/>
      <c r="B80" s="5"/>
      <c r="C80" s="5" t="s">
        <v>288</v>
      </c>
      <c r="D80" s="5"/>
      <c r="E80" s="5"/>
      <c r="F80" s="5"/>
    </row>
    <row r="81" spans="1:6" ht="15.75">
      <c r="A81" s="2" t="s">
        <v>140</v>
      </c>
      <c r="B81" s="2"/>
      <c r="C81" s="2"/>
      <c r="D81" s="2"/>
      <c r="E81" s="2"/>
      <c r="F81" s="2"/>
    </row>
    <row r="82" spans="1:6" ht="16.5" thickBot="1">
      <c r="A82" s="6"/>
      <c r="B82" s="6"/>
      <c r="C82" s="6"/>
      <c r="D82" s="586" t="s">
        <v>1</v>
      </c>
      <c r="E82" s="586"/>
      <c r="F82" s="586"/>
    </row>
    <row r="83" spans="1:6" ht="57.75" thickBot="1">
      <c r="A83" s="7" t="s">
        <v>141</v>
      </c>
      <c r="B83" s="8" t="s">
        <v>142</v>
      </c>
      <c r="C83" s="3" t="s">
        <v>143</v>
      </c>
      <c r="D83" s="9" t="s">
        <v>267</v>
      </c>
      <c r="E83" s="9" t="s">
        <v>324</v>
      </c>
      <c r="F83" s="9" t="s">
        <v>267</v>
      </c>
    </row>
    <row r="84" spans="1:6" ht="15.75" thickBot="1">
      <c r="A84" s="10">
        <v>1</v>
      </c>
      <c r="B84" s="11">
        <v>2</v>
      </c>
      <c r="C84" s="12">
        <v>3</v>
      </c>
      <c r="D84" s="12">
        <v>4</v>
      </c>
      <c r="E84" s="222">
        <v>5</v>
      </c>
      <c r="F84" s="13">
        <v>6</v>
      </c>
    </row>
    <row r="85" spans="1:6" ht="15.75" thickBot="1">
      <c r="A85" s="115" t="s">
        <v>5</v>
      </c>
      <c r="B85" s="15" t="s">
        <v>6</v>
      </c>
      <c r="C85" s="16" t="s">
        <v>144</v>
      </c>
      <c r="D85" s="89"/>
      <c r="E85" s="391"/>
      <c r="F85" s="17"/>
    </row>
    <row r="86" spans="1:6" ht="15">
      <c r="A86" s="116" t="s">
        <v>8</v>
      </c>
      <c r="B86" s="78"/>
      <c r="C86" s="73" t="s">
        <v>145</v>
      </c>
      <c r="D86" s="172">
        <v>6776</v>
      </c>
      <c r="E86" s="395">
        <v>-228</v>
      </c>
      <c r="F86" s="74">
        <f>SUM(D86:E86)</f>
        <v>6548</v>
      </c>
    </row>
    <row r="87" spans="1:6" ht="15">
      <c r="A87" s="116" t="s">
        <v>10</v>
      </c>
      <c r="B87" s="23"/>
      <c r="C87" s="24" t="s">
        <v>146</v>
      </c>
      <c r="D87" s="141">
        <v>1765</v>
      </c>
      <c r="E87" s="227">
        <v>-323</v>
      </c>
      <c r="F87" s="26">
        <f>SUM(D87:E87)</f>
        <v>1442</v>
      </c>
    </row>
    <row r="88" spans="1:6" ht="15">
      <c r="A88" s="116" t="s">
        <v>12</v>
      </c>
      <c r="B88" s="23"/>
      <c r="C88" s="24" t="s">
        <v>147</v>
      </c>
      <c r="D88" s="159">
        <v>2400</v>
      </c>
      <c r="E88" s="229">
        <v>6384</v>
      </c>
      <c r="F88" s="79">
        <f>SUM(D88:E88)</f>
        <v>8784</v>
      </c>
    </row>
    <row r="89" spans="1:6" ht="15">
      <c r="A89" s="116" t="s">
        <v>14</v>
      </c>
      <c r="B89" s="23"/>
      <c r="C89" s="24" t="s">
        <v>148</v>
      </c>
      <c r="D89" s="159"/>
      <c r="E89" s="229"/>
      <c r="F89" s="79"/>
    </row>
    <row r="90" spans="1:6" ht="15">
      <c r="A90" s="116" t="s">
        <v>16</v>
      </c>
      <c r="B90" s="23"/>
      <c r="C90" s="24" t="s">
        <v>149</v>
      </c>
      <c r="D90" s="159"/>
      <c r="E90" s="229"/>
      <c r="F90" s="79"/>
    </row>
    <row r="91" spans="1:6" ht="15">
      <c r="A91" s="116" t="s">
        <v>18</v>
      </c>
      <c r="B91" s="56"/>
      <c r="C91" s="80" t="s">
        <v>150</v>
      </c>
      <c r="D91" s="159"/>
      <c r="E91" s="229"/>
      <c r="F91" s="79"/>
    </row>
    <row r="92" spans="1:6" ht="15">
      <c r="A92" s="116" t="s">
        <v>20</v>
      </c>
      <c r="B92" s="23"/>
      <c r="C92" s="24" t="s">
        <v>151</v>
      </c>
      <c r="D92" s="159"/>
      <c r="E92" s="229"/>
      <c r="F92" s="79"/>
    </row>
    <row r="93" spans="1:6" ht="15">
      <c r="A93" s="116"/>
      <c r="B93" s="42"/>
      <c r="C93" s="41" t="s">
        <v>228</v>
      </c>
      <c r="D93" s="159"/>
      <c r="E93" s="229"/>
      <c r="F93" s="79"/>
    </row>
    <row r="94" spans="1:6" ht="15">
      <c r="A94" s="116" t="s">
        <v>22</v>
      </c>
      <c r="B94" s="42"/>
      <c r="C94" s="41" t="s">
        <v>229</v>
      </c>
      <c r="D94" s="159"/>
      <c r="E94" s="229"/>
      <c r="F94" s="97"/>
    </row>
    <row r="95" spans="1:6" ht="26.25" thickBot="1">
      <c r="A95" s="116" t="s">
        <v>24</v>
      </c>
      <c r="B95" s="27"/>
      <c r="C95" s="28" t="s">
        <v>230</v>
      </c>
      <c r="D95" s="143"/>
      <c r="E95" s="143"/>
      <c r="F95" s="130"/>
    </row>
    <row r="96" spans="1:6" ht="15.75" thickBot="1">
      <c r="A96" s="116" t="s">
        <v>26</v>
      </c>
      <c r="B96" s="43"/>
      <c r="C96" s="44" t="s">
        <v>152</v>
      </c>
      <c r="D96" s="157">
        <f>SUM(D86:D95)</f>
        <v>10941</v>
      </c>
      <c r="E96" s="157">
        <f>SUM(E86:E95)</f>
        <v>5833</v>
      </c>
      <c r="F96" s="39">
        <f>SUM(F86:F95)</f>
        <v>16774</v>
      </c>
    </row>
    <row r="97" spans="1:6" ht="15.75" thickBot="1">
      <c r="A97" s="116" t="s">
        <v>28</v>
      </c>
      <c r="B97" s="21" t="s">
        <v>33</v>
      </c>
      <c r="C97" s="19" t="s">
        <v>153</v>
      </c>
      <c r="D97" s="162"/>
      <c r="E97" s="231"/>
      <c r="F97" s="22"/>
    </row>
    <row r="98" spans="1:6" ht="15">
      <c r="A98" s="116" t="s">
        <v>30</v>
      </c>
      <c r="B98" s="45"/>
      <c r="C98" s="40" t="s">
        <v>154</v>
      </c>
      <c r="D98" s="145"/>
      <c r="E98" s="226"/>
      <c r="F98" s="46"/>
    </row>
    <row r="99" spans="1:6" ht="15">
      <c r="A99" s="116" t="s">
        <v>32</v>
      </c>
      <c r="B99" s="23"/>
      <c r="C99" s="24" t="s">
        <v>155</v>
      </c>
      <c r="D99" s="141"/>
      <c r="E99" s="227"/>
      <c r="F99" s="26"/>
    </row>
    <row r="100" spans="1:6" ht="15">
      <c r="A100" s="116" t="s">
        <v>35</v>
      </c>
      <c r="B100" s="23"/>
      <c r="C100" s="24" t="s">
        <v>156</v>
      </c>
      <c r="D100" s="141"/>
      <c r="E100" s="227"/>
      <c r="F100" s="26"/>
    </row>
    <row r="101" spans="1:6" ht="25.5">
      <c r="A101" s="116" t="s">
        <v>37</v>
      </c>
      <c r="B101" s="23"/>
      <c r="C101" s="24" t="s">
        <v>157</v>
      </c>
      <c r="D101" s="141"/>
      <c r="E101" s="227"/>
      <c r="F101" s="26"/>
    </row>
    <row r="102" spans="1:6" ht="15">
      <c r="A102" s="116"/>
      <c r="B102" s="23"/>
      <c r="C102" s="24" t="s">
        <v>231</v>
      </c>
      <c r="D102" s="141"/>
      <c r="E102" s="227"/>
      <c r="F102" s="26"/>
    </row>
    <row r="103" spans="1:6" ht="15">
      <c r="A103" s="116" t="s">
        <v>39</v>
      </c>
      <c r="B103" s="131"/>
      <c r="C103" s="24" t="s">
        <v>232</v>
      </c>
      <c r="D103" s="141"/>
      <c r="E103" s="227"/>
      <c r="F103" s="132"/>
    </row>
    <row r="104" spans="1:6" ht="26.25" thickBot="1">
      <c r="A104" s="116" t="s">
        <v>41</v>
      </c>
      <c r="B104" s="43"/>
      <c r="C104" s="86" t="s">
        <v>233</v>
      </c>
      <c r="D104" s="173"/>
      <c r="E104" s="238"/>
      <c r="F104" s="82"/>
    </row>
    <row r="105" spans="1:6" ht="26.25" thickBot="1">
      <c r="A105" s="116" t="s">
        <v>43</v>
      </c>
      <c r="B105" s="30"/>
      <c r="C105" s="19" t="s">
        <v>158</v>
      </c>
      <c r="D105" s="163">
        <f>SUM(D98:D104)</f>
        <v>0</v>
      </c>
      <c r="E105" s="232"/>
      <c r="F105" s="20">
        <f>SUM(F98:F104)</f>
        <v>0</v>
      </c>
    </row>
    <row r="106" spans="1:6" ht="15.75" thickBot="1">
      <c r="A106" s="116" t="s">
        <v>45</v>
      </c>
      <c r="B106" s="21" t="s">
        <v>50</v>
      </c>
      <c r="C106" s="19" t="s">
        <v>159</v>
      </c>
      <c r="D106" s="162"/>
      <c r="E106" s="231"/>
      <c r="F106" s="22"/>
    </row>
    <row r="107" spans="1:6" ht="15">
      <c r="A107" s="116" t="s">
        <v>47</v>
      </c>
      <c r="B107" s="45"/>
      <c r="C107" s="40" t="s">
        <v>160</v>
      </c>
      <c r="D107" s="145"/>
      <c r="E107" s="226"/>
      <c r="F107" s="46"/>
    </row>
    <row r="108" spans="1:6" ht="15">
      <c r="A108" s="116" t="s">
        <v>49</v>
      </c>
      <c r="B108" s="43"/>
      <c r="C108" s="24" t="s">
        <v>161</v>
      </c>
      <c r="D108" s="173"/>
      <c r="E108" s="238"/>
      <c r="F108" s="82"/>
    </row>
    <row r="109" spans="1:6" ht="15.75" thickBot="1">
      <c r="A109" s="116" t="s">
        <v>52</v>
      </c>
      <c r="B109" s="27"/>
      <c r="C109" s="24" t="s">
        <v>162</v>
      </c>
      <c r="D109" s="143"/>
      <c r="E109" s="390"/>
      <c r="F109" s="62"/>
    </row>
    <row r="110" spans="1:6" ht="15.75" thickBot="1">
      <c r="A110" s="116" t="s">
        <v>54</v>
      </c>
      <c r="B110" s="133"/>
      <c r="C110" s="19" t="s">
        <v>163</v>
      </c>
      <c r="D110" s="163">
        <v>0</v>
      </c>
      <c r="E110" s="232"/>
      <c r="F110" s="20">
        <f>SUM(F107:F109)</f>
        <v>0</v>
      </c>
    </row>
    <row r="111" spans="1:6" ht="15.75" thickBot="1">
      <c r="A111" s="116" t="s">
        <v>56</v>
      </c>
      <c r="B111" s="43"/>
      <c r="C111" s="101" t="s">
        <v>164</v>
      </c>
      <c r="D111" s="157">
        <f>SUM(D96+D105+D110)</f>
        <v>10941</v>
      </c>
      <c r="E111" s="157">
        <f>SUM(E96+E105+E110)</f>
        <v>5833</v>
      </c>
      <c r="F111" s="39">
        <f>SUM(F96+F105+F110)</f>
        <v>16774</v>
      </c>
    </row>
    <row r="112" spans="1:6" ht="15.75" thickBot="1">
      <c r="A112" s="116" t="s">
        <v>58</v>
      </c>
      <c r="B112" s="21"/>
      <c r="C112" s="19" t="s">
        <v>165</v>
      </c>
      <c r="D112" s="152"/>
      <c r="E112" s="225"/>
      <c r="F112" s="84"/>
    </row>
    <row r="113" spans="1:6" ht="15">
      <c r="A113" s="116" t="s">
        <v>60</v>
      </c>
      <c r="B113" s="126" t="s">
        <v>61</v>
      </c>
      <c r="C113" s="35" t="s">
        <v>234</v>
      </c>
      <c r="D113" s="175"/>
      <c r="E113" s="396"/>
      <c r="F113" s="242"/>
    </row>
    <row r="114" spans="1:6" ht="15">
      <c r="A114" s="116" t="s">
        <v>63</v>
      </c>
      <c r="B114" s="146"/>
      <c r="C114" s="239" t="s">
        <v>108</v>
      </c>
      <c r="D114" s="240"/>
      <c r="E114" s="285"/>
      <c r="F114" s="241"/>
    </row>
    <row r="115" spans="1:6" ht="15.75" thickBot="1">
      <c r="A115" s="116" t="s">
        <v>65</v>
      </c>
      <c r="B115" s="37"/>
      <c r="C115" s="95" t="s">
        <v>110</v>
      </c>
      <c r="D115" s="176"/>
      <c r="E115" s="397"/>
      <c r="F115" s="136"/>
    </row>
    <row r="116" spans="1:6" ht="15.75" thickBot="1">
      <c r="A116" s="116" t="s">
        <v>67</v>
      </c>
      <c r="B116" s="91"/>
      <c r="C116" s="16" t="s">
        <v>235</v>
      </c>
      <c r="D116" s="174">
        <f>SUM(D113:D115)</f>
        <v>0</v>
      </c>
      <c r="E116" s="398"/>
      <c r="F116" s="134">
        <f>SUM(F113:F115)</f>
        <v>0</v>
      </c>
    </row>
    <row r="117" spans="1:6" ht="15.75" thickBot="1">
      <c r="A117" s="116" t="s">
        <v>69</v>
      </c>
      <c r="B117" s="91" t="s">
        <v>72</v>
      </c>
      <c r="C117" s="16" t="s">
        <v>166</v>
      </c>
      <c r="D117" s="174"/>
      <c r="E117" s="398"/>
      <c r="F117" s="98"/>
    </row>
    <row r="118" spans="1:6" ht="15">
      <c r="A118" s="116" t="s">
        <v>71</v>
      </c>
      <c r="B118" s="126"/>
      <c r="C118" s="85" t="s">
        <v>108</v>
      </c>
      <c r="D118" s="175"/>
      <c r="E118" s="396"/>
      <c r="F118" s="135"/>
    </row>
    <row r="119" spans="1:6" ht="15.75" thickBot="1">
      <c r="A119" s="116" t="s">
        <v>74</v>
      </c>
      <c r="B119" s="37"/>
      <c r="C119" s="95" t="s">
        <v>110</v>
      </c>
      <c r="D119" s="176"/>
      <c r="E119" s="397"/>
      <c r="F119" s="136"/>
    </row>
    <row r="120" spans="1:6" ht="15.75" thickBot="1">
      <c r="A120" s="116" t="s">
        <v>76</v>
      </c>
      <c r="B120" s="91"/>
      <c r="C120" s="16" t="s">
        <v>167</v>
      </c>
      <c r="D120" s="174"/>
      <c r="E120" s="398"/>
      <c r="F120" s="134"/>
    </row>
    <row r="121" spans="1:6" ht="15.75" thickBot="1">
      <c r="A121" s="116" t="s">
        <v>78</v>
      </c>
      <c r="B121" s="91" t="s">
        <v>81</v>
      </c>
      <c r="C121" s="16" t="s">
        <v>122</v>
      </c>
      <c r="D121" s="174"/>
      <c r="E121" s="398"/>
      <c r="F121" s="98"/>
    </row>
    <row r="122" spans="1:6" ht="15">
      <c r="A122" s="116" t="s">
        <v>80</v>
      </c>
      <c r="B122" s="91"/>
      <c r="C122" s="99" t="s">
        <v>168</v>
      </c>
      <c r="D122" s="177"/>
      <c r="E122" s="399"/>
      <c r="F122" s="103"/>
    </row>
    <row r="123" spans="1:6" ht="15">
      <c r="A123" s="116" t="s">
        <v>83</v>
      </c>
      <c r="B123" s="66"/>
      <c r="C123" s="67" t="s">
        <v>169</v>
      </c>
      <c r="D123" s="164"/>
      <c r="E123" s="233"/>
      <c r="F123" s="104"/>
    </row>
    <row r="124" spans="1:6" ht="15">
      <c r="A124" s="116" t="s">
        <v>85</v>
      </c>
      <c r="B124" s="66"/>
      <c r="C124" s="67" t="s">
        <v>170</v>
      </c>
      <c r="D124" s="164"/>
      <c r="E124" s="233"/>
      <c r="F124" s="137"/>
    </row>
    <row r="125" spans="1:6" ht="15">
      <c r="A125" s="116" t="s">
        <v>87</v>
      </c>
      <c r="B125" s="23"/>
      <c r="C125" s="24" t="s">
        <v>171</v>
      </c>
      <c r="D125" s="141"/>
      <c r="E125" s="227"/>
      <c r="F125" s="25"/>
    </row>
    <row r="126" spans="1:6" ht="15">
      <c r="A126" s="116" t="s">
        <v>89</v>
      </c>
      <c r="B126" s="43"/>
      <c r="C126" s="95" t="s">
        <v>172</v>
      </c>
      <c r="D126" s="173"/>
      <c r="E126" s="238"/>
      <c r="F126" s="138"/>
    </row>
    <row r="127" spans="1:6" ht="15.75" thickBot="1">
      <c r="A127" s="116" t="s">
        <v>91</v>
      </c>
      <c r="B127" s="83"/>
      <c r="C127" s="68" t="s">
        <v>173</v>
      </c>
      <c r="D127" s="143"/>
      <c r="E127" s="390"/>
      <c r="F127" s="55"/>
    </row>
    <row r="128" spans="1:6" ht="15.75" thickBot="1">
      <c r="A128" s="116" t="s">
        <v>94</v>
      </c>
      <c r="B128" s="133"/>
      <c r="C128" s="75" t="s">
        <v>174</v>
      </c>
      <c r="D128" s="147">
        <f>SUM(D123:D127)</f>
        <v>0</v>
      </c>
      <c r="E128" s="147"/>
      <c r="F128" s="147">
        <f>SUM(F122:F127)</f>
        <v>0</v>
      </c>
    </row>
    <row r="129" spans="1:6" ht="15">
      <c r="A129" s="139"/>
      <c r="B129" s="146" t="s">
        <v>92</v>
      </c>
      <c r="C129" s="144" t="s">
        <v>175</v>
      </c>
      <c r="D129" s="145"/>
      <c r="E129" s="145"/>
      <c r="F129" s="145"/>
    </row>
    <row r="130" spans="1:6" ht="15.75" thickBot="1">
      <c r="A130" s="117"/>
      <c r="B130" s="83"/>
      <c r="C130" s="28" t="s">
        <v>284</v>
      </c>
      <c r="D130" s="143"/>
      <c r="E130" s="143"/>
      <c r="F130" s="143"/>
    </row>
    <row r="131" spans="1:6" ht="15.75" thickBot="1">
      <c r="A131" s="142" t="s">
        <v>96</v>
      </c>
      <c r="B131" s="140"/>
      <c r="C131" s="101" t="s">
        <v>176</v>
      </c>
      <c r="D131" s="155">
        <f>SUM(D111+D116+D128)</f>
        <v>10941</v>
      </c>
      <c r="E131" s="155">
        <f>SUM(E111+E116+E128)</f>
        <v>5833</v>
      </c>
      <c r="F131" s="33">
        <f>SUM(F111+F116+F128)</f>
        <v>16774</v>
      </c>
    </row>
  </sheetData>
  <sheetProtection/>
  <mergeCells count="8">
    <mergeCell ref="A79:F79"/>
    <mergeCell ref="D82:F82"/>
    <mergeCell ref="C1:R1"/>
    <mergeCell ref="A2:F2"/>
    <mergeCell ref="A3:F3"/>
    <mergeCell ref="D6:F6"/>
    <mergeCell ref="D77:F77"/>
    <mergeCell ref="A78:F7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8" ht="15">
      <c r="A1" s="178"/>
      <c r="B1" s="178"/>
      <c r="C1" s="178"/>
      <c r="D1" s="584" t="s">
        <v>336</v>
      </c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</row>
    <row r="2" spans="1:6" ht="25.5">
      <c r="A2" s="179" t="s">
        <v>289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196</v>
      </c>
      <c r="B4" s="185"/>
      <c r="C4" s="185"/>
      <c r="D4" s="184" t="s">
        <v>197</v>
      </c>
      <c r="E4" s="185"/>
      <c r="F4" s="186"/>
    </row>
    <row r="5" spans="1:6" ht="26.25" thickBot="1">
      <c r="A5" s="187" t="s">
        <v>198</v>
      </c>
      <c r="B5" s="188" t="s">
        <v>257</v>
      </c>
      <c r="C5" s="188" t="s">
        <v>265</v>
      </c>
      <c r="D5" s="187" t="s">
        <v>198</v>
      </c>
      <c r="E5" s="188" t="s">
        <v>257</v>
      </c>
      <c r="F5" s="188" t="s">
        <v>265</v>
      </c>
    </row>
    <row r="6" spans="1:6" ht="30" customHeight="1">
      <c r="A6" s="189" t="s">
        <v>199</v>
      </c>
      <c r="B6" s="190">
        <v>3000</v>
      </c>
      <c r="C6" s="191">
        <v>4760</v>
      </c>
      <c r="D6" s="192" t="s">
        <v>193</v>
      </c>
      <c r="E6" s="190">
        <v>6776</v>
      </c>
      <c r="F6" s="193">
        <v>6548</v>
      </c>
    </row>
    <row r="7" spans="1:6" ht="24" customHeight="1">
      <c r="A7" s="194" t="s">
        <v>200</v>
      </c>
      <c r="B7" s="195"/>
      <c r="C7" s="196"/>
      <c r="D7" s="197" t="s">
        <v>201</v>
      </c>
      <c r="E7" s="195">
        <v>1765</v>
      </c>
      <c r="F7" s="198">
        <v>1442</v>
      </c>
    </row>
    <row r="8" spans="1:6" ht="33" customHeight="1">
      <c r="A8" s="194" t="s">
        <v>202</v>
      </c>
      <c r="B8" s="195"/>
      <c r="C8" s="196"/>
      <c r="D8" s="197" t="s">
        <v>194</v>
      </c>
      <c r="E8" s="195">
        <v>2400</v>
      </c>
      <c r="F8" s="198">
        <v>8784</v>
      </c>
    </row>
    <row r="9" spans="1:6" ht="21.75" customHeight="1">
      <c r="A9" s="194" t="s">
        <v>182</v>
      </c>
      <c r="B9" s="195"/>
      <c r="C9" s="196">
        <v>636</v>
      </c>
      <c r="D9" s="197" t="s">
        <v>179</v>
      </c>
      <c r="E9" s="195"/>
      <c r="F9" s="198"/>
    </row>
    <row r="10" spans="1:6" ht="32.25" customHeight="1">
      <c r="A10" s="194" t="s">
        <v>203</v>
      </c>
      <c r="B10" s="195"/>
      <c r="C10" s="199">
        <v>0</v>
      </c>
      <c r="D10" s="200" t="s">
        <v>204</v>
      </c>
      <c r="E10" s="195"/>
      <c r="F10" s="198"/>
    </row>
    <row r="11" spans="1:6" ht="27" customHeight="1">
      <c r="A11" s="194" t="s">
        <v>205</v>
      </c>
      <c r="B11" s="195"/>
      <c r="C11" s="199">
        <v>0</v>
      </c>
      <c r="D11" s="197" t="s">
        <v>180</v>
      </c>
      <c r="E11" s="195"/>
      <c r="F11" s="198"/>
    </row>
    <row r="12" spans="1:6" ht="26.25" customHeight="1">
      <c r="A12" s="201" t="s">
        <v>206</v>
      </c>
      <c r="B12" s="195"/>
      <c r="C12" s="196"/>
      <c r="D12" s="197" t="s">
        <v>187</v>
      </c>
      <c r="E12" s="195"/>
      <c r="F12" s="198"/>
    </row>
    <row r="13" spans="1:6" ht="26.25" customHeight="1">
      <c r="A13" s="201" t="s">
        <v>189</v>
      </c>
      <c r="B13" s="195"/>
      <c r="C13" s="199">
        <v>3557</v>
      </c>
      <c r="D13" s="197" t="s">
        <v>186</v>
      </c>
      <c r="E13" s="195"/>
      <c r="F13" s="198"/>
    </row>
    <row r="14" spans="1:6" ht="36" customHeight="1">
      <c r="A14" s="201" t="s">
        <v>207</v>
      </c>
      <c r="B14" s="195"/>
      <c r="C14" s="199">
        <v>0</v>
      </c>
      <c r="D14" s="197" t="s">
        <v>208</v>
      </c>
      <c r="E14" s="195"/>
      <c r="F14" s="202"/>
    </row>
    <row r="15" spans="1:6" ht="24.75" customHeight="1">
      <c r="A15" s="201" t="s">
        <v>209</v>
      </c>
      <c r="B15" s="195"/>
      <c r="C15" s="199"/>
      <c r="D15" s="197" t="s">
        <v>210</v>
      </c>
      <c r="E15" s="195"/>
      <c r="F15" s="202">
        <v>0</v>
      </c>
    </row>
    <row r="16" spans="1:6" ht="21.75" customHeight="1">
      <c r="A16" s="201" t="s">
        <v>275</v>
      </c>
      <c r="B16" s="195">
        <v>7941</v>
      </c>
      <c r="C16" s="196">
        <v>7821</v>
      </c>
      <c r="D16" s="201" t="s">
        <v>211</v>
      </c>
      <c r="E16" s="195"/>
      <c r="F16" s="198"/>
    </row>
    <row r="17" spans="1:6" ht="29.25" customHeight="1">
      <c r="A17" s="201"/>
      <c r="B17" s="195"/>
      <c r="C17" s="196"/>
      <c r="D17" s="201" t="s">
        <v>212</v>
      </c>
      <c r="E17" s="195"/>
      <c r="F17" s="198"/>
    </row>
    <row r="18" spans="1:6" ht="22.5" customHeight="1" thickBot="1">
      <c r="A18" s="203"/>
      <c r="B18" s="204"/>
      <c r="C18" s="205"/>
      <c r="D18" s="203" t="s">
        <v>234</v>
      </c>
      <c r="E18" s="204"/>
      <c r="F18" s="206"/>
    </row>
    <row r="19" spans="1:6" ht="21.75" customHeight="1" thickBot="1">
      <c r="A19" s="207" t="s">
        <v>213</v>
      </c>
      <c r="B19" s="208">
        <f>SUM(B6:B17)</f>
        <v>10941</v>
      </c>
      <c r="C19" s="402">
        <f>SUM(C6:C17)</f>
        <v>16774</v>
      </c>
      <c r="D19" s="207" t="s">
        <v>213</v>
      </c>
      <c r="E19" s="208">
        <f>SUM(E6:E18)</f>
        <v>10941</v>
      </c>
      <c r="F19" s="209">
        <f>SUM(F6:F18)</f>
        <v>16774</v>
      </c>
    </row>
    <row r="20" spans="1:6" ht="15.75" thickBot="1">
      <c r="A20" s="210" t="s">
        <v>214</v>
      </c>
      <c r="B20" s="211">
        <f>SUM(E19-B19)</f>
        <v>0</v>
      </c>
      <c r="C20" s="212">
        <f>SUM(F19-C19)</f>
        <v>0</v>
      </c>
      <c r="D20" s="210" t="s">
        <v>215</v>
      </c>
      <c r="E20" s="211"/>
      <c r="F20" s="213"/>
    </row>
    <row r="21" spans="1:6" ht="15">
      <c r="A21" s="178"/>
      <c r="B21" s="178"/>
      <c r="C21" s="178"/>
      <c r="D21" s="178"/>
      <c r="E21" s="178"/>
      <c r="F21" s="178"/>
    </row>
    <row r="22" spans="1:6" ht="15">
      <c r="A22" s="178"/>
      <c r="B22" s="178"/>
      <c r="C22" s="178"/>
      <c r="D22" s="178"/>
      <c r="E22" s="587"/>
      <c r="F22" s="587"/>
    </row>
    <row r="23" spans="1:6" ht="25.5">
      <c r="A23" s="179" t="s">
        <v>290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196</v>
      </c>
      <c r="B25" s="185"/>
      <c r="C25" s="185"/>
      <c r="D25" s="184" t="s">
        <v>197</v>
      </c>
      <c r="E25" s="185"/>
      <c r="F25" s="186"/>
    </row>
    <row r="26" spans="1:6" ht="26.25" thickBot="1">
      <c r="A26" s="187" t="s">
        <v>198</v>
      </c>
      <c r="B26" s="188" t="s">
        <v>257</v>
      </c>
      <c r="C26" s="188" t="s">
        <v>265</v>
      </c>
      <c r="D26" s="187" t="s">
        <v>198</v>
      </c>
      <c r="E26" s="188" t="s">
        <v>257</v>
      </c>
      <c r="F26" s="188" t="s">
        <v>265</v>
      </c>
    </row>
    <row r="27" spans="1:6" ht="26.25" customHeight="1">
      <c r="A27" s="214" t="s">
        <v>190</v>
      </c>
      <c r="B27" s="190"/>
      <c r="C27" s="190"/>
      <c r="D27" s="189" t="s">
        <v>181</v>
      </c>
      <c r="E27" s="190"/>
      <c r="F27" s="193"/>
    </row>
    <row r="28" spans="1:6" ht="30" customHeight="1">
      <c r="A28" s="194" t="s">
        <v>191</v>
      </c>
      <c r="B28" s="195"/>
      <c r="C28" s="195"/>
      <c r="D28" s="194" t="s">
        <v>217</v>
      </c>
      <c r="E28" s="195"/>
      <c r="F28" s="198"/>
    </row>
    <row r="29" spans="1:6" ht="24.75" customHeight="1">
      <c r="A29" s="194" t="s">
        <v>185</v>
      </c>
      <c r="B29" s="195"/>
      <c r="C29" s="195"/>
      <c r="D29" s="194" t="s">
        <v>188</v>
      </c>
      <c r="E29" s="195"/>
      <c r="F29" s="198"/>
    </row>
    <row r="30" spans="1:6" ht="29.25" customHeight="1">
      <c r="A30" s="194" t="s">
        <v>218</v>
      </c>
      <c r="B30" s="195"/>
      <c r="C30" s="195"/>
      <c r="D30" s="194" t="s">
        <v>184</v>
      </c>
      <c r="E30" s="195"/>
      <c r="F30" s="198"/>
    </row>
    <row r="31" spans="1:6" ht="29.25" customHeight="1">
      <c r="A31" s="194" t="s">
        <v>183</v>
      </c>
      <c r="B31" s="195"/>
      <c r="C31" s="195"/>
      <c r="D31" s="194" t="s">
        <v>277</v>
      </c>
      <c r="E31" s="195"/>
      <c r="F31" s="198"/>
    </row>
    <row r="32" spans="1:6" ht="32.25" customHeight="1">
      <c r="A32" s="194" t="s">
        <v>178</v>
      </c>
      <c r="B32" s="195"/>
      <c r="C32" s="195"/>
      <c r="D32" s="194" t="s">
        <v>219</v>
      </c>
      <c r="E32" s="195"/>
      <c r="F32" s="198"/>
    </row>
    <row r="33" spans="1:6" ht="37.5" customHeight="1">
      <c r="A33" s="194" t="s">
        <v>220</v>
      </c>
      <c r="B33" s="195"/>
      <c r="C33" s="195"/>
      <c r="D33" s="194" t="s">
        <v>221</v>
      </c>
      <c r="E33" s="195"/>
      <c r="F33" s="198"/>
    </row>
    <row r="34" spans="1:6" ht="33.75" customHeight="1">
      <c r="A34" s="194" t="s">
        <v>222</v>
      </c>
      <c r="B34" s="195"/>
      <c r="C34" s="195"/>
      <c r="D34" s="201" t="s">
        <v>223</v>
      </c>
      <c r="E34" s="195"/>
      <c r="F34" s="198"/>
    </row>
    <row r="35" spans="1:6" ht="27" customHeight="1">
      <c r="A35" s="194" t="s">
        <v>189</v>
      </c>
      <c r="B35" s="195"/>
      <c r="C35" s="195"/>
      <c r="D35" s="194" t="s">
        <v>224</v>
      </c>
      <c r="E35" s="195"/>
      <c r="F35" s="198"/>
    </row>
    <row r="36" spans="1:6" ht="32.25" customHeight="1">
      <c r="A36" s="194" t="s">
        <v>192</v>
      </c>
      <c r="B36" s="195"/>
      <c r="C36" s="215">
        <v>0</v>
      </c>
      <c r="D36" s="194"/>
      <c r="E36" s="195"/>
      <c r="F36" s="198"/>
    </row>
    <row r="37" spans="1:6" ht="24" customHeight="1" thickBot="1">
      <c r="A37" s="194" t="s">
        <v>225</v>
      </c>
      <c r="B37" s="195"/>
      <c r="C37" s="195"/>
      <c r="D37" s="201"/>
      <c r="E37" s="195"/>
      <c r="F37" s="198"/>
    </row>
    <row r="38" spans="1:6" ht="15.75" thickBot="1">
      <c r="A38" s="207" t="s">
        <v>213</v>
      </c>
      <c r="B38" s="208">
        <f>SUM(B27:B37)</f>
        <v>0</v>
      </c>
      <c r="C38" s="208">
        <f>SUM(C27:C37)</f>
        <v>0</v>
      </c>
      <c r="D38" s="207" t="s">
        <v>213</v>
      </c>
      <c r="E38" s="208">
        <f>SUM(E27:E37)</f>
        <v>0</v>
      </c>
      <c r="F38" s="209">
        <f>SUM(F27:F37)</f>
        <v>0</v>
      </c>
    </row>
    <row r="39" spans="1:6" ht="15.75" thickBot="1">
      <c r="A39" s="210" t="s">
        <v>214</v>
      </c>
      <c r="B39" s="211"/>
      <c r="C39" s="211"/>
      <c r="D39" s="210" t="s">
        <v>215</v>
      </c>
      <c r="E39" s="211">
        <f>SUM(B38-E38)</f>
        <v>0</v>
      </c>
      <c r="F39" s="216">
        <f>SUM(C38-F38)</f>
        <v>0</v>
      </c>
    </row>
  </sheetData>
  <sheetProtection/>
  <mergeCells count="2">
    <mergeCell ref="E22:F22"/>
    <mergeCell ref="D1:R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Simontornya Város Önkormányzata</dc:creator>
  <cp:keywords/>
  <dc:description/>
  <cp:lastModifiedBy>user</cp:lastModifiedBy>
  <cp:lastPrinted>2015-03-19T08:49:40Z</cp:lastPrinted>
  <dcterms:created xsi:type="dcterms:W3CDTF">2011-01-06T08:06:43Z</dcterms:created>
  <dcterms:modified xsi:type="dcterms:W3CDTF">2015-04-01T12:21:40Z</dcterms:modified>
  <cp:category/>
  <cp:version/>
  <cp:contentType/>
  <cp:contentStatus/>
</cp:coreProperties>
</file>