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33C255FD-D313-4EBB-8528-CA27125CB0AD}" xr6:coauthVersionLast="40" xr6:coauthVersionMax="40" xr10:uidLastSave="{00000000-0000-0000-0000-000000000000}"/>
  <bookViews>
    <workbookView xWindow="-120" yWindow="-120" windowWidth="20730" windowHeight="11160" xr2:uid="{4BEE4D7B-7A55-48CD-B743-8AC8740ECE28}"/>
  </bookViews>
  <sheets>
    <sheet name="8.sz tájéloztat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F32" i="1"/>
  <c r="F31" i="1" s="1"/>
  <c r="F35" i="1" s="1"/>
  <c r="F37" i="1" s="1"/>
  <c r="E32" i="1"/>
  <c r="D32" i="1"/>
  <c r="D31" i="1" s="1"/>
  <c r="D35" i="1" s="1"/>
  <c r="D37" i="1" s="1"/>
  <c r="E31" i="1"/>
  <c r="E35" i="1" s="1"/>
  <c r="E37" i="1" s="1"/>
  <c r="C31" i="1"/>
  <c r="C35" i="1" s="1"/>
  <c r="C37" i="1" s="1"/>
  <c r="F28" i="1"/>
  <c r="E28" i="1"/>
  <c r="D28" i="1"/>
  <c r="C28" i="1"/>
  <c r="F27" i="1"/>
  <c r="F11" i="1"/>
  <c r="E11" i="1"/>
  <c r="D11" i="1"/>
  <c r="C11" i="1"/>
  <c r="F10" i="1"/>
  <c r="F22" i="1" s="1"/>
  <c r="F24" i="1" s="1"/>
  <c r="F38" i="1" s="1"/>
  <c r="E10" i="1"/>
  <c r="E22" i="1" s="1"/>
  <c r="E24" i="1" s="1"/>
  <c r="E38" i="1" s="1"/>
  <c r="D10" i="1"/>
  <c r="D22" i="1" s="1"/>
  <c r="D24" i="1" s="1"/>
  <c r="D38" i="1" s="1"/>
  <c r="C10" i="1"/>
  <c r="C22" i="1" s="1"/>
  <c r="C24" i="1" s="1"/>
</calcChain>
</file>

<file path=xl/sharedStrings.xml><?xml version="1.0" encoding="utf-8"?>
<sst xmlns="http://schemas.openxmlformats.org/spreadsheetml/2006/main" count="78" uniqueCount="67">
  <si>
    <t>Tiszavasvári Város Önkormányzata
2019. ÉVI KÖLTSÉGVETÉSI ÉVET KÖVETŐ 3 ÉV TERVEZETT BEVÉTELEI, KIADÁSAI</t>
  </si>
  <si>
    <t>B E V É T E L E K</t>
  </si>
  <si>
    <t>1. sz. táblázat</t>
  </si>
  <si>
    <t>Forintban!</t>
  </si>
  <si>
    <t>Sor-
szám</t>
  </si>
  <si>
    <t>Bevételi jogcím</t>
  </si>
  <si>
    <t>2019. évi</t>
  </si>
  <si>
    <t>2020. évi</t>
  </si>
  <si>
    <t>2021. évi</t>
  </si>
  <si>
    <t>2022. évi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</si>
  <si>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</si>
  <si>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</si>
  <si>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</si>
  <si>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</si>
  <si>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</si>
  <si>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</si>
  <si>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</si>
  <si>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</si>
  <si>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</si>
  <si>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</si>
  <si>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</si>
  <si>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</si>
  <si>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(4.1.+4.4.+4.5.+4.6.+.4.7)</t>
  </si>
  <si>
    <t>4.1.</t>
  </si>
  <si>
    <t>Helyi adók  (4.1.1.+...+4.1.2.)</t>
  </si>
  <si>
    <t>4.2.</t>
  </si>
  <si>
    <t>- Vagyoni típusú adók</t>
  </si>
  <si>
    <t>4.3.</t>
  </si>
  <si>
    <t>- Értékesítési és forgalmi adók</t>
  </si>
  <si>
    <t>4.4.</t>
  </si>
  <si>
    <t>Jövedelemadó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</si>
  <si>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</si>
  <si>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</si>
  <si>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</si>
  <si>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</si>
  <si>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</si>
  <si>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</si>
  <si>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</si>
  <si>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</si>
  <si>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</si>
  <si>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</si>
  <si>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</si>
  <si>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</si>
  <si>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</si>
  <si>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</si>
  <si>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</si>
  <si>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</si>
  <si>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</si>
  <si>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</si>
  <si>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</si>
  <si>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</si>
  <si>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</si>
  <si>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2. sz. táblázat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</si>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</sst>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164" fontId="3" fillId="0" borderId="0" xfId="1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1" fillId="0" borderId="0" xfId="1" applyAlignment="1">
      <alignment horizontal="right" vertical="center" indent="1"/>
    </xf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164" fontId="7" fillId="0" borderId="4" xfId="1" applyNumberFormat="1" applyFont="1" applyBorder="1" applyAlignment="1" applyProtection="1">
      <alignment horizontal="right" vertical="center" wrapText="1" indent="1"/>
      <protection locked="0"/>
    </xf>
    <xf numFmtId="0" fontId="9" fillId="0" borderId="0" xfId="1" applyFont="1"/>
    <xf numFmtId="0" fontId="10" fillId="0" borderId="3" xfId="0" applyFont="1" applyBorder="1" applyAlignment="1">
      <alignment horizontal="left" vertical="center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49" fontId="8" fillId="0" borderId="7" xfId="1" applyNumberFormat="1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wrapText="1" indent="1"/>
    </xf>
    <xf numFmtId="164" fontId="8" fillId="0" borderId="9" xfId="1" applyNumberFormat="1" applyFont="1" applyBorder="1" applyAlignment="1">
      <alignment horizontal="right" vertical="center" wrapText="1" indent="1"/>
    </xf>
    <xf numFmtId="49" fontId="8" fillId="0" borderId="10" xfId="1" applyNumberFormat="1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wrapText="1" indent="1"/>
    </xf>
    <xf numFmtId="164" fontId="8" fillId="0" borderId="12" xfId="1" applyNumberFormat="1" applyFont="1" applyBorder="1" applyAlignment="1" applyProtection="1">
      <alignment horizontal="right" vertical="center" wrapText="1" indent="1"/>
      <protection locked="0"/>
    </xf>
    <xf numFmtId="0" fontId="12" fillId="0" borderId="11" xfId="0" quotePrefix="1" applyFont="1" applyBorder="1" applyAlignment="1">
      <alignment horizontal="left" wrapText="1" indent="1"/>
    </xf>
    <xf numFmtId="164" fontId="13" fillId="0" borderId="12" xfId="1" applyNumberFormat="1" applyFont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left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Border="1" applyAlignment="1" applyProtection="1">
      <alignment horizontal="right" vertical="center" wrapText="1" indent="1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vertical="center" wrapText="1"/>
    </xf>
    <xf numFmtId="164" fontId="3" fillId="0" borderId="16" xfId="1" applyNumberFormat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164" fontId="13" fillId="0" borderId="16" xfId="1" applyNumberFormat="1" applyFont="1" applyBorder="1" applyAlignment="1">
      <alignment horizontal="right" vertical="center" wrapText="1" indent="1"/>
    </xf>
    <xf numFmtId="164" fontId="11" fillId="0" borderId="0" xfId="1" applyNumberFormat="1" applyFont="1" applyAlignment="1" applyProtection="1">
      <alignment horizontal="right" vertical="center" wrapText="1" indent="1"/>
      <protection locked="0"/>
    </xf>
    <xf numFmtId="164" fontId="4" fillId="0" borderId="1" xfId="1" applyNumberFormat="1" applyFont="1" applyBorder="1" applyAlignment="1">
      <alignment horizontal="left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164" fontId="7" fillId="0" borderId="17" xfId="1" applyNumberFormat="1" applyFont="1" applyBorder="1" applyAlignment="1" applyProtection="1">
      <alignment horizontal="right" vertical="center" wrapText="1" indent="1"/>
      <protection locked="0"/>
    </xf>
    <xf numFmtId="0" fontId="7" fillId="0" borderId="20" xfId="1" applyFont="1" applyBorder="1" applyAlignment="1">
      <alignment horizontal="left" vertical="center" wrapText="1" indent="1"/>
    </xf>
    <xf numFmtId="0" fontId="11" fillId="0" borderId="21" xfId="1" applyFont="1" applyBorder="1" applyAlignment="1">
      <alignment vertical="center" wrapText="1"/>
    </xf>
    <xf numFmtId="164" fontId="11" fillId="0" borderId="21" xfId="1" applyNumberFormat="1" applyFont="1" applyBorder="1" applyAlignment="1">
      <alignment horizontal="right" vertical="center" wrapText="1" indent="1"/>
    </xf>
    <xf numFmtId="0" fontId="8" fillId="0" borderId="22" xfId="1" applyFont="1" applyBorder="1" applyAlignment="1">
      <alignment horizontal="left" vertical="center" wrapText="1" indent="1"/>
    </xf>
    <xf numFmtId="164" fontId="8" fillId="0" borderId="23" xfId="1" applyNumberFormat="1" applyFont="1" applyBorder="1" applyAlignment="1" applyProtection="1">
      <alignment horizontal="right" vertical="center" wrapText="1" indent="1"/>
      <protection locked="0"/>
    </xf>
    <xf numFmtId="0" fontId="8" fillId="0" borderId="24" xfId="1" applyFont="1" applyBorder="1" applyAlignment="1">
      <alignment horizontal="left" vertical="center" wrapText="1" indent="1"/>
    </xf>
    <xf numFmtId="164" fontId="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>
      <alignment horizontal="left" vertical="center" wrapText="1" indent="1"/>
    </xf>
    <xf numFmtId="0" fontId="11" fillId="0" borderId="17" xfId="1" applyFont="1" applyBorder="1" applyAlignment="1">
      <alignment horizontal="left" vertical="center" wrapText="1" indent="1"/>
    </xf>
    <xf numFmtId="164" fontId="7" fillId="0" borderId="17" xfId="1" applyNumberFormat="1" applyFont="1" applyBorder="1" applyAlignment="1">
      <alignment horizontal="right" vertical="center" wrapText="1" indent="1"/>
    </xf>
    <xf numFmtId="164" fontId="14" fillId="0" borderId="17" xfId="0" quotePrefix="1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0" quotePrefix="1" applyNumberFormat="1" applyFont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>
      <alignment horizontal="left" vertical="center" wrapText="1" indent="1"/>
    </xf>
    <xf numFmtId="0" fontId="14" fillId="0" borderId="21" xfId="0" applyFont="1" applyBorder="1" applyAlignment="1">
      <alignment horizontal="left" vertical="center" wrapText="1" indent="1"/>
    </xf>
    <xf numFmtId="164" fontId="14" fillId="0" borderId="17" xfId="0" quotePrefix="1" applyNumberFormat="1" applyFont="1" applyBorder="1" applyAlignment="1">
      <alignment horizontal="right" vertical="center" wrapText="1" indent="1"/>
    </xf>
    <xf numFmtId="164" fontId="1" fillId="0" borderId="0" xfId="1" applyNumberFormat="1"/>
  </cellXfs>
  <cellStyles count="2">
    <cellStyle name="Normál" xfId="0" builtinId="0"/>
    <cellStyle name="Normál_KVRENMUNKA" xfId="1" xr:uid="{6A42A006-CFA9-4866-9364-3204EE37E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6745-4D65-4B54-ADAF-64BDCCDE20A3}">
  <sheetPr codeName="Munka50"/>
  <dimension ref="A1:J50"/>
  <sheetViews>
    <sheetView tabSelected="1" view="pageLayout" zoomScale="85" zoomScaleNormal="100" zoomScalePageLayoutView="85" workbookViewId="0">
      <selection activeCell="F2" sqref="F2"/>
    </sheetView>
  </sheetViews>
  <sheetFormatPr defaultRowHeight="15.75" x14ac:dyDescent="0.25"/>
  <cols>
    <col min="1" max="1" width="9" style="2" customWidth="1"/>
    <col min="2" max="2" width="66.33203125" style="2" bestFit="1" customWidth="1"/>
    <col min="3" max="3" width="15.5" style="5" hidden="1" customWidth="1"/>
    <col min="4" max="6" width="15.5" style="2" customWidth="1"/>
    <col min="7" max="16384" width="9.33203125" style="2"/>
  </cols>
  <sheetData>
    <row r="1" spans="1:6" ht="35.25" customHeight="1" x14ac:dyDescent="0.25">
      <c r="A1" s="1" t="s">
        <v>0</v>
      </c>
      <c r="B1" s="1"/>
      <c r="C1" s="1"/>
      <c r="D1" s="1"/>
      <c r="E1" s="1"/>
      <c r="F1" s="1"/>
    </row>
    <row r="3" spans="1:6" ht="15.95" customHeight="1" x14ac:dyDescent="0.25">
      <c r="A3" s="3" t="s">
        <v>1</v>
      </c>
      <c r="B3" s="3"/>
      <c r="C3" s="3"/>
      <c r="D3" s="3"/>
      <c r="E3" s="3"/>
    </row>
    <row r="4" spans="1:6" ht="15.95" customHeight="1" thickBot="1" x14ac:dyDescent="0.3">
      <c r="A4" s="4" t="s">
        <v>2</v>
      </c>
      <c r="B4" s="4"/>
      <c r="D4" s="6"/>
      <c r="E4" s="7"/>
      <c r="F4" s="7" t="s">
        <v>3</v>
      </c>
    </row>
    <row r="5" spans="1:6" ht="38.1" customHeight="1" thickBot="1" x14ac:dyDescent="0.3">
      <c r="A5" s="8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</row>
    <row r="6" spans="1:6" s="16" customFormat="1" ht="12" customHeight="1" thickBot="1" x14ac:dyDescent="0.25">
      <c r="A6" s="11" t="s">
        <v>10</v>
      </c>
      <c r="B6" s="12" t="s">
        <v>11</v>
      </c>
      <c r="C6" s="13" t="s">
        <v>12</v>
      </c>
      <c r="D6" s="14" t="s">
        <v>12</v>
      </c>
      <c r="E6" s="15" t="s">
        <v>13</v>
      </c>
      <c r="F6" s="15" t="s">
        <v>14</v>
      </c>
    </row>
    <row r="7" spans="1:6" s="20" customFormat="1" ht="12" customHeight="1" thickBot="1" x14ac:dyDescent="0.25">
      <c r="A7" s="17" t="s">
        <v>15</v>
      </c>
      <c r="B7" s="18" t="s">
        <v>16</v>
      </c>
      <c r="C7" s="19">
        <v>1350000000</v>
      </c>
      <c r="D7" s="19">
        <v>1450000000</v>
      </c>
      <c r="E7" s="19">
        <v>1460000000</v>
      </c>
      <c r="F7" s="19">
        <v>1470000000</v>
      </c>
    </row>
    <row r="8" spans="1:6" s="20" customFormat="1" ht="12" customHeight="1" thickBot="1" x14ac:dyDescent="0.25">
      <c r="A8" s="17" t="s">
        <v>17</v>
      </c>
      <c r="B8" s="21" t="s">
        <v>18</v>
      </c>
      <c r="C8" s="19">
        <v>181000000</v>
      </c>
      <c r="D8" s="19">
        <v>200000000</v>
      </c>
      <c r="E8" s="19">
        <v>200000000</v>
      </c>
      <c r="F8" s="19">
        <v>200000000</v>
      </c>
    </row>
    <row r="9" spans="1:6" s="20" customFormat="1" ht="12" customHeight="1" thickBot="1" x14ac:dyDescent="0.25">
      <c r="A9" s="17" t="s">
        <v>19</v>
      </c>
      <c r="B9" s="18" t="s">
        <v>20</v>
      </c>
      <c r="C9" s="19">
        <v>300000000</v>
      </c>
      <c r="D9" s="19">
        <v>80000000</v>
      </c>
      <c r="E9" s="19">
        <v>80000000</v>
      </c>
      <c r="F9" s="19">
        <v>80000000</v>
      </c>
    </row>
    <row r="10" spans="1:6" s="20" customFormat="1" ht="12" customHeight="1" thickBot="1" x14ac:dyDescent="0.25">
      <c r="A10" s="17" t="s">
        <v>21</v>
      </c>
      <c r="B10" s="18" t="s">
        <v>22</v>
      </c>
      <c r="C10" s="22">
        <f>SUM(C15:C17)+C11</f>
        <v>353500000</v>
      </c>
      <c r="D10" s="22">
        <f>D11+D14+D15+D16+D17</f>
        <v>491000000</v>
      </c>
      <c r="E10" s="22">
        <f t="shared" ref="E10:F10" si="0">E11+E14+E15+E16+E17</f>
        <v>502000000</v>
      </c>
      <c r="F10" s="22">
        <f t="shared" si="0"/>
        <v>512000000</v>
      </c>
    </row>
    <row r="11" spans="1:6" s="20" customFormat="1" ht="12" customHeight="1" x14ac:dyDescent="0.2">
      <c r="A11" s="23" t="s">
        <v>23</v>
      </c>
      <c r="B11" s="24" t="s">
        <v>24</v>
      </c>
      <c r="C11" s="25">
        <f>SUM(C12:C14)</f>
        <v>310000000</v>
      </c>
      <c r="D11" s="25">
        <f>D12+D13</f>
        <v>440000000</v>
      </c>
      <c r="E11" s="25">
        <f t="shared" ref="E11:F11" si="1">E12+E13</f>
        <v>450000000</v>
      </c>
      <c r="F11" s="25">
        <f t="shared" si="1"/>
        <v>460000000</v>
      </c>
    </row>
    <row r="12" spans="1:6" s="20" customFormat="1" ht="12" customHeight="1" x14ac:dyDescent="0.2">
      <c r="A12" s="26" t="s">
        <v>25</v>
      </c>
      <c r="B12" s="27" t="s">
        <v>26</v>
      </c>
      <c r="C12" s="28">
        <v>78000000</v>
      </c>
      <c r="D12" s="28">
        <v>90000000</v>
      </c>
      <c r="E12" s="28">
        <v>90000000</v>
      </c>
      <c r="F12" s="28">
        <v>90000000</v>
      </c>
    </row>
    <row r="13" spans="1:6" s="20" customFormat="1" ht="12" customHeight="1" x14ac:dyDescent="0.2">
      <c r="A13" s="26" t="s">
        <v>27</v>
      </c>
      <c r="B13" s="29" t="s">
        <v>28</v>
      </c>
      <c r="C13" s="28">
        <v>232000000</v>
      </c>
      <c r="D13" s="28">
        <v>350000000</v>
      </c>
      <c r="E13" s="28">
        <v>360000000</v>
      </c>
      <c r="F13" s="28">
        <v>370000000</v>
      </c>
    </row>
    <row r="14" spans="1:6" s="20" customFormat="1" ht="12" customHeight="1" x14ac:dyDescent="0.2">
      <c r="A14" s="26" t="s">
        <v>29</v>
      </c>
      <c r="B14" s="27" t="s">
        <v>30</v>
      </c>
      <c r="C14" s="30"/>
      <c r="D14" s="30"/>
      <c r="E14" s="30"/>
      <c r="F14" s="30"/>
    </row>
    <row r="15" spans="1:6" s="20" customFormat="1" ht="12" customHeight="1" x14ac:dyDescent="0.2">
      <c r="A15" s="26" t="s">
        <v>31</v>
      </c>
      <c r="B15" s="27" t="s">
        <v>32</v>
      </c>
      <c r="C15" s="28">
        <v>28000000</v>
      </c>
      <c r="D15" s="28">
        <v>35000000</v>
      </c>
      <c r="E15" s="28">
        <v>35000000</v>
      </c>
      <c r="F15" s="28">
        <v>35000000</v>
      </c>
    </row>
    <row r="16" spans="1:6" s="20" customFormat="1" ht="12" customHeight="1" x14ac:dyDescent="0.2">
      <c r="A16" s="26" t="s">
        <v>33</v>
      </c>
      <c r="B16" s="27" t="s">
        <v>34</v>
      </c>
      <c r="C16" s="28">
        <v>4500000</v>
      </c>
      <c r="D16" s="28"/>
      <c r="E16" s="28"/>
      <c r="F16" s="28"/>
    </row>
    <row r="17" spans="1:10" s="20" customFormat="1" ht="12" customHeight="1" thickBot="1" x14ac:dyDescent="0.25">
      <c r="A17" s="31" t="s">
        <v>35</v>
      </c>
      <c r="B17" s="32" t="s">
        <v>36</v>
      </c>
      <c r="C17" s="33">
        <v>11000000</v>
      </c>
      <c r="D17" s="33">
        <v>16000000</v>
      </c>
      <c r="E17" s="33">
        <v>17000000</v>
      </c>
      <c r="F17" s="33">
        <v>17000000</v>
      </c>
    </row>
    <row r="18" spans="1:10" s="20" customFormat="1" ht="12" customHeight="1" thickBot="1" x14ac:dyDescent="0.25">
      <c r="A18" s="17" t="s">
        <v>37</v>
      </c>
      <c r="B18" s="18" t="s">
        <v>38</v>
      </c>
      <c r="C18" s="19">
        <v>440000000</v>
      </c>
      <c r="D18" s="19">
        <v>340000000</v>
      </c>
      <c r="E18" s="19">
        <v>340000000</v>
      </c>
      <c r="F18" s="19">
        <v>350000000</v>
      </c>
    </row>
    <row r="19" spans="1:10" s="20" customFormat="1" ht="12" customHeight="1" thickBot="1" x14ac:dyDescent="0.25">
      <c r="A19" s="17" t="s">
        <v>39</v>
      </c>
      <c r="B19" s="18" t="s">
        <v>40</v>
      </c>
      <c r="C19" s="19">
        <v>6000000</v>
      </c>
      <c r="D19" s="19">
        <v>10000000</v>
      </c>
      <c r="E19" s="19">
        <v>10000000</v>
      </c>
      <c r="F19" s="19">
        <v>10000000</v>
      </c>
    </row>
    <row r="20" spans="1:10" s="20" customFormat="1" ht="12" customHeight="1" thickBot="1" x14ac:dyDescent="0.25">
      <c r="A20" s="17" t="s">
        <v>41</v>
      </c>
      <c r="B20" s="18" t="s">
        <v>42</v>
      </c>
      <c r="C20" s="19">
        <v>2000000</v>
      </c>
      <c r="D20" s="19">
        <v>800000</v>
      </c>
      <c r="E20" s="19">
        <v>700000</v>
      </c>
      <c r="F20" s="19">
        <v>500000</v>
      </c>
    </row>
    <row r="21" spans="1:10" s="20" customFormat="1" ht="12" customHeight="1" thickBot="1" x14ac:dyDescent="0.25">
      <c r="A21" s="17" t="s">
        <v>43</v>
      </c>
      <c r="B21" s="21" t="s">
        <v>44</v>
      </c>
      <c r="C21" s="19"/>
      <c r="D21" s="19"/>
      <c r="E21" s="19"/>
      <c r="F21" s="19"/>
    </row>
    <row r="22" spans="1:10" s="20" customFormat="1" ht="12" customHeight="1" thickBot="1" x14ac:dyDescent="0.25">
      <c r="A22" s="17" t="s">
        <v>45</v>
      </c>
      <c r="B22" s="18" t="s">
        <v>46</v>
      </c>
      <c r="C22" s="22">
        <f>+C7+C8+C9+C10+C18+C19+C20+C21</f>
        <v>2632500000</v>
      </c>
      <c r="D22" s="22">
        <f>SUM(D7:D10)+SUM(D18:D21)</f>
        <v>2571800000</v>
      </c>
      <c r="E22" s="22">
        <f t="shared" ref="E22:F22" si="2">SUM(E7:E10)+SUM(E18:E21)</f>
        <v>2592700000</v>
      </c>
      <c r="F22" s="22">
        <f t="shared" si="2"/>
        <v>2622500000</v>
      </c>
    </row>
    <row r="23" spans="1:10" s="20" customFormat="1" ht="12" customHeight="1" thickBot="1" x14ac:dyDescent="0.25">
      <c r="A23" s="17" t="s">
        <v>47</v>
      </c>
      <c r="B23" s="18" t="s">
        <v>48</v>
      </c>
      <c r="C23" s="34">
        <v>400000000</v>
      </c>
      <c r="D23" s="34">
        <v>400000000</v>
      </c>
      <c r="E23" s="34">
        <v>400000000</v>
      </c>
      <c r="F23" s="34">
        <v>400000000</v>
      </c>
    </row>
    <row r="24" spans="1:10" s="20" customFormat="1" ht="12" customHeight="1" thickBot="1" x14ac:dyDescent="0.25">
      <c r="A24" s="17" t="s">
        <v>49</v>
      </c>
      <c r="B24" s="18" t="s">
        <v>50</v>
      </c>
      <c r="C24" s="22">
        <f>+C22+C23</f>
        <v>3032500000</v>
      </c>
      <c r="D24" s="22">
        <f>D22+D23</f>
        <v>2971800000</v>
      </c>
      <c r="E24" s="22">
        <f t="shared" ref="E24:F24" si="3">E22+E23</f>
        <v>2992700000</v>
      </c>
      <c r="F24" s="22">
        <f t="shared" si="3"/>
        <v>3022500000</v>
      </c>
    </row>
    <row r="25" spans="1:10" s="20" customFormat="1" ht="12" customHeight="1" x14ac:dyDescent="0.2">
      <c r="A25" s="35"/>
      <c r="B25" s="36"/>
      <c r="C25" s="37"/>
      <c r="D25" s="38"/>
      <c r="E25" s="39"/>
      <c r="F25" s="39"/>
      <c r="J25" s="40"/>
    </row>
    <row r="26" spans="1:10" s="20" customFormat="1" ht="12" customHeight="1" x14ac:dyDescent="0.2">
      <c r="A26" s="3" t="s">
        <v>51</v>
      </c>
      <c r="B26" s="3"/>
      <c r="C26" s="3"/>
      <c r="D26" s="3"/>
      <c r="E26" s="3"/>
    </row>
    <row r="27" spans="1:10" s="20" customFormat="1" ht="12" customHeight="1" thickBot="1" x14ac:dyDescent="0.25">
      <c r="A27" s="41" t="s">
        <v>52</v>
      </c>
      <c r="B27" s="41"/>
      <c r="C27" s="5"/>
      <c r="D27" s="6"/>
      <c r="E27" s="7"/>
      <c r="F27" s="7" t="str">
        <f>F4</f>
        <v>Forintban!</v>
      </c>
    </row>
    <row r="28" spans="1:10" s="20" customFormat="1" ht="24" customHeight="1" thickBot="1" x14ac:dyDescent="0.25">
      <c r="A28" s="8" t="s">
        <v>53</v>
      </c>
      <c r="B28" s="42" t="s">
        <v>54</v>
      </c>
      <c r="C28" s="42" t="str">
        <f>+C5</f>
        <v>2019. évi</v>
      </c>
      <c r="D28" s="42" t="str">
        <f>+D5</f>
        <v>2020. évi</v>
      </c>
      <c r="E28" s="43" t="str">
        <f>+E5</f>
        <v>2021. évi</v>
      </c>
      <c r="F28" s="43" t="str">
        <f>+F5</f>
        <v>2022. évi</v>
      </c>
    </row>
    <row r="29" spans="1:10" s="20" customFormat="1" ht="12" customHeight="1" thickBot="1" x14ac:dyDescent="0.25">
      <c r="A29" s="44" t="s">
        <v>10</v>
      </c>
      <c r="B29" s="14" t="s">
        <v>11</v>
      </c>
      <c r="C29" s="14" t="s">
        <v>12</v>
      </c>
      <c r="D29" s="14" t="s">
        <v>12</v>
      </c>
      <c r="E29" s="15" t="s">
        <v>13</v>
      </c>
      <c r="F29" s="15" t="s">
        <v>14</v>
      </c>
    </row>
    <row r="30" spans="1:10" s="20" customFormat="1" ht="15" customHeight="1" thickBot="1" x14ac:dyDescent="0.25">
      <c r="A30" s="17" t="s">
        <v>15</v>
      </c>
      <c r="B30" s="45" t="s">
        <v>55</v>
      </c>
      <c r="C30" s="46">
        <v>2420500000</v>
      </c>
      <c r="D30" s="46">
        <v>2550000000</v>
      </c>
      <c r="E30" s="46">
        <v>2570000000</v>
      </c>
      <c r="F30" s="46">
        <v>2590000000</v>
      </c>
    </row>
    <row r="31" spans="1:10" ht="12" customHeight="1" thickBot="1" x14ac:dyDescent="0.3">
      <c r="A31" s="47" t="s">
        <v>17</v>
      </c>
      <c r="B31" s="48" t="s">
        <v>56</v>
      </c>
      <c r="C31" s="49">
        <f>+C32+C33+C34</f>
        <v>457000000</v>
      </c>
      <c r="D31" s="49">
        <f>D32+D33+D34</f>
        <v>261800000</v>
      </c>
      <c r="E31" s="49">
        <f t="shared" ref="E31:F31" si="4">E32+E33+E34</f>
        <v>259700000</v>
      </c>
      <c r="F31" s="49">
        <f t="shared" si="4"/>
        <v>267500000</v>
      </c>
    </row>
    <row r="32" spans="1:10" ht="12" customHeight="1" x14ac:dyDescent="0.25">
      <c r="A32" s="23" t="s">
        <v>57</v>
      </c>
      <c r="B32" s="50" t="s">
        <v>58</v>
      </c>
      <c r="C32" s="51">
        <v>145000000</v>
      </c>
      <c r="D32" s="51">
        <f>150000000-5000000</f>
        <v>145000000</v>
      </c>
      <c r="E32" s="51">
        <f>150000000-6000000</f>
        <v>144000000</v>
      </c>
      <c r="F32" s="51">
        <f>150000000-2500000</f>
        <v>147500000</v>
      </c>
    </row>
    <row r="33" spans="1:6" ht="12" customHeight="1" x14ac:dyDescent="0.25">
      <c r="A33" s="23" t="s">
        <v>59</v>
      </c>
      <c r="B33" s="52" t="s">
        <v>60</v>
      </c>
      <c r="C33" s="53">
        <v>292000000</v>
      </c>
      <c r="D33" s="53">
        <f>100000000-3200000</f>
        <v>96800000</v>
      </c>
      <c r="E33" s="53">
        <f>100000000-4300000</f>
        <v>95700000</v>
      </c>
      <c r="F33" s="53">
        <v>100000000</v>
      </c>
    </row>
    <row r="34" spans="1:6" ht="12" customHeight="1" thickBot="1" x14ac:dyDescent="0.3">
      <c r="A34" s="23" t="s">
        <v>61</v>
      </c>
      <c r="B34" s="54" t="s">
        <v>62</v>
      </c>
      <c r="C34" s="53">
        <v>20000000</v>
      </c>
      <c r="D34" s="53">
        <v>20000000</v>
      </c>
      <c r="E34" s="53">
        <v>20000000</v>
      </c>
      <c r="F34" s="53">
        <v>20000000</v>
      </c>
    </row>
    <row r="35" spans="1:6" ht="12" customHeight="1" thickBot="1" x14ac:dyDescent="0.3">
      <c r="A35" s="17" t="s">
        <v>19</v>
      </c>
      <c r="B35" s="55" t="s">
        <v>63</v>
      </c>
      <c r="C35" s="56">
        <f>+C30+C31</f>
        <v>2877500000</v>
      </c>
      <c r="D35" s="56">
        <f>D30+D31</f>
        <v>2811800000</v>
      </c>
      <c r="E35" s="56">
        <f t="shared" ref="E35:F35" si="5">E30+E31</f>
        <v>2829700000</v>
      </c>
      <c r="F35" s="56">
        <f t="shared" si="5"/>
        <v>2857500000</v>
      </c>
    </row>
    <row r="36" spans="1:6" ht="15" customHeight="1" thickBot="1" x14ac:dyDescent="0.3">
      <c r="A36" s="17" t="s">
        <v>64</v>
      </c>
      <c r="B36" s="55" t="s">
        <v>65</v>
      </c>
      <c r="C36" s="57">
        <v>155000000</v>
      </c>
      <c r="D36" s="57">
        <v>160000000</v>
      </c>
      <c r="E36" s="58">
        <v>163000000</v>
      </c>
      <c r="F36" s="58">
        <v>165000000</v>
      </c>
    </row>
    <row r="37" spans="1:6" s="20" customFormat="1" ht="12.95" customHeight="1" thickBot="1" x14ac:dyDescent="0.25">
      <c r="A37" s="59" t="s">
        <v>37</v>
      </c>
      <c r="B37" s="60" t="s">
        <v>66</v>
      </c>
      <c r="C37" s="61">
        <f>+C35+C36</f>
        <v>3032500000</v>
      </c>
      <c r="D37" s="61">
        <f>D35+D36</f>
        <v>2971800000</v>
      </c>
      <c r="E37" s="61">
        <f t="shared" ref="E37:F37" si="6">E35+E36</f>
        <v>2992700000</v>
      </c>
      <c r="F37" s="61">
        <f t="shared" si="6"/>
        <v>3022500000</v>
      </c>
    </row>
    <row r="38" spans="1:6" x14ac:dyDescent="0.25">
      <c r="C38" s="2"/>
      <c r="D38" s="62">
        <f>D24-D37</f>
        <v>0</v>
      </c>
      <c r="E38" s="62">
        <f t="shared" ref="E38:F38" si="7">E24-E37</f>
        <v>0</v>
      </c>
      <c r="F38" s="62">
        <f t="shared" si="7"/>
        <v>0</v>
      </c>
    </row>
    <row r="39" spans="1:6" x14ac:dyDescent="0.25">
      <c r="C39" s="2"/>
    </row>
    <row r="40" spans="1:6" x14ac:dyDescent="0.25">
      <c r="C40" s="2"/>
    </row>
    <row r="41" spans="1:6" ht="16.5" customHeight="1" x14ac:dyDescent="0.25">
      <c r="C41" s="2"/>
    </row>
    <row r="42" spans="1:6" x14ac:dyDescent="0.25">
      <c r="C42" s="2"/>
    </row>
    <row r="43" spans="1:6" x14ac:dyDescent="0.25">
      <c r="C43" s="2"/>
    </row>
    <row r="44" spans="1:6" x14ac:dyDescent="0.25">
      <c r="C44" s="2"/>
    </row>
    <row r="45" spans="1:6" x14ac:dyDescent="0.25">
      <c r="C45" s="2"/>
    </row>
    <row r="46" spans="1:6" x14ac:dyDescent="0.25">
      <c r="C46" s="2"/>
    </row>
    <row r="47" spans="1:6" x14ac:dyDescent="0.25">
      <c r="C47" s="2"/>
    </row>
    <row r="48" spans="1:6" x14ac:dyDescent="0.25">
      <c r="C48" s="2"/>
    </row>
    <row r="49" s="2" customFormat="1" x14ac:dyDescent="0.25"/>
    <row r="50" s="2" customFormat="1" x14ac:dyDescent="0.25"/>
  </sheetData>
  <mergeCells count="5">
    <mergeCell ref="A1:F1"/>
    <mergeCell ref="A3:E3"/>
    <mergeCell ref="A4:B4"/>
    <mergeCell ref="A26:E26"/>
    <mergeCell ref="A27:B27"/>
  </mergeCells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 tájéloztató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2019-02-19T14:07:22Z</dcterms:created>
  <dcterms:modified xsi:type="dcterms:W3CDTF">2019-02-19T14:07:23Z</dcterms:modified>
</cp:coreProperties>
</file>