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EPVTEST\2021\PM DÖNTÉSEI veszélyhelyzet miatt\1-2021.(II.15.) pm rendelet a 20\"/>
    </mc:Choice>
  </mc:AlternateContent>
  <xr:revisionPtr revIDLastSave="0" documentId="13_ncr:1_{FF884487-973B-4803-A940-EF303923925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91029"/>
</workbook>
</file>

<file path=xl/calcChain.xml><?xml version="1.0" encoding="utf-8"?>
<calcChain xmlns="http://schemas.openxmlformats.org/spreadsheetml/2006/main">
  <c r="G68" i="1" l="1"/>
  <c r="G35" i="1"/>
  <c r="G80" i="1" l="1"/>
  <c r="G110" i="1" l="1"/>
  <c r="G88" i="1" l="1"/>
  <c r="G45" i="1" l="1"/>
  <c r="J9" i="1"/>
  <c r="J72" i="1" l="1"/>
  <c r="L106" i="1"/>
  <c r="L107" i="1"/>
  <c r="L108" i="1"/>
  <c r="L109" i="1"/>
  <c r="L110" i="1"/>
  <c r="L111" i="1"/>
  <c r="L112" i="1"/>
  <c r="I64" i="1"/>
  <c r="L105" i="1"/>
  <c r="L104" i="1"/>
  <c r="L65" i="1"/>
  <c r="L66" i="1"/>
  <c r="L67" i="1"/>
  <c r="H68" i="1"/>
  <c r="J68" i="1"/>
  <c r="K68" i="1"/>
  <c r="L69" i="1"/>
  <c r="L70" i="1"/>
  <c r="L71" i="1"/>
  <c r="G72" i="1"/>
  <c r="H72" i="1"/>
  <c r="I72" i="1"/>
  <c r="K72" i="1"/>
  <c r="L73" i="1"/>
  <c r="L74" i="1"/>
  <c r="L75" i="1"/>
  <c r="L76" i="1"/>
  <c r="L77" i="1"/>
  <c r="L78" i="1"/>
  <c r="L79" i="1"/>
  <c r="H80" i="1"/>
  <c r="I80" i="1"/>
  <c r="J80" i="1"/>
  <c r="K80" i="1"/>
  <c r="L81" i="1"/>
  <c r="L82" i="1"/>
  <c r="L83" i="1"/>
  <c r="L84" i="1"/>
  <c r="G98" i="1"/>
  <c r="H88" i="1"/>
  <c r="H98" i="1"/>
  <c r="I88" i="1"/>
  <c r="I98" i="1"/>
  <c r="J88" i="1"/>
  <c r="J98" i="1"/>
  <c r="K88" i="1"/>
  <c r="K98" i="1"/>
  <c r="L86" i="1"/>
  <c r="L87" i="1"/>
  <c r="L89" i="1"/>
  <c r="L90" i="1"/>
  <c r="L91" i="1"/>
  <c r="L92" i="1"/>
  <c r="L93" i="1"/>
  <c r="L94" i="1"/>
  <c r="L95" i="1"/>
  <c r="L96" i="1"/>
  <c r="L97" i="1"/>
  <c r="L99" i="1"/>
  <c r="L100" i="1"/>
  <c r="L101" i="1"/>
  <c r="I9" i="1"/>
  <c r="H9" i="1"/>
  <c r="K9" i="1"/>
  <c r="L10" i="1"/>
  <c r="L11" i="1"/>
  <c r="L12" i="1"/>
  <c r="L13" i="1"/>
  <c r="L14" i="1"/>
  <c r="L15" i="1"/>
  <c r="G16" i="1"/>
  <c r="H16" i="1"/>
  <c r="I16" i="1"/>
  <c r="J16" i="1"/>
  <c r="K16" i="1"/>
  <c r="L17" i="1"/>
  <c r="L18" i="1"/>
  <c r="L19" i="1"/>
  <c r="G20" i="1"/>
  <c r="H20" i="1"/>
  <c r="I20" i="1"/>
  <c r="J20" i="1"/>
  <c r="K20" i="1"/>
  <c r="L21" i="1"/>
  <c r="L22" i="1"/>
  <c r="L23" i="1"/>
  <c r="L24" i="1"/>
  <c r="L25" i="1"/>
  <c r="L26" i="1"/>
  <c r="L27" i="1"/>
  <c r="L28" i="1"/>
  <c r="L29" i="1"/>
  <c r="L30" i="1"/>
  <c r="G31" i="1"/>
  <c r="H31" i="1"/>
  <c r="I31" i="1"/>
  <c r="J31" i="1"/>
  <c r="K31" i="1"/>
  <c r="L32" i="1"/>
  <c r="L33" i="1"/>
  <c r="L34" i="1"/>
  <c r="H35" i="1"/>
  <c r="I35" i="1"/>
  <c r="J35" i="1"/>
  <c r="K35" i="1"/>
  <c r="L36" i="1"/>
  <c r="L37" i="1"/>
  <c r="L38" i="1"/>
  <c r="L39" i="1"/>
  <c r="L40" i="1"/>
  <c r="G42" i="1"/>
  <c r="G51" i="1"/>
  <c r="G55" i="1"/>
  <c r="H42" i="1"/>
  <c r="H45" i="1"/>
  <c r="H51" i="1"/>
  <c r="H55" i="1"/>
  <c r="I42" i="1"/>
  <c r="I45" i="1"/>
  <c r="I51" i="1"/>
  <c r="I55" i="1"/>
  <c r="J42" i="1"/>
  <c r="J45" i="1"/>
  <c r="J51" i="1"/>
  <c r="J55" i="1"/>
  <c r="K42" i="1"/>
  <c r="K45" i="1"/>
  <c r="K51" i="1"/>
  <c r="K55" i="1"/>
  <c r="L43" i="1"/>
  <c r="L44" i="1"/>
  <c r="L46" i="1"/>
  <c r="L47" i="1"/>
  <c r="L48" i="1"/>
  <c r="L49" i="1"/>
  <c r="L50" i="1"/>
  <c r="L52" i="1"/>
  <c r="L53" i="1"/>
  <c r="L54" i="1"/>
  <c r="L56" i="1"/>
  <c r="L57" i="1"/>
  <c r="L58" i="1"/>
  <c r="L59" i="1"/>
  <c r="L98" i="1"/>
  <c r="H85" i="1" l="1"/>
  <c r="J85" i="1"/>
  <c r="H64" i="1"/>
  <c r="H102" i="1" s="1"/>
  <c r="L51" i="1"/>
  <c r="K85" i="1"/>
  <c r="I85" i="1"/>
  <c r="I102" i="1" s="1"/>
  <c r="G85" i="1"/>
  <c r="K64" i="1"/>
  <c r="K41" i="1"/>
  <c r="J41" i="1"/>
  <c r="I41" i="1"/>
  <c r="H41" i="1"/>
  <c r="L68" i="1"/>
  <c r="J64" i="1"/>
  <c r="L72" i="1"/>
  <c r="J8" i="1"/>
  <c r="K8" i="1"/>
  <c r="L31" i="1"/>
  <c r="L80" i="1"/>
  <c r="L42" i="1"/>
  <c r="H8" i="1"/>
  <c r="L88" i="1"/>
  <c r="I8" i="1"/>
  <c r="L16" i="1"/>
  <c r="L55" i="1"/>
  <c r="L45" i="1"/>
  <c r="G64" i="1"/>
  <c r="L35" i="1"/>
  <c r="L20" i="1"/>
  <c r="G41" i="1"/>
  <c r="G8" i="1"/>
  <c r="L9" i="1"/>
  <c r="K60" i="1" l="1"/>
  <c r="I60" i="1"/>
  <c r="J60" i="1"/>
  <c r="K102" i="1"/>
  <c r="L64" i="1"/>
  <c r="J102" i="1"/>
  <c r="H60" i="1"/>
  <c r="L85" i="1"/>
  <c r="L41" i="1"/>
  <c r="G102" i="1"/>
  <c r="G60" i="1"/>
  <c r="L8" i="1"/>
  <c r="L102" i="1" l="1"/>
  <c r="L60" i="1"/>
</calcChain>
</file>

<file path=xl/sharedStrings.xml><?xml version="1.0" encoding="utf-8"?>
<sst xmlns="http://schemas.openxmlformats.org/spreadsheetml/2006/main" count="133" uniqueCount="109">
  <si>
    <t>B E V É T E L E K</t>
  </si>
  <si>
    <t>KIEMELT ELŐIRÁNYZAT</t>
  </si>
  <si>
    <t>ELŐIR. CSOPORT</t>
  </si>
  <si>
    <t>Eredeti</t>
  </si>
  <si>
    <t>Összesen:</t>
  </si>
  <si>
    <t>K I A D Á S O K</t>
  </si>
  <si>
    <t>JOGCÍM CSOPORT</t>
  </si>
  <si>
    <t>Személyi juttatások</t>
  </si>
  <si>
    <t>Dologi kiadások</t>
  </si>
  <si>
    <t>Működési célú támogatások államháztartáson belülről</t>
  </si>
  <si>
    <t>Felhalmozási célú támogatások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</si>
  <si>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</si>
  <si>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</si>
  <si>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</si>
  <si>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</si>
  <si>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</si>
  <si>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</si>
  <si>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Munkaadókat terhelő járulékok és szociális hozzájárulási adó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</si>
  <si>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</si>
  <si>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</si>
  <si>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</si>
  <si>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</si>
  <si>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</si>
  <si>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Finanszírozási kiadások</t>
  </si>
  <si>
    <t>Működési költségvetés</t>
  </si>
  <si>
    <t>Felhalmozási költségvetés</t>
  </si>
  <si>
    <t xml:space="preserve">Önkormányzatok működési támogatásai </t>
  </si>
  <si>
    <t>Központi, irányítószervi támogatás</t>
  </si>
  <si>
    <t>Felhalmozási célú tartalék</t>
  </si>
  <si>
    <t>Működési célú tartalék</t>
  </si>
  <si>
    <t>Központi, irányítószervi támogatás folyósítása</t>
  </si>
  <si>
    <t>Belföldi értékpapírok kiadása</t>
  </si>
  <si>
    <t>Működési célú garancia- és kezességvállalásból származó megtérülések államháztartáson kívülről</t>
  </si>
  <si>
    <t>Felhalmozási célú garancia- és kezességvállalásból származó megtérülések államháztartáson kívülről</t>
  </si>
  <si>
    <t>Gépjárműadó</t>
  </si>
  <si>
    <t>Egyéb közhatalmi bevételek (igazgatási, szolgáltatási díj, birság)</t>
  </si>
  <si>
    <t>Önként Vállalt feladatok</t>
  </si>
  <si>
    <t>Állami (Államigazgatási) feladatok</t>
  </si>
  <si>
    <t>Elvonások és befizetések bevételei</t>
  </si>
  <si>
    <t>Működési célú garancia- és kezességvállalásból származó megtérülések államháztartáson belülről</t>
  </si>
  <si>
    <t>Felhalmozási célú önkormányzati támogatások</t>
  </si>
  <si>
    <t>Felhalmozási célú garancia- és kezességvállalásból származó megtérülések államháztartáson belülről</t>
  </si>
  <si>
    <t>Hitel és kölcsöntörlesztés ÁH-n kívülre</t>
  </si>
  <si>
    <t>Hitel és kölcsönfelvétel ÁH-n kívülről</t>
  </si>
  <si>
    <t>Belföldi értékpapírok bevételei</t>
  </si>
  <si>
    <t>Maradvány igénybevétele</t>
  </si>
  <si>
    <t>Vagyoni tipusú adók (Helyi adók)</t>
  </si>
  <si>
    <t>Áru- és készletértékesítés ellenértéke</t>
  </si>
  <si>
    <t>Ellátási díjak</t>
  </si>
  <si>
    <t>Kiszámlázott általános forgalmi adó</t>
  </si>
  <si>
    <t>Általános forgalmi adó visszatérítése</t>
  </si>
  <si>
    <t>Egyéb tárgyi eszközök értékesítése</t>
  </si>
  <si>
    <t xml:space="preserve">Ingatlanok értékesítése </t>
  </si>
  <si>
    <t>Felhalmozási célú garancia- és kezességvállalásból származó kifizetés államháztartáson belülre</t>
  </si>
  <si>
    <t>Lakástámogatás</t>
  </si>
  <si>
    <t>Hitel és kölcsöntörlesztés ÁH-n kívülről</t>
  </si>
  <si>
    <t>Belföldi értékpapírok kiadásai</t>
  </si>
  <si>
    <t>Elvonások és befizetések</t>
  </si>
  <si>
    <t>Lakhatással kapcsolatos ellátások</t>
  </si>
  <si>
    <t>Egyéb nem intézményi ellátások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</si>
  <si>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</si>
  <si>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</si>
  <si>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</si>
  <si>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visszatérítendő támogatások, kölcsönök nyújtása államháztartáson kívülre</t>
  </si>
  <si>
    <t xml:space="preserve">Felhalmozási célú visszatérítendő támogatások, kölcsönök nyújtása államháztartáson belülre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</si>
  <si>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</si>
  <si>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</si>
  <si>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garancia- és kezességvállalásból származó kifizetés államháztartáson kívülre </t>
  </si>
  <si>
    <t xml:space="preserve">Felhalmozási célú visszatérítendő támogatások, kölcsönök nyújtása államháztartáson kívülre </t>
  </si>
  <si>
    <t xml:space="preserve">Egyéb felhalmozási célú támogatások államháztartáson kívülre </t>
  </si>
  <si>
    <t xml:space="preserve">Egyéb működési célú támogatások államháztartáson kívülre </t>
  </si>
  <si>
    <t>Egyéb felhalmozási célú átvett pénzeszközök</t>
  </si>
  <si>
    <t xml:space="preserve">Felhalmozási célú visszatérítendő támogatások, kölcsönök visszatérülése államháztartáson kívülről </t>
  </si>
  <si>
    <t xml:space="preserve">Egyéb felhalmozási célú támogatások bevételei államháztartáson belülről </t>
  </si>
  <si>
    <t xml:space="preserve">Felhalmozási célú visszatérítendő támogatások, kölcsönök igénybevétele államháztartáson belülről </t>
  </si>
  <si>
    <t xml:space="preserve">Felhalmozási célú visszatérítendő támogatások, kölcsönök visszatérülése államháztartáson belülről </t>
  </si>
  <si>
    <t>Egyéb működési célú átvett pénzeszközök</t>
  </si>
  <si>
    <t xml:space="preserve">Működési célú visszatérítendő támogatások, kölcsönök visszatérülése államháztartáson kívülről </t>
  </si>
  <si>
    <t xml:space="preserve">Szolgáltatások ellenértéke </t>
  </si>
  <si>
    <t xml:space="preserve">Tulajdonosi bevételek </t>
  </si>
  <si>
    <t xml:space="preserve">Egyéb pénzügyi műveletek bevételei </t>
  </si>
  <si>
    <t xml:space="preserve">Egyéb működési bevételek </t>
  </si>
  <si>
    <t xml:space="preserve">Kamatbevételek </t>
  </si>
  <si>
    <t xml:space="preserve">Közvetített szolgáltatások értéke </t>
  </si>
  <si>
    <t>Egyéb működési célú támogatások bevételei államháztartáson belülről</t>
  </si>
  <si>
    <t xml:space="preserve">Működési célú visszatérítendő támogatások, kölcsönök igénybevétele államháztartáson belülről </t>
  </si>
  <si>
    <t xml:space="preserve">Működési célú visszatérítendő támogatások, kölcsönök visszatérülése államháztartáson belülről </t>
  </si>
  <si>
    <t>előirányzat összesen</t>
  </si>
  <si>
    <t>Foglalkoztatással, munkanélküliséggel kapcsolatos ellátások</t>
  </si>
  <si>
    <t>Főfoglalkozású köztisztviselő</t>
  </si>
  <si>
    <t>Főfoglalkozású közalkalmazott</t>
  </si>
  <si>
    <t>Részfoglalkozású közalkalmazott</t>
  </si>
  <si>
    <t>Részfoglalkozású Munka Törvénykönyve szerinti foglalkoztatott</t>
  </si>
  <si>
    <t xml:space="preserve">Főfoglalkozású Munka Törvénykönyve szerinti foglalkoztatott </t>
  </si>
  <si>
    <t>További jogviszonyban foglalkoztatott</t>
  </si>
  <si>
    <t>Átlagos statisztikai létszám</t>
  </si>
  <si>
    <t>Engedélyezett létszám (álláshely)</t>
  </si>
  <si>
    <t xml:space="preserve">Közfoglalkoztatottak létszáma </t>
  </si>
  <si>
    <t>Önkormányzat</t>
  </si>
  <si>
    <t>Polgármeteri Hivatal</t>
  </si>
  <si>
    <t>Polgármesteri Hivatal</t>
  </si>
  <si>
    <t>Óvoda</t>
  </si>
  <si>
    <t>Ft-ban</t>
  </si>
  <si>
    <t>Tölgyfa Óvoda</t>
  </si>
  <si>
    <t>Ásotthalom Nagyközségi Önkormányzat    2020. évi költségvetés</t>
  </si>
  <si>
    <t>Mátyás Kirély</t>
  </si>
  <si>
    <t>Megelőlegezés visszafizetése</t>
  </si>
  <si>
    <t xml:space="preserve">Megelőlegezés </t>
  </si>
  <si>
    <t>1.sz. melléklet az 1/2021.   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</si>
</sst>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6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10"/>
      <name val="Times New Roman"/>
      <family val="1"/>
      <charset val="238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2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11" fillId="0" borderId="0" xfId="0" applyFont="1"/>
    <xf numFmtId="0" fontId="4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0" fontId="5" fillId="0" borderId="1" xfId="0" applyFont="1" applyBorder="1"/>
    <xf numFmtId="0" fontId="4" fillId="0" borderId="0" xfId="0" applyFont="1"/>
    <xf numFmtId="0" fontId="6" fillId="0" borderId="0" xfId="0" applyFont="1"/>
    <xf numFmtId="0" fontId="12" fillId="0" borderId="0" xfId="0" applyFont="1"/>
    <xf numFmtId="0" fontId="4" fillId="3" borderId="1" xfId="0" applyFont="1" applyFill="1" applyBorder="1"/>
    <xf numFmtId="0" fontId="2" fillId="3" borderId="1" xfId="0" applyFont="1" applyFill="1" applyBorder="1"/>
    <xf numFmtId="0" fontId="5" fillId="0" borderId="0" xfId="0" applyFont="1"/>
    <xf numFmtId="0" fontId="12" fillId="0" borderId="1" xfId="0" applyFont="1" applyBorder="1"/>
    <xf numFmtId="0" fontId="4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/>
    </xf>
    <xf numFmtId="0" fontId="2" fillId="4" borderId="0" xfId="0" applyFont="1" applyFill="1"/>
    <xf numFmtId="0" fontId="9" fillId="4" borderId="0" xfId="0" applyFont="1" applyFill="1"/>
    <xf numFmtId="0" fontId="10" fillId="4" borderId="0" xfId="0" applyFont="1" applyFill="1"/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9" xfId="0" applyFont="1" applyBorder="1"/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/>
    <xf numFmtId="0" fontId="4" fillId="0" borderId="1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165" fontId="13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2" fillId="0" borderId="7" xfId="1" applyNumberFormat="1" applyFont="1" applyBorder="1" applyAlignment="1">
      <alignment horizontal="center" vertical="center" wrapText="1"/>
    </xf>
    <xf numFmtId="165" fontId="4" fillId="0" borderId="6" xfId="1" applyNumberFormat="1" applyFont="1" applyBorder="1" applyAlignment="1">
      <alignment horizontal="center" vertical="center" wrapText="1"/>
    </xf>
    <xf numFmtId="165" fontId="4" fillId="2" borderId="1" xfId="1" applyNumberFormat="1" applyFont="1" applyFill="1" applyBorder="1"/>
    <xf numFmtId="0" fontId="4" fillId="3" borderId="7" xfId="0" applyFont="1" applyFill="1" applyBorder="1"/>
    <xf numFmtId="165" fontId="4" fillId="3" borderId="1" xfId="1" applyNumberFormat="1" applyFont="1" applyFill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2"/>
  <sheetViews>
    <sheetView tabSelected="1" view="pageBreakPreview" zoomScale="75" zoomScaleNormal="75" zoomScaleSheetLayoutView="75" workbookViewId="0"/>
  </sheetViews>
  <sheetFormatPr defaultRowHeight="15.75" x14ac:dyDescent="0.25"/>
  <cols>
    <col min="1" max="1" width="5.85546875" style="1" customWidth="1"/>
    <col min="2" max="2" width="7.140625" style="1" customWidth="1"/>
    <col min="3" max="3" width="6" style="1" customWidth="1"/>
    <col min="4" max="4" width="5.42578125" style="1" customWidth="1"/>
    <col min="5" max="5" width="3.7109375" style="14" customWidth="1"/>
    <col min="6" max="6" width="75.42578125" style="13" customWidth="1"/>
    <col min="7" max="7" width="14" style="32" bestFit="1" customWidth="1"/>
    <col min="8" max="8" width="14" style="32" customWidth="1"/>
    <col min="9" max="9" width="13.85546875" style="32" customWidth="1"/>
    <col min="10" max="10" width="12.42578125" style="14" customWidth="1"/>
    <col min="11" max="11" width="13.7109375" style="14" customWidth="1"/>
    <col min="12" max="12" width="13.5703125" style="14" customWidth="1"/>
    <col min="13" max="16384" width="9.140625" style="14"/>
  </cols>
  <sheetData>
    <row r="1" spans="1:12" x14ac:dyDescent="0.25">
      <c r="A1" s="37" t="s">
        <v>108</v>
      </c>
      <c r="B1" s="38"/>
      <c r="C1" s="38"/>
      <c r="D1" s="38"/>
      <c r="E1" s="39"/>
      <c r="F1" s="40"/>
    </row>
    <row r="2" spans="1:12" ht="17.25" customHeight="1" x14ac:dyDescent="0.25">
      <c r="A2" s="72" t="s">
        <v>104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2" customHeight="1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ht="16.5" customHeight="1" x14ac:dyDescent="0.25">
      <c r="A4" s="72" t="s">
        <v>0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2" ht="12" customHeight="1" x14ac:dyDescent="0.25">
      <c r="L5" s="15" t="s">
        <v>102</v>
      </c>
    </row>
    <row r="6" spans="1:12" s="3" customFormat="1" ht="12" customHeight="1" x14ac:dyDescent="0.15">
      <c r="A6" s="76" t="s">
        <v>2</v>
      </c>
      <c r="B6" s="74" t="s">
        <v>1</v>
      </c>
      <c r="C6" s="74" t="s">
        <v>6</v>
      </c>
      <c r="D6" s="74" t="s">
        <v>2</v>
      </c>
      <c r="E6" s="20" t="s">
        <v>1</v>
      </c>
      <c r="F6" s="21"/>
      <c r="G6" s="73" t="s">
        <v>98</v>
      </c>
      <c r="H6" s="36"/>
      <c r="I6" s="36" t="s">
        <v>105</v>
      </c>
      <c r="J6" s="73" t="s">
        <v>36</v>
      </c>
      <c r="K6" s="73" t="s">
        <v>37</v>
      </c>
      <c r="L6" s="11" t="s">
        <v>3</v>
      </c>
    </row>
    <row r="7" spans="1:12" s="3" customFormat="1" ht="12" customHeight="1" x14ac:dyDescent="0.15">
      <c r="A7" s="77"/>
      <c r="B7" s="75"/>
      <c r="C7" s="75"/>
      <c r="D7" s="75"/>
      <c r="E7" s="19"/>
      <c r="F7" s="18" t="s">
        <v>6</v>
      </c>
      <c r="G7" s="73"/>
      <c r="H7" s="36" t="s">
        <v>100</v>
      </c>
      <c r="I7" s="36" t="s">
        <v>101</v>
      </c>
      <c r="J7" s="73"/>
      <c r="K7" s="73"/>
      <c r="L7" s="12" t="s">
        <v>87</v>
      </c>
    </row>
    <row r="8" spans="1:12" s="16" customFormat="1" ht="14.25" customHeight="1" x14ac:dyDescent="0.25">
      <c r="A8" s="4">
        <v>1</v>
      </c>
      <c r="B8" s="4"/>
      <c r="C8" s="5"/>
      <c r="D8" s="67" t="s">
        <v>24</v>
      </c>
      <c r="E8" s="68"/>
      <c r="F8" s="80"/>
      <c r="G8" s="53">
        <f t="shared" ref="G8:K8" si="0">SUM(G9,G16,G20,G31,G35)</f>
        <v>876435062</v>
      </c>
      <c r="H8" s="53">
        <f t="shared" si="0"/>
        <v>81341799</v>
      </c>
      <c r="I8" s="53">
        <f t="shared" si="0"/>
        <v>101445608</v>
      </c>
      <c r="J8" s="53">
        <f t="shared" si="0"/>
        <v>0</v>
      </c>
      <c r="K8" s="53">
        <f t="shared" si="0"/>
        <v>0</v>
      </c>
      <c r="L8" s="63">
        <f t="shared" ref="L8:L39" si="1">SUM(G8:K8)</f>
        <v>1059222469</v>
      </c>
    </row>
    <row r="9" spans="1:12" ht="14.25" customHeight="1" x14ac:dyDescent="0.25">
      <c r="A9" s="4"/>
      <c r="B9" s="4">
        <v>1</v>
      </c>
      <c r="C9" s="4"/>
      <c r="D9" s="5"/>
      <c r="E9" s="67" t="s">
        <v>9</v>
      </c>
      <c r="F9" s="68"/>
      <c r="G9" s="53">
        <v>540706998</v>
      </c>
      <c r="H9" s="53">
        <f t="shared" ref="H9:K9" si="2">SUM(H10:H15)</f>
        <v>0</v>
      </c>
      <c r="I9" s="53">
        <f t="shared" si="2"/>
        <v>0</v>
      </c>
      <c r="J9" s="53">
        <f t="shared" si="2"/>
        <v>0</v>
      </c>
      <c r="K9" s="53">
        <f t="shared" si="2"/>
        <v>0</v>
      </c>
      <c r="L9" s="63">
        <f t="shared" si="1"/>
        <v>540706998</v>
      </c>
    </row>
    <row r="10" spans="1:12" ht="14.25" customHeight="1" x14ac:dyDescent="0.25">
      <c r="A10" s="4"/>
      <c r="B10" s="4"/>
      <c r="C10" s="4">
        <v>1</v>
      </c>
      <c r="D10" s="5"/>
      <c r="E10" s="42"/>
      <c r="F10" s="43" t="s">
        <v>26</v>
      </c>
      <c r="G10" s="53">
        <v>423932313</v>
      </c>
      <c r="H10" s="53"/>
      <c r="I10" s="53"/>
      <c r="J10" s="53"/>
      <c r="K10" s="53"/>
      <c r="L10" s="63">
        <f t="shared" si="1"/>
        <v>423932313</v>
      </c>
    </row>
    <row r="11" spans="1:12" ht="14.25" customHeight="1" x14ac:dyDescent="0.25">
      <c r="A11" s="4"/>
      <c r="B11" s="4"/>
      <c r="C11" s="4">
        <v>2</v>
      </c>
      <c r="D11" s="5"/>
      <c r="E11" s="42"/>
      <c r="F11" s="44" t="s">
        <v>38</v>
      </c>
      <c r="G11" s="54"/>
      <c r="H11" s="54"/>
      <c r="I11" s="54"/>
      <c r="J11" s="54"/>
      <c r="K11" s="54"/>
      <c r="L11" s="63">
        <f t="shared" si="1"/>
        <v>0</v>
      </c>
    </row>
    <row r="12" spans="1:12" ht="14.25" customHeight="1" x14ac:dyDescent="0.25">
      <c r="A12" s="4"/>
      <c r="B12" s="4"/>
      <c r="C12" s="4">
        <v>3</v>
      </c>
      <c r="D12" s="5"/>
      <c r="E12" s="42"/>
      <c r="F12" s="44" t="s">
        <v>39</v>
      </c>
      <c r="G12" s="54"/>
      <c r="H12" s="54"/>
      <c r="I12" s="54"/>
      <c r="J12" s="54"/>
      <c r="K12" s="54"/>
      <c r="L12" s="63">
        <f t="shared" si="1"/>
        <v>0</v>
      </c>
    </row>
    <row r="13" spans="1:12" ht="14.25" customHeight="1" x14ac:dyDescent="0.25">
      <c r="A13" s="4"/>
      <c r="B13" s="4"/>
      <c r="C13" s="4">
        <v>4</v>
      </c>
      <c r="D13" s="5"/>
      <c r="E13" s="42"/>
      <c r="F13" s="44" t="s">
        <v>86</v>
      </c>
      <c r="G13" s="54"/>
      <c r="H13" s="54"/>
      <c r="I13" s="54"/>
      <c r="J13" s="54"/>
      <c r="K13" s="54"/>
      <c r="L13" s="63">
        <f t="shared" si="1"/>
        <v>0</v>
      </c>
    </row>
    <row r="14" spans="1:12" ht="14.25" customHeight="1" x14ac:dyDescent="0.25">
      <c r="A14" s="4"/>
      <c r="B14" s="4"/>
      <c r="C14" s="4">
        <v>5</v>
      </c>
      <c r="D14" s="5"/>
      <c r="E14" s="42"/>
      <c r="F14" s="44" t="s">
        <v>85</v>
      </c>
      <c r="G14" s="54"/>
      <c r="H14" s="54"/>
      <c r="I14" s="54"/>
      <c r="J14" s="54"/>
      <c r="K14" s="54"/>
      <c r="L14" s="63">
        <f t="shared" si="1"/>
        <v>0</v>
      </c>
    </row>
    <row r="15" spans="1:12" ht="14.25" customHeight="1" x14ac:dyDescent="0.25">
      <c r="A15" s="4"/>
      <c r="B15" s="4"/>
      <c r="C15" s="4">
        <v>6</v>
      </c>
      <c r="D15" s="5"/>
      <c r="E15" s="42"/>
      <c r="F15" s="44" t="s">
        <v>84</v>
      </c>
      <c r="G15" s="54">
        <v>116774685</v>
      </c>
      <c r="H15" s="54"/>
      <c r="I15" s="54"/>
      <c r="J15" s="54"/>
      <c r="K15" s="54"/>
      <c r="L15" s="63">
        <f t="shared" si="1"/>
        <v>116774685</v>
      </c>
    </row>
    <row r="16" spans="1:12" ht="14.25" customHeight="1" x14ac:dyDescent="0.25">
      <c r="A16" s="4"/>
      <c r="B16" s="4">
        <v>2</v>
      </c>
      <c r="C16" s="4"/>
      <c r="D16" s="5"/>
      <c r="E16" s="68" t="s">
        <v>11</v>
      </c>
      <c r="F16" s="68"/>
      <c r="G16" s="53">
        <f t="shared" ref="G16:K16" si="3">SUM(G17:G19)</f>
        <v>89200000</v>
      </c>
      <c r="H16" s="53">
        <f t="shared" si="3"/>
        <v>0</v>
      </c>
      <c r="I16" s="53">
        <f t="shared" si="3"/>
        <v>0</v>
      </c>
      <c r="J16" s="53">
        <f t="shared" si="3"/>
        <v>0</v>
      </c>
      <c r="K16" s="53">
        <f t="shared" si="3"/>
        <v>0</v>
      </c>
      <c r="L16" s="63">
        <f t="shared" si="1"/>
        <v>89200000</v>
      </c>
    </row>
    <row r="17" spans="1:12" ht="14.25" customHeight="1" x14ac:dyDescent="0.25">
      <c r="A17" s="4"/>
      <c r="B17" s="4"/>
      <c r="C17" s="4">
        <v>1</v>
      </c>
      <c r="D17" s="5"/>
      <c r="E17" s="42"/>
      <c r="F17" s="44" t="s">
        <v>46</v>
      </c>
      <c r="G17" s="55">
        <v>87000000</v>
      </c>
      <c r="H17" s="54"/>
      <c r="I17" s="54"/>
      <c r="J17" s="54"/>
      <c r="K17" s="54"/>
      <c r="L17" s="63">
        <f t="shared" si="1"/>
        <v>87000000</v>
      </c>
    </row>
    <row r="18" spans="1:12" ht="14.25" customHeight="1" x14ac:dyDescent="0.25">
      <c r="A18" s="4"/>
      <c r="B18" s="4"/>
      <c r="C18" s="4">
        <v>2</v>
      </c>
      <c r="D18" s="5"/>
      <c r="E18" s="42"/>
      <c r="F18" s="44" t="s">
        <v>34</v>
      </c>
      <c r="G18" s="55">
        <v>0</v>
      </c>
      <c r="H18" s="54"/>
      <c r="I18" s="54"/>
      <c r="J18" s="54"/>
      <c r="K18" s="54"/>
      <c r="L18" s="63">
        <f t="shared" si="1"/>
        <v>0</v>
      </c>
    </row>
    <row r="19" spans="1:12" ht="14.25" customHeight="1" x14ac:dyDescent="0.25">
      <c r="A19" s="4"/>
      <c r="B19" s="4"/>
      <c r="C19" s="4">
        <v>3</v>
      </c>
      <c r="D19" s="5"/>
      <c r="E19" s="42"/>
      <c r="F19" s="44" t="s">
        <v>35</v>
      </c>
      <c r="G19" s="55">
        <v>2200000</v>
      </c>
      <c r="H19" s="54"/>
      <c r="I19" s="54"/>
      <c r="J19" s="54"/>
      <c r="K19" s="54"/>
      <c r="L19" s="63">
        <f t="shared" si="1"/>
        <v>2200000</v>
      </c>
    </row>
    <row r="20" spans="1:12" ht="14.25" customHeight="1" x14ac:dyDescent="0.25">
      <c r="A20" s="4"/>
      <c r="B20" s="4">
        <v>3</v>
      </c>
      <c r="C20" s="10"/>
      <c r="D20" s="5"/>
      <c r="E20" s="68" t="s">
        <v>12</v>
      </c>
      <c r="F20" s="68"/>
      <c r="G20" s="53">
        <f t="shared" ref="G20:K20" si="4">SUM(G21:G30)</f>
        <v>48414298</v>
      </c>
      <c r="H20" s="53">
        <f t="shared" si="4"/>
        <v>1609144</v>
      </c>
      <c r="I20" s="53">
        <f t="shared" si="4"/>
        <v>4279901</v>
      </c>
      <c r="J20" s="53">
        <f t="shared" si="4"/>
        <v>0</v>
      </c>
      <c r="K20" s="53">
        <f t="shared" si="4"/>
        <v>0</v>
      </c>
      <c r="L20" s="63">
        <f t="shared" si="1"/>
        <v>54303343</v>
      </c>
    </row>
    <row r="21" spans="1:12" ht="14.25" customHeight="1" x14ac:dyDescent="0.25">
      <c r="A21" s="4"/>
      <c r="B21" s="4"/>
      <c r="C21" s="4">
        <v>1</v>
      </c>
      <c r="D21" s="5"/>
      <c r="E21" s="42"/>
      <c r="F21" s="45" t="s">
        <v>47</v>
      </c>
      <c r="G21" s="55"/>
      <c r="H21" s="55"/>
      <c r="I21" s="55"/>
      <c r="J21" s="55"/>
      <c r="K21" s="55"/>
      <c r="L21" s="63">
        <f t="shared" si="1"/>
        <v>0</v>
      </c>
    </row>
    <row r="22" spans="1:12" ht="14.25" customHeight="1" x14ac:dyDescent="0.25">
      <c r="A22" s="4"/>
      <c r="B22" s="4"/>
      <c r="C22" s="4">
        <v>2</v>
      </c>
      <c r="D22" s="5"/>
      <c r="E22" s="42"/>
      <c r="F22" s="45" t="s">
        <v>78</v>
      </c>
      <c r="G22" s="55">
        <v>43121351</v>
      </c>
      <c r="H22" s="55"/>
      <c r="I22" s="55">
        <v>80000</v>
      </c>
      <c r="J22" s="55"/>
      <c r="K22" s="55"/>
      <c r="L22" s="63">
        <f t="shared" si="1"/>
        <v>43201351</v>
      </c>
    </row>
    <row r="23" spans="1:12" ht="14.25" customHeight="1" x14ac:dyDescent="0.25">
      <c r="A23" s="4"/>
      <c r="B23" s="4"/>
      <c r="C23" s="4">
        <v>3</v>
      </c>
      <c r="D23" s="5"/>
      <c r="E23" s="42"/>
      <c r="F23" s="46" t="s">
        <v>83</v>
      </c>
      <c r="G23" s="56">
        <v>1500000</v>
      </c>
      <c r="H23" s="56">
        <v>130000</v>
      </c>
      <c r="I23" s="56">
        <v>20000</v>
      </c>
      <c r="J23" s="56"/>
      <c r="K23" s="56"/>
      <c r="L23" s="63">
        <f t="shared" si="1"/>
        <v>1650000</v>
      </c>
    </row>
    <row r="24" spans="1:12" ht="14.25" customHeight="1" x14ac:dyDescent="0.25">
      <c r="A24" s="4"/>
      <c r="B24" s="4"/>
      <c r="C24" s="4">
        <v>4</v>
      </c>
      <c r="D24" s="5"/>
      <c r="E24" s="42"/>
      <c r="F24" s="46" t="s">
        <v>79</v>
      </c>
      <c r="G24" s="56">
        <v>0</v>
      </c>
      <c r="H24" s="56"/>
      <c r="I24" s="56"/>
      <c r="J24" s="56"/>
      <c r="K24" s="56"/>
      <c r="L24" s="63">
        <f t="shared" si="1"/>
        <v>0</v>
      </c>
    </row>
    <row r="25" spans="1:12" ht="14.25" customHeight="1" x14ac:dyDescent="0.25">
      <c r="A25" s="4"/>
      <c r="B25" s="4"/>
      <c r="C25" s="4">
        <v>5</v>
      </c>
      <c r="D25" s="5"/>
      <c r="E25" s="42"/>
      <c r="F25" s="46" t="s">
        <v>48</v>
      </c>
      <c r="G25" s="56">
        <v>0</v>
      </c>
      <c r="H25" s="56"/>
      <c r="I25" s="56">
        <v>860552</v>
      </c>
      <c r="J25" s="56"/>
      <c r="K25" s="56"/>
      <c r="L25" s="63">
        <f t="shared" si="1"/>
        <v>860552</v>
      </c>
    </row>
    <row r="26" spans="1:12" ht="14.25" customHeight="1" x14ac:dyDescent="0.25">
      <c r="A26" s="4"/>
      <c r="B26" s="4"/>
      <c r="C26" s="4">
        <v>6</v>
      </c>
      <c r="D26" s="5"/>
      <c r="E26" s="42"/>
      <c r="F26" s="46" t="s">
        <v>49</v>
      </c>
      <c r="G26" s="56">
        <v>1714000</v>
      </c>
      <c r="H26" s="56">
        <v>55000</v>
      </c>
      <c r="I26" s="56">
        <v>232349</v>
      </c>
      <c r="J26" s="56"/>
      <c r="K26" s="56"/>
      <c r="L26" s="63">
        <f t="shared" si="1"/>
        <v>2001349</v>
      </c>
    </row>
    <row r="27" spans="1:12" ht="14.25" customHeight="1" x14ac:dyDescent="0.25">
      <c r="A27" s="4"/>
      <c r="B27" s="4"/>
      <c r="C27" s="4">
        <v>7</v>
      </c>
      <c r="D27" s="5"/>
      <c r="E27" s="42"/>
      <c r="F27" s="46" t="s">
        <v>50</v>
      </c>
      <c r="G27" s="56"/>
      <c r="H27" s="56"/>
      <c r="I27" s="56">
        <v>3087000</v>
      </c>
      <c r="J27" s="56"/>
      <c r="K27" s="56"/>
      <c r="L27" s="63">
        <f t="shared" si="1"/>
        <v>3087000</v>
      </c>
    </row>
    <row r="28" spans="1:12" ht="14.25" customHeight="1" x14ac:dyDescent="0.25">
      <c r="A28" s="4"/>
      <c r="B28" s="4"/>
      <c r="C28" s="4">
        <v>8</v>
      </c>
      <c r="D28" s="5"/>
      <c r="E28" s="42"/>
      <c r="F28" s="45" t="s">
        <v>82</v>
      </c>
      <c r="G28" s="55">
        <v>0</v>
      </c>
      <c r="H28" s="55"/>
      <c r="I28" s="55"/>
      <c r="J28" s="55"/>
      <c r="K28" s="55"/>
      <c r="L28" s="63">
        <f t="shared" si="1"/>
        <v>0</v>
      </c>
    </row>
    <row r="29" spans="1:12" ht="14.25" customHeight="1" x14ac:dyDescent="0.25">
      <c r="A29" s="4"/>
      <c r="B29" s="4"/>
      <c r="C29" s="4">
        <v>9</v>
      </c>
      <c r="D29" s="5"/>
      <c r="E29" s="42"/>
      <c r="F29" s="45" t="s">
        <v>80</v>
      </c>
      <c r="G29" s="55"/>
      <c r="H29" s="55"/>
      <c r="I29" s="55"/>
      <c r="J29" s="55"/>
      <c r="K29" s="55"/>
      <c r="L29" s="63">
        <f t="shared" si="1"/>
        <v>0</v>
      </c>
    </row>
    <row r="30" spans="1:12" ht="14.25" customHeight="1" x14ac:dyDescent="0.25">
      <c r="A30" s="4"/>
      <c r="B30" s="4"/>
      <c r="C30" s="4">
        <v>10</v>
      </c>
      <c r="D30" s="5"/>
      <c r="E30" s="42"/>
      <c r="F30" s="45" t="s">
        <v>81</v>
      </c>
      <c r="G30" s="55">
        <v>2078947</v>
      </c>
      <c r="H30" s="55">
        <v>1424144</v>
      </c>
      <c r="I30" s="55"/>
      <c r="J30" s="55"/>
      <c r="K30" s="55"/>
      <c r="L30" s="63">
        <f t="shared" si="1"/>
        <v>3503091</v>
      </c>
    </row>
    <row r="31" spans="1:12" ht="14.25" customHeight="1" x14ac:dyDescent="0.25">
      <c r="A31" s="4"/>
      <c r="B31" s="4">
        <v>4</v>
      </c>
      <c r="C31" s="4"/>
      <c r="D31" s="5"/>
      <c r="E31" s="68" t="s">
        <v>14</v>
      </c>
      <c r="F31" s="68"/>
      <c r="G31" s="53">
        <f t="shared" ref="G31:K31" si="5">SUM(G32:G34)</f>
        <v>308970</v>
      </c>
      <c r="H31" s="53">
        <f t="shared" si="5"/>
        <v>0</v>
      </c>
      <c r="I31" s="53">
        <f t="shared" si="5"/>
        <v>0</v>
      </c>
      <c r="J31" s="53">
        <f t="shared" si="5"/>
        <v>0</v>
      </c>
      <c r="K31" s="53">
        <f t="shared" si="5"/>
        <v>0</v>
      </c>
      <c r="L31" s="63">
        <f t="shared" si="1"/>
        <v>308970</v>
      </c>
    </row>
    <row r="32" spans="1:12" ht="14.25" customHeight="1" x14ac:dyDescent="0.25">
      <c r="A32" s="4"/>
      <c r="B32" s="4"/>
      <c r="C32" s="4">
        <v>1</v>
      </c>
      <c r="D32" s="5"/>
      <c r="E32" s="42"/>
      <c r="F32" s="45" t="s">
        <v>32</v>
      </c>
      <c r="G32" s="55"/>
      <c r="H32" s="55"/>
      <c r="I32" s="55"/>
      <c r="J32" s="55"/>
      <c r="K32" s="55"/>
      <c r="L32" s="63">
        <f t="shared" si="1"/>
        <v>0</v>
      </c>
    </row>
    <row r="33" spans="1:12" ht="14.25" customHeight="1" x14ac:dyDescent="0.25">
      <c r="A33" s="4"/>
      <c r="B33" s="4"/>
      <c r="C33" s="4">
        <v>2</v>
      </c>
      <c r="D33" s="5"/>
      <c r="E33" s="42"/>
      <c r="F33" s="44" t="s">
        <v>77</v>
      </c>
      <c r="G33" s="54"/>
      <c r="H33" s="54"/>
      <c r="I33" s="54"/>
      <c r="J33" s="54"/>
      <c r="K33" s="54"/>
      <c r="L33" s="63">
        <f t="shared" si="1"/>
        <v>0</v>
      </c>
    </row>
    <row r="34" spans="1:12" ht="14.25" customHeight="1" x14ac:dyDescent="0.25">
      <c r="A34" s="4"/>
      <c r="B34" s="4"/>
      <c r="C34" s="4">
        <v>3</v>
      </c>
      <c r="D34" s="5"/>
      <c r="E34" s="42"/>
      <c r="F34" s="45" t="s">
        <v>76</v>
      </c>
      <c r="G34" s="55">
        <v>308970</v>
      </c>
      <c r="H34" s="55"/>
      <c r="I34" s="55"/>
      <c r="J34" s="55"/>
      <c r="K34" s="55"/>
      <c r="L34" s="63">
        <f t="shared" si="1"/>
        <v>308970</v>
      </c>
    </row>
    <row r="35" spans="1:12" ht="14.25" customHeight="1" x14ac:dyDescent="0.25">
      <c r="A35" s="4"/>
      <c r="B35" s="4">
        <v>5</v>
      </c>
      <c r="C35" s="4"/>
      <c r="D35" s="5"/>
      <c r="E35" s="68" t="s">
        <v>16</v>
      </c>
      <c r="F35" s="68"/>
      <c r="G35" s="53">
        <f>SUM(G36:G40)</f>
        <v>197804796</v>
      </c>
      <c r="H35" s="53">
        <f t="shared" ref="H35:K35" si="6">SUM(H36:H39)</f>
        <v>79732655</v>
      </c>
      <c r="I35" s="53">
        <f t="shared" si="6"/>
        <v>97165707</v>
      </c>
      <c r="J35" s="53">
        <f t="shared" si="6"/>
        <v>0</v>
      </c>
      <c r="K35" s="53">
        <f t="shared" si="6"/>
        <v>0</v>
      </c>
      <c r="L35" s="63">
        <f t="shared" si="1"/>
        <v>374703158</v>
      </c>
    </row>
    <row r="36" spans="1:12" ht="14.25" customHeight="1" x14ac:dyDescent="0.25">
      <c r="A36" s="4"/>
      <c r="C36" s="4">
        <v>1</v>
      </c>
      <c r="D36" s="5"/>
      <c r="E36" s="47"/>
      <c r="F36" s="48" t="s">
        <v>43</v>
      </c>
      <c r="G36" s="57">
        <v>185670000</v>
      </c>
      <c r="H36" s="57"/>
      <c r="I36" s="57"/>
      <c r="J36" s="57"/>
      <c r="K36" s="57"/>
      <c r="L36" s="63">
        <f t="shared" si="1"/>
        <v>185670000</v>
      </c>
    </row>
    <row r="37" spans="1:12" ht="14.25" customHeight="1" x14ac:dyDescent="0.25">
      <c r="A37" s="4"/>
      <c r="B37" s="4"/>
      <c r="C37" s="4">
        <v>2</v>
      </c>
      <c r="D37" s="5"/>
      <c r="E37" s="5"/>
      <c r="F37" s="48" t="s">
        <v>44</v>
      </c>
      <c r="G37" s="57"/>
      <c r="H37" s="57"/>
      <c r="I37" s="57"/>
      <c r="J37" s="57"/>
      <c r="K37" s="57"/>
      <c r="L37" s="63">
        <f t="shared" si="1"/>
        <v>0</v>
      </c>
    </row>
    <row r="38" spans="1:12" ht="14.25" customHeight="1" x14ac:dyDescent="0.25">
      <c r="A38" s="4"/>
      <c r="B38" s="4"/>
      <c r="C38" s="4">
        <v>3</v>
      </c>
      <c r="D38" s="5"/>
      <c r="E38" s="5"/>
      <c r="F38" s="48" t="s">
        <v>45</v>
      </c>
      <c r="G38" s="55">
        <v>0</v>
      </c>
      <c r="H38" s="55">
        <v>360026</v>
      </c>
      <c r="I38" s="55">
        <v>151463</v>
      </c>
      <c r="J38" s="55"/>
      <c r="K38" s="55"/>
      <c r="L38" s="63">
        <f t="shared" si="1"/>
        <v>511489</v>
      </c>
    </row>
    <row r="39" spans="1:12" ht="14.25" customHeight="1" x14ac:dyDescent="0.25">
      <c r="A39" s="4"/>
      <c r="B39" s="4"/>
      <c r="C39" s="4">
        <v>4</v>
      </c>
      <c r="D39" s="5"/>
      <c r="E39" s="5"/>
      <c r="F39" s="49" t="s">
        <v>27</v>
      </c>
      <c r="G39" s="55"/>
      <c r="H39" s="55">
        <v>79372629</v>
      </c>
      <c r="I39" s="55">
        <v>97014244</v>
      </c>
      <c r="J39" s="55"/>
      <c r="K39" s="55"/>
      <c r="L39" s="63">
        <f t="shared" si="1"/>
        <v>176386873</v>
      </c>
    </row>
    <row r="40" spans="1:12" ht="14.25" customHeight="1" x14ac:dyDescent="0.25">
      <c r="A40" s="4"/>
      <c r="B40" s="4"/>
      <c r="C40" s="4"/>
      <c r="D40" s="5"/>
      <c r="E40" s="5"/>
      <c r="F40" s="50" t="s">
        <v>107</v>
      </c>
      <c r="G40" s="57">
        <v>12134796</v>
      </c>
      <c r="H40" s="57"/>
      <c r="I40" s="57"/>
      <c r="J40" s="57"/>
      <c r="K40" s="57"/>
      <c r="L40" s="63">
        <f t="shared" ref="L40:L59" si="7">SUM(G40:K40)</f>
        <v>12134796</v>
      </c>
    </row>
    <row r="41" spans="1:12" ht="14.25" customHeight="1" x14ac:dyDescent="0.25">
      <c r="A41" s="4">
        <v>2</v>
      </c>
      <c r="B41" s="4"/>
      <c r="C41" s="4"/>
      <c r="D41" s="78" t="s">
        <v>25</v>
      </c>
      <c r="E41" s="78"/>
      <c r="F41" s="78"/>
      <c r="G41" s="53">
        <f t="shared" ref="G41:K41" si="8">SUM(G42,G45,G51,G55)</f>
        <v>1094788164</v>
      </c>
      <c r="H41" s="53">
        <f t="shared" si="8"/>
        <v>0</v>
      </c>
      <c r="I41" s="53">
        <f t="shared" si="8"/>
        <v>0</v>
      </c>
      <c r="J41" s="53">
        <f t="shared" si="8"/>
        <v>0</v>
      </c>
      <c r="K41" s="53">
        <f t="shared" si="8"/>
        <v>0</v>
      </c>
      <c r="L41" s="63">
        <f t="shared" si="7"/>
        <v>1094788164</v>
      </c>
    </row>
    <row r="42" spans="1:12" ht="14.25" customHeight="1" x14ac:dyDescent="0.25">
      <c r="A42" s="4"/>
      <c r="B42" s="4">
        <v>1</v>
      </c>
      <c r="C42" s="4"/>
      <c r="D42" s="31"/>
      <c r="E42" s="81" t="s">
        <v>13</v>
      </c>
      <c r="F42" s="82"/>
      <c r="G42" s="57">
        <f t="shared" ref="G42:K42" si="9">SUM(G43:G44)</f>
        <v>4780000</v>
      </c>
      <c r="H42" s="57">
        <f t="shared" si="9"/>
        <v>0</v>
      </c>
      <c r="I42" s="57">
        <f t="shared" si="9"/>
        <v>0</v>
      </c>
      <c r="J42" s="57">
        <f t="shared" si="9"/>
        <v>0</v>
      </c>
      <c r="K42" s="57">
        <f t="shared" si="9"/>
        <v>0</v>
      </c>
      <c r="L42" s="63">
        <f t="shared" si="7"/>
        <v>4780000</v>
      </c>
    </row>
    <row r="43" spans="1:12" ht="14.25" customHeight="1" x14ac:dyDescent="0.25">
      <c r="A43" s="4"/>
      <c r="B43" s="4"/>
      <c r="C43" s="4">
        <v>1</v>
      </c>
      <c r="D43" s="17"/>
      <c r="E43" s="51"/>
      <c r="F43" s="45" t="s">
        <v>52</v>
      </c>
      <c r="G43" s="55">
        <v>4780000</v>
      </c>
      <c r="H43" s="55"/>
      <c r="I43" s="55"/>
      <c r="J43" s="55"/>
      <c r="K43" s="55"/>
      <c r="L43" s="63">
        <f t="shared" si="7"/>
        <v>4780000</v>
      </c>
    </row>
    <row r="44" spans="1:12" ht="14.25" customHeight="1" x14ac:dyDescent="0.25">
      <c r="A44" s="4"/>
      <c r="B44" s="4"/>
      <c r="C44" s="4">
        <v>2</v>
      </c>
      <c r="D44" s="17"/>
      <c r="E44" s="51"/>
      <c r="F44" s="45" t="s">
        <v>51</v>
      </c>
      <c r="G44" s="55"/>
      <c r="H44" s="55"/>
      <c r="I44" s="55"/>
      <c r="J44" s="55"/>
      <c r="K44" s="55"/>
      <c r="L44" s="63">
        <f t="shared" si="7"/>
        <v>0</v>
      </c>
    </row>
    <row r="45" spans="1:12" ht="14.25" customHeight="1" x14ac:dyDescent="0.25">
      <c r="A45" s="4"/>
      <c r="B45" s="4">
        <v>2</v>
      </c>
      <c r="C45" s="4"/>
      <c r="D45" s="5"/>
      <c r="E45" s="67" t="s">
        <v>10</v>
      </c>
      <c r="F45" s="69"/>
      <c r="G45" s="66">
        <f>SUM(G46:G50)</f>
        <v>602673731</v>
      </c>
      <c r="H45" s="57">
        <f t="shared" ref="H45:K45" si="10">SUM(H46:H50)</f>
        <v>0</v>
      </c>
      <c r="I45" s="57">
        <f t="shared" si="10"/>
        <v>0</v>
      </c>
      <c r="J45" s="57">
        <f t="shared" si="10"/>
        <v>0</v>
      </c>
      <c r="K45" s="57">
        <f t="shared" si="10"/>
        <v>0</v>
      </c>
      <c r="L45" s="63">
        <f t="shared" si="7"/>
        <v>602673731</v>
      </c>
    </row>
    <row r="46" spans="1:12" ht="14.25" customHeight="1" x14ac:dyDescent="0.25">
      <c r="A46" s="4"/>
      <c r="B46" s="4"/>
      <c r="C46" s="4">
        <v>1</v>
      </c>
      <c r="D46" s="5"/>
      <c r="E46" s="41"/>
      <c r="F46" s="44" t="s">
        <v>40</v>
      </c>
      <c r="G46" s="54">
        <v>257886391</v>
      </c>
      <c r="H46" s="54"/>
      <c r="I46" s="54"/>
      <c r="J46" s="54"/>
      <c r="K46" s="54"/>
      <c r="L46" s="63">
        <f t="shared" si="7"/>
        <v>257886391</v>
      </c>
    </row>
    <row r="47" spans="1:12" ht="14.25" customHeight="1" x14ac:dyDescent="0.25">
      <c r="A47" s="4"/>
      <c r="B47" s="4"/>
      <c r="C47" s="4">
        <v>2</v>
      </c>
      <c r="D47" s="5"/>
      <c r="E47" s="41"/>
      <c r="F47" s="44" t="s">
        <v>41</v>
      </c>
      <c r="G47" s="54"/>
      <c r="H47" s="54"/>
      <c r="I47" s="54"/>
      <c r="J47" s="54"/>
      <c r="K47" s="54"/>
      <c r="L47" s="63">
        <f t="shared" si="7"/>
        <v>0</v>
      </c>
    </row>
    <row r="48" spans="1:12" ht="14.25" customHeight="1" x14ac:dyDescent="0.25">
      <c r="A48" s="4"/>
      <c r="B48" s="4"/>
      <c r="C48" s="4">
        <v>3</v>
      </c>
      <c r="D48" s="5"/>
      <c r="E48" s="41"/>
      <c r="F48" s="44" t="s">
        <v>75</v>
      </c>
      <c r="G48" s="54"/>
      <c r="H48" s="54"/>
      <c r="I48" s="54"/>
      <c r="J48" s="54"/>
      <c r="K48" s="54"/>
      <c r="L48" s="63">
        <f t="shared" si="7"/>
        <v>0</v>
      </c>
    </row>
    <row r="49" spans="1:12" ht="14.25" customHeight="1" x14ac:dyDescent="0.25">
      <c r="A49" s="4"/>
      <c r="B49" s="4"/>
      <c r="C49" s="4">
        <v>4</v>
      </c>
      <c r="D49" s="5"/>
      <c r="E49" s="41"/>
      <c r="F49" s="44" t="s">
        <v>74</v>
      </c>
      <c r="G49" s="54"/>
      <c r="H49" s="54"/>
      <c r="I49" s="54"/>
      <c r="J49" s="54"/>
      <c r="K49" s="54"/>
      <c r="L49" s="63">
        <f t="shared" si="7"/>
        <v>0</v>
      </c>
    </row>
    <row r="50" spans="1:12" ht="14.25" customHeight="1" x14ac:dyDescent="0.25">
      <c r="A50" s="4"/>
      <c r="B50" s="4"/>
      <c r="C50" s="4">
        <v>5</v>
      </c>
      <c r="D50" s="5"/>
      <c r="E50" s="41"/>
      <c r="F50" s="44" t="s">
        <v>73</v>
      </c>
      <c r="G50" s="54">
        <v>344787340</v>
      </c>
      <c r="H50" s="54"/>
      <c r="I50" s="54"/>
      <c r="J50" s="54"/>
      <c r="K50" s="54"/>
      <c r="L50" s="63">
        <f t="shared" si="7"/>
        <v>344787340</v>
      </c>
    </row>
    <row r="51" spans="1:12" ht="14.25" customHeight="1" x14ac:dyDescent="0.25">
      <c r="A51" s="4"/>
      <c r="B51" s="4">
        <v>3</v>
      </c>
      <c r="C51" s="4"/>
      <c r="D51" s="5"/>
      <c r="E51" s="67" t="s">
        <v>15</v>
      </c>
      <c r="F51" s="69"/>
      <c r="G51" s="57">
        <f t="shared" ref="G51:K51" si="11">SUM(G52:G54)</f>
        <v>30000000</v>
      </c>
      <c r="H51" s="57">
        <f t="shared" si="11"/>
        <v>0</v>
      </c>
      <c r="I51" s="57">
        <f t="shared" si="11"/>
        <v>0</v>
      </c>
      <c r="J51" s="57">
        <f t="shared" si="11"/>
        <v>0</v>
      </c>
      <c r="K51" s="57">
        <f t="shared" si="11"/>
        <v>0</v>
      </c>
      <c r="L51" s="63">
        <f t="shared" si="7"/>
        <v>30000000</v>
      </c>
    </row>
    <row r="52" spans="1:12" ht="14.25" customHeight="1" x14ac:dyDescent="0.25">
      <c r="A52" s="4"/>
      <c r="B52" s="4"/>
      <c r="C52" s="4">
        <v>1</v>
      </c>
      <c r="D52" s="5"/>
      <c r="E52" s="41"/>
      <c r="F52" s="45" t="s">
        <v>33</v>
      </c>
      <c r="G52" s="55"/>
      <c r="H52" s="55"/>
      <c r="I52" s="55"/>
      <c r="J52" s="55"/>
      <c r="K52" s="55"/>
      <c r="L52" s="63">
        <f t="shared" si="7"/>
        <v>0</v>
      </c>
    </row>
    <row r="53" spans="1:12" ht="14.25" customHeight="1" x14ac:dyDescent="0.25">
      <c r="A53" s="4"/>
      <c r="B53" s="4"/>
      <c r="C53" s="4">
        <v>2</v>
      </c>
      <c r="D53" s="5"/>
      <c r="E53" s="41"/>
      <c r="F53" s="44" t="s">
        <v>72</v>
      </c>
      <c r="G53" s="54"/>
      <c r="H53" s="54"/>
      <c r="I53" s="54"/>
      <c r="J53" s="54"/>
      <c r="K53" s="54"/>
      <c r="L53" s="63">
        <f t="shared" si="7"/>
        <v>0</v>
      </c>
    </row>
    <row r="54" spans="1:12" ht="14.25" customHeight="1" x14ac:dyDescent="0.25">
      <c r="A54" s="4"/>
      <c r="B54" s="4"/>
      <c r="C54" s="4">
        <v>3</v>
      </c>
      <c r="D54" s="5"/>
      <c r="E54" s="41"/>
      <c r="F54" s="45" t="s">
        <v>71</v>
      </c>
      <c r="G54" s="55">
        <v>30000000</v>
      </c>
      <c r="H54" s="55"/>
      <c r="I54" s="55"/>
      <c r="J54" s="55"/>
      <c r="K54" s="55"/>
      <c r="L54" s="63">
        <f t="shared" si="7"/>
        <v>30000000</v>
      </c>
    </row>
    <row r="55" spans="1:12" ht="14.25" customHeight="1" x14ac:dyDescent="0.25">
      <c r="A55" s="4"/>
      <c r="B55" s="4">
        <v>4</v>
      </c>
      <c r="C55" s="4"/>
      <c r="D55" s="5"/>
      <c r="E55" s="67" t="s">
        <v>16</v>
      </c>
      <c r="F55" s="69"/>
      <c r="G55" s="57">
        <f t="shared" ref="G55:K55" si="12">SUM(G56:G59)</f>
        <v>457334433</v>
      </c>
      <c r="H55" s="57">
        <f t="shared" si="12"/>
        <v>0</v>
      </c>
      <c r="I55" s="57">
        <f t="shared" si="12"/>
        <v>0</v>
      </c>
      <c r="J55" s="57">
        <f t="shared" si="12"/>
        <v>0</v>
      </c>
      <c r="K55" s="57">
        <f t="shared" si="12"/>
        <v>0</v>
      </c>
      <c r="L55" s="63">
        <f t="shared" si="7"/>
        <v>457334433</v>
      </c>
    </row>
    <row r="56" spans="1:12" ht="14.25" customHeight="1" x14ac:dyDescent="0.25">
      <c r="A56" s="4"/>
      <c r="B56" s="4"/>
      <c r="C56" s="4">
        <v>1</v>
      </c>
      <c r="D56" s="5"/>
      <c r="E56" s="1"/>
      <c r="F56" s="48" t="s">
        <v>43</v>
      </c>
      <c r="G56" s="57">
        <v>0</v>
      </c>
      <c r="H56" s="57"/>
      <c r="I56" s="57"/>
      <c r="J56" s="57"/>
      <c r="K56" s="57"/>
      <c r="L56" s="63">
        <f t="shared" si="7"/>
        <v>0</v>
      </c>
    </row>
    <row r="57" spans="1:12" ht="14.25" customHeight="1" x14ac:dyDescent="0.25">
      <c r="A57" s="4"/>
      <c r="B57" s="4"/>
      <c r="C57" s="4">
        <v>2</v>
      </c>
      <c r="D57" s="5"/>
      <c r="E57" s="1"/>
      <c r="F57" s="48" t="s">
        <v>44</v>
      </c>
      <c r="G57" s="57"/>
      <c r="H57" s="57"/>
      <c r="I57" s="57"/>
      <c r="J57" s="57"/>
      <c r="K57" s="57"/>
      <c r="L57" s="63">
        <f t="shared" si="7"/>
        <v>0</v>
      </c>
    </row>
    <row r="58" spans="1:12" ht="14.25" customHeight="1" x14ac:dyDescent="0.25">
      <c r="A58" s="4"/>
      <c r="B58" s="4"/>
      <c r="C58" s="4">
        <v>3</v>
      </c>
      <c r="D58" s="5"/>
      <c r="E58" s="5"/>
      <c r="F58" s="52" t="s">
        <v>45</v>
      </c>
      <c r="G58" s="55">
        <v>457334433</v>
      </c>
      <c r="H58" s="55"/>
      <c r="I58" s="55"/>
      <c r="J58" s="55"/>
      <c r="K58" s="55"/>
      <c r="L58" s="63">
        <f t="shared" si="7"/>
        <v>457334433</v>
      </c>
    </row>
    <row r="59" spans="1:12" ht="14.25" customHeight="1" x14ac:dyDescent="0.25">
      <c r="A59" s="4"/>
      <c r="B59" s="4"/>
      <c r="C59" s="4">
        <v>4</v>
      </c>
      <c r="D59" s="5"/>
      <c r="E59" s="5"/>
      <c r="F59" s="45" t="s">
        <v>27</v>
      </c>
      <c r="G59" s="55"/>
      <c r="H59" s="55"/>
      <c r="I59" s="55"/>
      <c r="J59" s="55"/>
      <c r="K59" s="55"/>
      <c r="L59" s="63">
        <f t="shared" si="7"/>
        <v>0</v>
      </c>
    </row>
    <row r="60" spans="1:12" ht="14.25" customHeight="1" x14ac:dyDescent="0.25">
      <c r="A60" s="4"/>
      <c r="B60" s="4"/>
      <c r="C60" s="5"/>
      <c r="D60" s="5"/>
      <c r="E60" s="5"/>
      <c r="F60" s="64" t="s">
        <v>4</v>
      </c>
      <c r="G60" s="65">
        <f t="shared" ref="G60:L60" si="13">SUM(G41,G8)</f>
        <v>1971223226</v>
      </c>
      <c r="H60" s="65">
        <f t="shared" si="13"/>
        <v>81341799</v>
      </c>
      <c r="I60" s="65">
        <f t="shared" si="13"/>
        <v>101445608</v>
      </c>
      <c r="J60" s="65">
        <f t="shared" si="13"/>
        <v>0</v>
      </c>
      <c r="K60" s="65">
        <f t="shared" si="13"/>
        <v>0</v>
      </c>
      <c r="L60" s="65">
        <f t="shared" si="13"/>
        <v>2154010633</v>
      </c>
    </row>
    <row r="61" spans="1:12" ht="18" customHeight="1" x14ac:dyDescent="0.25">
      <c r="A61" s="72" t="s">
        <v>5</v>
      </c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</row>
    <row r="62" spans="1:12" s="3" customFormat="1" ht="12" customHeight="1" x14ac:dyDescent="0.15">
      <c r="A62" s="76" t="s">
        <v>2</v>
      </c>
      <c r="B62" s="74" t="s">
        <v>1</v>
      </c>
      <c r="C62" s="74" t="s">
        <v>6</v>
      </c>
      <c r="D62" s="74" t="s">
        <v>2</v>
      </c>
      <c r="E62" s="20" t="s">
        <v>1</v>
      </c>
      <c r="F62" s="21"/>
      <c r="G62" s="73" t="s">
        <v>98</v>
      </c>
      <c r="H62" s="36"/>
      <c r="I62" s="36"/>
      <c r="J62" s="73" t="s">
        <v>36</v>
      </c>
      <c r="K62" s="73" t="s">
        <v>37</v>
      </c>
      <c r="L62" s="2" t="s">
        <v>3</v>
      </c>
    </row>
    <row r="63" spans="1:12" s="3" customFormat="1" ht="12" customHeight="1" x14ac:dyDescent="0.15">
      <c r="A63" s="77"/>
      <c r="B63" s="75"/>
      <c r="C63" s="75"/>
      <c r="D63" s="75"/>
      <c r="E63" s="19"/>
      <c r="F63" s="22" t="s">
        <v>6</v>
      </c>
      <c r="G63" s="73"/>
      <c r="H63" s="36" t="s">
        <v>99</v>
      </c>
      <c r="I63" s="36" t="s">
        <v>103</v>
      </c>
      <c r="J63" s="73"/>
      <c r="K63" s="73"/>
      <c r="L63" s="2" t="s">
        <v>87</v>
      </c>
    </row>
    <row r="64" spans="1:12" s="16" customFormat="1" ht="20.25" customHeight="1" x14ac:dyDescent="0.25">
      <c r="A64" s="4">
        <v>1</v>
      </c>
      <c r="B64" s="4"/>
      <c r="C64" s="5"/>
      <c r="D64" s="67" t="s">
        <v>24</v>
      </c>
      <c r="E64" s="68"/>
      <c r="F64" s="68"/>
      <c r="G64" s="53">
        <f t="shared" ref="G64:K64" si="14">SUM(G65,G66,G67,G68,G72,G80)</f>
        <v>928285261</v>
      </c>
      <c r="H64" s="53">
        <f>SUM(H65:H72)</f>
        <v>81241899</v>
      </c>
      <c r="I64" s="53">
        <f>SUM(I65:I67)</f>
        <v>99610608</v>
      </c>
      <c r="J64" s="53">
        <f t="shared" si="14"/>
        <v>30235000</v>
      </c>
      <c r="K64" s="53">
        <f t="shared" si="14"/>
        <v>0</v>
      </c>
      <c r="L64" s="60">
        <f t="shared" ref="L64:L102" si="15">SUM(G64:K64)</f>
        <v>1139372768</v>
      </c>
    </row>
    <row r="65" spans="1:12" s="16" customFormat="1" ht="20.25" customHeight="1" x14ac:dyDescent="0.25">
      <c r="A65" s="8"/>
      <c r="B65" s="4">
        <v>1</v>
      </c>
      <c r="C65" s="5"/>
      <c r="D65" s="9"/>
      <c r="E65" s="67" t="s">
        <v>7</v>
      </c>
      <c r="F65" s="68"/>
      <c r="G65" s="53">
        <v>134482173</v>
      </c>
      <c r="H65" s="53">
        <v>60250791</v>
      </c>
      <c r="I65" s="53">
        <v>65712868</v>
      </c>
      <c r="J65" s="53">
        <v>19586000</v>
      </c>
      <c r="K65" s="53"/>
      <c r="L65" s="60">
        <f t="shared" si="15"/>
        <v>280031832</v>
      </c>
    </row>
    <row r="66" spans="1:12" s="16" customFormat="1" ht="20.25" customHeight="1" x14ac:dyDescent="0.25">
      <c r="A66" s="8"/>
      <c r="B66" s="4">
        <v>2</v>
      </c>
      <c r="C66" s="5"/>
      <c r="D66" s="9"/>
      <c r="E66" s="67" t="s">
        <v>17</v>
      </c>
      <c r="F66" s="68"/>
      <c r="G66" s="53">
        <v>18783768</v>
      </c>
      <c r="H66" s="53">
        <v>10021008</v>
      </c>
      <c r="I66" s="53">
        <v>12505107</v>
      </c>
      <c r="J66" s="53">
        <v>3344000</v>
      </c>
      <c r="K66" s="53"/>
      <c r="L66" s="60">
        <f t="shared" si="15"/>
        <v>44653883</v>
      </c>
    </row>
    <row r="67" spans="1:12" ht="20.25" customHeight="1" x14ac:dyDescent="0.25">
      <c r="A67" s="8"/>
      <c r="B67" s="4">
        <v>3</v>
      </c>
      <c r="C67" s="5"/>
      <c r="D67" s="9"/>
      <c r="E67" s="67" t="s">
        <v>8</v>
      </c>
      <c r="F67" s="68"/>
      <c r="G67" s="53">
        <v>329319482</v>
      </c>
      <c r="H67" s="53">
        <v>10470100</v>
      </c>
      <c r="I67" s="53">
        <v>21392633</v>
      </c>
      <c r="J67" s="53">
        <v>7200000</v>
      </c>
      <c r="K67" s="53"/>
      <c r="L67" s="60">
        <f t="shared" si="15"/>
        <v>368382215</v>
      </c>
    </row>
    <row r="68" spans="1:12" ht="20.25" customHeight="1" x14ac:dyDescent="0.25">
      <c r="A68" s="8"/>
      <c r="B68" s="4">
        <v>4</v>
      </c>
      <c r="C68" s="5"/>
      <c r="D68" s="9"/>
      <c r="E68" s="67" t="s">
        <v>18</v>
      </c>
      <c r="F68" s="68"/>
      <c r="G68" s="53">
        <f>SUM(G71)</f>
        <v>17197720</v>
      </c>
      <c r="H68" s="53">
        <f t="shared" ref="H68:K68" si="16">SUM(H69:H71)</f>
        <v>0</v>
      </c>
      <c r="I68" s="53">
        <v>0</v>
      </c>
      <c r="J68" s="53">
        <f t="shared" si="16"/>
        <v>0</v>
      </c>
      <c r="K68" s="53">
        <f t="shared" si="16"/>
        <v>0</v>
      </c>
      <c r="L68" s="60">
        <f t="shared" si="15"/>
        <v>17197720</v>
      </c>
    </row>
    <row r="69" spans="1:12" ht="20.25" customHeight="1" x14ac:dyDescent="0.25">
      <c r="A69" s="8"/>
      <c r="B69" s="4"/>
      <c r="C69" s="5">
        <v>1</v>
      </c>
      <c r="D69" s="9"/>
      <c r="E69" s="41"/>
      <c r="F69" s="45" t="s">
        <v>88</v>
      </c>
      <c r="G69" s="61"/>
      <c r="H69" s="61"/>
      <c r="I69" s="61"/>
      <c r="J69" s="61"/>
      <c r="K69" s="61"/>
      <c r="L69" s="60">
        <f t="shared" si="15"/>
        <v>0</v>
      </c>
    </row>
    <row r="70" spans="1:12" ht="20.25" customHeight="1" x14ac:dyDescent="0.25">
      <c r="A70" s="8"/>
      <c r="B70" s="4"/>
      <c r="C70" s="5">
        <v>2</v>
      </c>
      <c r="D70" s="9"/>
      <c r="E70" s="41"/>
      <c r="F70" s="45" t="s">
        <v>58</v>
      </c>
      <c r="G70" s="55"/>
      <c r="H70" s="55"/>
      <c r="I70" s="55"/>
      <c r="J70" s="55"/>
      <c r="K70" s="55"/>
      <c r="L70" s="60">
        <f t="shared" si="15"/>
        <v>0</v>
      </c>
    </row>
    <row r="71" spans="1:12" ht="20.25" customHeight="1" x14ac:dyDescent="0.25">
      <c r="A71" s="8"/>
      <c r="B71" s="4"/>
      <c r="C71" s="5">
        <v>3</v>
      </c>
      <c r="D71" s="9"/>
      <c r="E71" s="41"/>
      <c r="F71" s="45" t="s">
        <v>59</v>
      </c>
      <c r="G71" s="55">
        <v>17197720</v>
      </c>
      <c r="H71" s="55"/>
      <c r="I71" s="55"/>
      <c r="J71" s="55"/>
      <c r="K71" s="55"/>
      <c r="L71" s="60">
        <f t="shared" si="15"/>
        <v>17197720</v>
      </c>
    </row>
    <row r="72" spans="1:12" ht="20.25" customHeight="1" x14ac:dyDescent="0.25">
      <c r="A72" s="8"/>
      <c r="B72" s="4">
        <v>5</v>
      </c>
      <c r="C72" s="5"/>
      <c r="D72" s="9"/>
      <c r="E72" s="67" t="s">
        <v>19</v>
      </c>
      <c r="F72" s="68"/>
      <c r="G72" s="53">
        <f t="shared" ref="G72:K72" si="17">SUM(G73:G79)</f>
        <v>51775450</v>
      </c>
      <c r="H72" s="53">
        <f t="shared" si="17"/>
        <v>500000</v>
      </c>
      <c r="I72" s="53">
        <f t="shared" si="17"/>
        <v>0</v>
      </c>
      <c r="J72" s="53">
        <f t="shared" si="17"/>
        <v>105000</v>
      </c>
      <c r="K72" s="53">
        <f t="shared" si="17"/>
        <v>0</v>
      </c>
      <c r="L72" s="60">
        <f t="shared" si="15"/>
        <v>52380450</v>
      </c>
    </row>
    <row r="73" spans="1:12" ht="20.25" customHeight="1" x14ac:dyDescent="0.25">
      <c r="A73" s="8"/>
      <c r="B73" s="4"/>
      <c r="C73" s="5">
        <v>1</v>
      </c>
      <c r="D73" s="9"/>
      <c r="E73" s="41"/>
      <c r="F73" s="45" t="s">
        <v>57</v>
      </c>
      <c r="G73" s="55">
        <v>354000</v>
      </c>
      <c r="H73" s="55"/>
      <c r="I73" s="55"/>
      <c r="J73" s="55"/>
      <c r="K73" s="55"/>
      <c r="L73" s="60">
        <f t="shared" si="15"/>
        <v>354000</v>
      </c>
    </row>
    <row r="74" spans="1:12" ht="20.25" customHeight="1" x14ac:dyDescent="0.25">
      <c r="A74" s="8"/>
      <c r="B74" s="4"/>
      <c r="C74" s="5">
        <v>2</v>
      </c>
      <c r="D74" s="9"/>
      <c r="E74" s="41"/>
      <c r="F74" s="45" t="s">
        <v>60</v>
      </c>
      <c r="G74" s="55"/>
      <c r="H74" s="55"/>
      <c r="I74" s="55"/>
      <c r="J74" s="55"/>
      <c r="K74" s="55"/>
      <c r="L74" s="60">
        <f t="shared" si="15"/>
        <v>0</v>
      </c>
    </row>
    <row r="75" spans="1:12" ht="20.25" customHeight="1" x14ac:dyDescent="0.25">
      <c r="A75" s="8"/>
      <c r="B75" s="4"/>
      <c r="C75" s="5">
        <v>3</v>
      </c>
      <c r="D75" s="9"/>
      <c r="E75" s="41"/>
      <c r="F75" s="45" t="s">
        <v>61</v>
      </c>
      <c r="G75" s="55"/>
      <c r="H75" s="55"/>
      <c r="I75" s="55"/>
      <c r="J75" s="55"/>
      <c r="K75" s="55"/>
      <c r="L75" s="60">
        <f t="shared" si="15"/>
        <v>0</v>
      </c>
    </row>
    <row r="76" spans="1:12" ht="20.25" customHeight="1" x14ac:dyDescent="0.25">
      <c r="A76" s="8"/>
      <c r="B76" s="4"/>
      <c r="C76" s="5">
        <v>4</v>
      </c>
      <c r="D76" s="9"/>
      <c r="E76" s="41"/>
      <c r="F76" s="45" t="s">
        <v>62</v>
      </c>
      <c r="G76" s="55">
        <v>43810000</v>
      </c>
      <c r="H76" s="55">
        <v>500000</v>
      </c>
      <c r="I76" s="55"/>
      <c r="J76" s="55"/>
      <c r="K76" s="55"/>
      <c r="L76" s="60">
        <f t="shared" si="15"/>
        <v>44310000</v>
      </c>
    </row>
    <row r="77" spans="1:12" ht="20.25" customHeight="1" x14ac:dyDescent="0.25">
      <c r="A77" s="8"/>
      <c r="B77" s="4"/>
      <c r="C77" s="5">
        <v>5</v>
      </c>
      <c r="D77" s="9"/>
      <c r="E77" s="41"/>
      <c r="F77" s="45" t="s">
        <v>63</v>
      </c>
      <c r="G77" s="55"/>
      <c r="H77" s="55"/>
      <c r="I77" s="55"/>
      <c r="J77" s="55"/>
      <c r="K77" s="55"/>
      <c r="L77" s="60">
        <f t="shared" si="15"/>
        <v>0</v>
      </c>
    </row>
    <row r="78" spans="1:12" ht="20.25" customHeight="1" x14ac:dyDescent="0.25">
      <c r="A78" s="8"/>
      <c r="B78" s="4"/>
      <c r="C78" s="5">
        <v>6</v>
      </c>
      <c r="D78" s="9"/>
      <c r="E78" s="41"/>
      <c r="F78" s="45" t="s">
        <v>70</v>
      </c>
      <c r="G78" s="55">
        <v>7611450</v>
      </c>
      <c r="H78" s="55"/>
      <c r="I78" s="55"/>
      <c r="J78" s="55">
        <v>105000</v>
      </c>
      <c r="K78" s="55"/>
      <c r="L78" s="60">
        <f t="shared" si="15"/>
        <v>7716450</v>
      </c>
    </row>
    <row r="79" spans="1:12" ht="20.25" customHeight="1" x14ac:dyDescent="0.25">
      <c r="A79" s="8"/>
      <c r="B79" s="4"/>
      <c r="C79" s="5">
        <v>7</v>
      </c>
      <c r="D79" s="9"/>
      <c r="E79" s="41"/>
      <c r="F79" s="42" t="s">
        <v>29</v>
      </c>
      <c r="G79" s="53"/>
      <c r="H79" s="53"/>
      <c r="I79" s="53"/>
      <c r="J79" s="53"/>
      <c r="K79" s="53"/>
      <c r="L79" s="60">
        <f t="shared" si="15"/>
        <v>0</v>
      </c>
    </row>
    <row r="80" spans="1:12" ht="20.25" customHeight="1" x14ac:dyDescent="0.25">
      <c r="A80" s="8"/>
      <c r="B80" s="4">
        <v>6</v>
      </c>
      <c r="C80" s="5"/>
      <c r="D80" s="9"/>
      <c r="E80" s="67" t="s">
        <v>23</v>
      </c>
      <c r="F80" s="68"/>
      <c r="G80" s="53">
        <f>SUM(G81:G84)</f>
        <v>376726668</v>
      </c>
      <c r="H80" s="53">
        <f t="shared" ref="H80:K80" si="18">SUM(H81:H83)</f>
        <v>0</v>
      </c>
      <c r="I80" s="53">
        <f t="shared" si="18"/>
        <v>0</v>
      </c>
      <c r="J80" s="53">
        <f t="shared" si="18"/>
        <v>0</v>
      </c>
      <c r="K80" s="53">
        <f t="shared" si="18"/>
        <v>0</v>
      </c>
      <c r="L80" s="60">
        <f t="shared" si="15"/>
        <v>376726668</v>
      </c>
    </row>
    <row r="81" spans="1:12" ht="20.25" customHeight="1" x14ac:dyDescent="0.25">
      <c r="A81" s="8"/>
      <c r="B81" s="4"/>
      <c r="C81" s="5">
        <v>1</v>
      </c>
      <c r="D81" s="9"/>
      <c r="E81" s="17"/>
      <c r="F81" s="48" t="s">
        <v>42</v>
      </c>
      <c r="G81" s="53">
        <v>188827897</v>
      </c>
      <c r="H81" s="53"/>
      <c r="I81" s="53"/>
      <c r="J81" s="53"/>
      <c r="K81" s="53"/>
      <c r="L81" s="60">
        <f t="shared" si="15"/>
        <v>188827897</v>
      </c>
    </row>
    <row r="82" spans="1:12" ht="20.25" customHeight="1" x14ac:dyDescent="0.25">
      <c r="A82" s="8"/>
      <c r="B82" s="4"/>
      <c r="C82" s="5">
        <v>2</v>
      </c>
      <c r="D82" s="9"/>
      <c r="E82" s="17"/>
      <c r="F82" s="48" t="s">
        <v>31</v>
      </c>
      <c r="G82" s="53"/>
      <c r="H82" s="53"/>
      <c r="I82" s="53"/>
      <c r="J82" s="53"/>
      <c r="K82" s="53"/>
      <c r="L82" s="60">
        <f t="shared" si="15"/>
        <v>0</v>
      </c>
    </row>
    <row r="83" spans="1:12" ht="20.25" customHeight="1" x14ac:dyDescent="0.25">
      <c r="A83" s="8"/>
      <c r="B83" s="4"/>
      <c r="C83" s="5">
        <v>3</v>
      </c>
      <c r="D83" s="9"/>
      <c r="E83" s="17"/>
      <c r="F83" s="48" t="s">
        <v>30</v>
      </c>
      <c r="G83" s="55">
        <v>176386873</v>
      </c>
      <c r="H83" s="53"/>
      <c r="I83" s="53"/>
      <c r="J83" s="53"/>
      <c r="K83" s="53"/>
      <c r="L83" s="60">
        <f t="shared" si="15"/>
        <v>176386873</v>
      </c>
    </row>
    <row r="84" spans="1:12" ht="20.25" customHeight="1" x14ac:dyDescent="0.25">
      <c r="A84" s="8"/>
      <c r="B84" s="4"/>
      <c r="C84" s="5"/>
      <c r="D84" s="9"/>
      <c r="E84" s="17"/>
      <c r="F84" s="58" t="s">
        <v>106</v>
      </c>
      <c r="G84" s="53">
        <v>11511898</v>
      </c>
      <c r="H84" s="53"/>
      <c r="I84" s="53"/>
      <c r="J84" s="53"/>
      <c r="K84" s="53"/>
      <c r="L84" s="60">
        <f t="shared" si="15"/>
        <v>11511898</v>
      </c>
    </row>
    <row r="85" spans="1:12" ht="20.25" customHeight="1" x14ac:dyDescent="0.25">
      <c r="A85" s="8">
        <v>2</v>
      </c>
      <c r="B85" s="34"/>
      <c r="C85" s="35"/>
      <c r="D85" s="70" t="s">
        <v>25</v>
      </c>
      <c r="E85" s="71"/>
      <c r="F85" s="71"/>
      <c r="G85" s="62">
        <f t="shared" ref="G85:K85" si="19">SUM(G86,G87,G88,G98)</f>
        <v>1012702965</v>
      </c>
      <c r="H85" s="62">
        <f t="shared" si="19"/>
        <v>99900</v>
      </c>
      <c r="I85" s="62">
        <f t="shared" si="19"/>
        <v>1835000</v>
      </c>
      <c r="J85" s="62">
        <f t="shared" si="19"/>
        <v>0</v>
      </c>
      <c r="K85" s="62">
        <f t="shared" si="19"/>
        <v>0</v>
      </c>
      <c r="L85" s="60">
        <f t="shared" si="15"/>
        <v>1014637865</v>
      </c>
    </row>
    <row r="86" spans="1:12" ht="20.25" customHeight="1" x14ac:dyDescent="0.25">
      <c r="A86" s="8"/>
      <c r="B86" s="4">
        <v>1</v>
      </c>
      <c r="C86" s="5"/>
      <c r="D86" s="9"/>
      <c r="E86" s="67" t="s">
        <v>20</v>
      </c>
      <c r="F86" s="68"/>
      <c r="G86" s="53">
        <v>907971620</v>
      </c>
      <c r="H86" s="53">
        <v>99900</v>
      </c>
      <c r="I86" s="53">
        <v>1835000</v>
      </c>
      <c r="J86" s="53"/>
      <c r="K86" s="53"/>
      <c r="L86" s="60">
        <f t="shared" si="15"/>
        <v>909906520</v>
      </c>
    </row>
    <row r="87" spans="1:12" ht="20.25" customHeight="1" x14ac:dyDescent="0.25">
      <c r="A87" s="8"/>
      <c r="B87" s="4">
        <v>2</v>
      </c>
      <c r="C87" s="5"/>
      <c r="D87" s="9"/>
      <c r="E87" s="67" t="s">
        <v>21</v>
      </c>
      <c r="F87" s="68"/>
      <c r="G87" s="53">
        <v>102156345</v>
      </c>
      <c r="H87" s="53"/>
      <c r="I87" s="53"/>
      <c r="J87" s="53"/>
      <c r="K87" s="53"/>
      <c r="L87" s="60">
        <f t="shared" si="15"/>
        <v>102156345</v>
      </c>
    </row>
    <row r="88" spans="1:12" ht="20.25" customHeight="1" x14ac:dyDescent="0.25">
      <c r="A88" s="8"/>
      <c r="B88" s="4">
        <v>3</v>
      </c>
      <c r="C88" s="5"/>
      <c r="D88" s="9"/>
      <c r="E88" s="67" t="s">
        <v>22</v>
      </c>
      <c r="F88" s="68"/>
      <c r="G88" s="53">
        <f t="shared" ref="G88:K88" si="20">SUM(G89:G97)</f>
        <v>2575000</v>
      </c>
      <c r="H88" s="53">
        <f t="shared" si="20"/>
        <v>0</v>
      </c>
      <c r="I88" s="53">
        <f t="shared" si="20"/>
        <v>0</v>
      </c>
      <c r="J88" s="53">
        <f t="shared" si="20"/>
        <v>0</v>
      </c>
      <c r="K88" s="53">
        <f t="shared" si="20"/>
        <v>0</v>
      </c>
      <c r="L88" s="60">
        <f t="shared" si="15"/>
        <v>2575000</v>
      </c>
    </row>
    <row r="89" spans="1:12" ht="17.25" customHeight="1" x14ac:dyDescent="0.25">
      <c r="A89" s="8"/>
      <c r="B89" s="4"/>
      <c r="C89" s="5">
        <v>1</v>
      </c>
      <c r="D89" s="9"/>
      <c r="E89" s="41"/>
      <c r="F89" s="45" t="s">
        <v>53</v>
      </c>
      <c r="G89" s="55"/>
      <c r="H89" s="55"/>
      <c r="I89" s="55"/>
      <c r="J89" s="55"/>
      <c r="K89" s="55"/>
      <c r="L89" s="60">
        <f t="shared" si="15"/>
        <v>0</v>
      </c>
    </row>
    <row r="90" spans="1:12" ht="17.25" customHeight="1" x14ac:dyDescent="0.25">
      <c r="A90" s="8"/>
      <c r="B90" s="4"/>
      <c r="C90" s="5">
        <v>2</v>
      </c>
      <c r="D90" s="9"/>
      <c r="E90" s="41"/>
      <c r="F90" s="45" t="s">
        <v>64</v>
      </c>
      <c r="G90" s="55"/>
      <c r="H90" s="55"/>
      <c r="I90" s="55"/>
      <c r="J90" s="55"/>
      <c r="K90" s="55"/>
      <c r="L90" s="60">
        <f t="shared" si="15"/>
        <v>0</v>
      </c>
    </row>
    <row r="91" spans="1:12" ht="17.25" customHeight="1" x14ac:dyDescent="0.25">
      <c r="A91" s="8"/>
      <c r="B91" s="4"/>
      <c r="C91" s="5">
        <v>3</v>
      </c>
      <c r="D91" s="9"/>
      <c r="E91" s="41"/>
      <c r="F91" s="45" t="s">
        <v>66</v>
      </c>
      <c r="G91" s="55"/>
      <c r="H91" s="55"/>
      <c r="I91" s="55"/>
      <c r="J91" s="55"/>
      <c r="K91" s="55"/>
      <c r="L91" s="60">
        <f t="shared" si="15"/>
        <v>0</v>
      </c>
    </row>
    <row r="92" spans="1:12" ht="17.25" customHeight="1" x14ac:dyDescent="0.25">
      <c r="A92" s="8"/>
      <c r="B92" s="4"/>
      <c r="C92" s="5">
        <v>4</v>
      </c>
      <c r="D92" s="9"/>
      <c r="E92" s="41"/>
      <c r="F92" s="45" t="s">
        <v>65</v>
      </c>
      <c r="G92" s="55"/>
      <c r="H92" s="55"/>
      <c r="I92" s="55"/>
      <c r="J92" s="55"/>
      <c r="K92" s="55"/>
      <c r="L92" s="60">
        <f t="shared" si="15"/>
        <v>0</v>
      </c>
    </row>
    <row r="93" spans="1:12" ht="17.25" customHeight="1" x14ac:dyDescent="0.25">
      <c r="A93" s="8"/>
      <c r="B93" s="4"/>
      <c r="C93" s="5">
        <v>5</v>
      </c>
      <c r="D93" s="9"/>
      <c r="E93" s="41"/>
      <c r="F93" s="45" t="s">
        <v>67</v>
      </c>
      <c r="G93" s="55"/>
      <c r="H93" s="55"/>
      <c r="I93" s="55"/>
      <c r="J93" s="55"/>
      <c r="K93" s="55"/>
      <c r="L93" s="60">
        <f t="shared" si="15"/>
        <v>0</v>
      </c>
    </row>
    <row r="94" spans="1:12" ht="17.25" customHeight="1" x14ac:dyDescent="0.25">
      <c r="A94" s="8"/>
      <c r="B94" s="4"/>
      <c r="C94" s="5">
        <v>6</v>
      </c>
      <c r="D94" s="9"/>
      <c r="E94" s="41"/>
      <c r="F94" s="45" t="s">
        <v>68</v>
      </c>
      <c r="G94" s="55"/>
      <c r="H94" s="55"/>
      <c r="I94" s="55"/>
      <c r="J94" s="55"/>
      <c r="K94" s="55"/>
      <c r="L94" s="60">
        <f t="shared" si="15"/>
        <v>0</v>
      </c>
    </row>
    <row r="95" spans="1:12" ht="17.25" customHeight="1" x14ac:dyDescent="0.25">
      <c r="A95" s="8"/>
      <c r="B95" s="4"/>
      <c r="C95" s="5">
        <v>7</v>
      </c>
      <c r="D95" s="9"/>
      <c r="E95" s="41"/>
      <c r="F95" s="45" t="s">
        <v>54</v>
      </c>
      <c r="G95" s="55">
        <v>250000</v>
      </c>
      <c r="H95" s="55"/>
      <c r="I95" s="55"/>
      <c r="J95" s="55"/>
      <c r="K95" s="55"/>
      <c r="L95" s="60">
        <f t="shared" si="15"/>
        <v>250000</v>
      </c>
    </row>
    <row r="96" spans="1:12" ht="17.25" customHeight="1" x14ac:dyDescent="0.25">
      <c r="A96" s="8"/>
      <c r="B96" s="4"/>
      <c r="C96" s="5">
        <v>8</v>
      </c>
      <c r="D96" s="9"/>
      <c r="E96" s="41"/>
      <c r="F96" s="45" t="s">
        <v>69</v>
      </c>
      <c r="G96" s="55">
        <v>2325000</v>
      </c>
      <c r="H96" s="55"/>
      <c r="I96" s="55"/>
      <c r="J96" s="55"/>
      <c r="K96" s="55"/>
      <c r="L96" s="60">
        <f t="shared" si="15"/>
        <v>2325000</v>
      </c>
    </row>
    <row r="97" spans="1:12" ht="20.25" customHeight="1" x14ac:dyDescent="0.25">
      <c r="A97" s="8"/>
      <c r="B97" s="4"/>
      <c r="C97" s="5">
        <v>9</v>
      </c>
      <c r="D97" s="9"/>
      <c r="E97" s="41"/>
      <c r="F97" s="42" t="s">
        <v>28</v>
      </c>
      <c r="G97" s="53"/>
      <c r="H97" s="53"/>
      <c r="I97" s="53"/>
      <c r="J97" s="53"/>
      <c r="K97" s="53"/>
      <c r="L97" s="60">
        <f t="shared" si="15"/>
        <v>0</v>
      </c>
    </row>
    <row r="98" spans="1:12" ht="20.25" customHeight="1" x14ac:dyDescent="0.25">
      <c r="A98" s="8"/>
      <c r="B98" s="4">
        <v>4</v>
      </c>
      <c r="C98" s="5"/>
      <c r="D98" s="9"/>
      <c r="E98" s="67" t="s">
        <v>23</v>
      </c>
      <c r="F98" s="68"/>
      <c r="G98" s="53">
        <f t="shared" ref="G98:K98" si="21">SUM(G99:G101)</f>
        <v>0</v>
      </c>
      <c r="H98" s="53">
        <f t="shared" si="21"/>
        <v>0</v>
      </c>
      <c r="I98" s="53">
        <f t="shared" si="21"/>
        <v>0</v>
      </c>
      <c r="J98" s="53">
        <f t="shared" si="21"/>
        <v>0</v>
      </c>
      <c r="K98" s="53">
        <f t="shared" si="21"/>
        <v>0</v>
      </c>
      <c r="L98" s="60">
        <f t="shared" si="15"/>
        <v>0</v>
      </c>
    </row>
    <row r="99" spans="1:12" ht="15.75" customHeight="1" x14ac:dyDescent="0.25">
      <c r="A99" s="8"/>
      <c r="B99" s="4"/>
      <c r="C99" s="5">
        <v>1</v>
      </c>
      <c r="D99" s="9"/>
      <c r="E99" s="41"/>
      <c r="F99" s="48" t="s">
        <v>55</v>
      </c>
      <c r="G99" s="57"/>
      <c r="H99" s="57"/>
      <c r="I99" s="57"/>
      <c r="J99" s="57"/>
      <c r="K99" s="57"/>
      <c r="L99" s="60">
        <f t="shared" si="15"/>
        <v>0</v>
      </c>
    </row>
    <row r="100" spans="1:12" ht="15.75" customHeight="1" x14ac:dyDescent="0.25">
      <c r="A100" s="8"/>
      <c r="B100" s="4"/>
      <c r="C100" s="5">
        <v>2</v>
      </c>
      <c r="D100" s="9"/>
      <c r="E100" s="17"/>
      <c r="F100" s="48" t="s">
        <v>56</v>
      </c>
      <c r="G100" s="57"/>
      <c r="H100" s="57"/>
      <c r="I100" s="57"/>
      <c r="J100" s="57"/>
      <c r="K100" s="57"/>
      <c r="L100" s="60">
        <f t="shared" si="15"/>
        <v>0</v>
      </c>
    </row>
    <row r="101" spans="1:12" ht="15.75" customHeight="1" x14ac:dyDescent="0.25">
      <c r="A101" s="8"/>
      <c r="B101" s="4"/>
      <c r="C101" s="5">
        <v>3</v>
      </c>
      <c r="D101" s="9"/>
      <c r="E101" s="17"/>
      <c r="F101" s="45" t="s">
        <v>30</v>
      </c>
      <c r="G101" s="55"/>
      <c r="H101" s="55"/>
      <c r="I101" s="55"/>
      <c r="J101" s="55"/>
      <c r="K101" s="55"/>
      <c r="L101" s="60">
        <f t="shared" si="15"/>
        <v>0</v>
      </c>
    </row>
    <row r="102" spans="1:12" ht="20.25" customHeight="1" x14ac:dyDescent="0.25">
      <c r="A102" s="6"/>
      <c r="B102" s="6"/>
      <c r="C102" s="7"/>
      <c r="D102" s="7"/>
      <c r="E102" s="5"/>
      <c r="F102" s="64" t="s">
        <v>4</v>
      </c>
      <c r="G102" s="65">
        <f t="shared" ref="G102:K102" si="22">SUM(G64,G85)</f>
        <v>1940988226</v>
      </c>
      <c r="H102" s="65">
        <f t="shared" si="22"/>
        <v>81341799</v>
      </c>
      <c r="I102" s="65">
        <f t="shared" si="22"/>
        <v>101445608</v>
      </c>
      <c r="J102" s="65">
        <f t="shared" si="22"/>
        <v>30235000</v>
      </c>
      <c r="K102" s="65">
        <f t="shared" si="22"/>
        <v>0</v>
      </c>
      <c r="L102" s="60">
        <f t="shared" si="15"/>
        <v>2154010633</v>
      </c>
    </row>
    <row r="103" spans="1:12" x14ac:dyDescent="0.25">
      <c r="E103" s="1"/>
      <c r="F103" s="1"/>
      <c r="G103" s="59"/>
      <c r="H103" s="59"/>
      <c r="I103" s="59"/>
      <c r="J103" s="1"/>
      <c r="K103" s="1"/>
      <c r="L103" s="1"/>
    </row>
    <row r="104" spans="1:12" s="1" customFormat="1" ht="12" customHeight="1" x14ac:dyDescent="0.2">
      <c r="A104" s="6"/>
      <c r="B104" s="7"/>
      <c r="C104" s="5"/>
      <c r="D104" s="7"/>
      <c r="E104" s="7"/>
      <c r="F104" s="5" t="s">
        <v>89</v>
      </c>
      <c r="G104" s="4">
        <v>1</v>
      </c>
      <c r="H104" s="4">
        <v>12</v>
      </c>
      <c r="I104" s="4"/>
      <c r="J104" s="5"/>
      <c r="K104" s="5"/>
      <c r="L104" s="7">
        <f>SUM(G104:I104)</f>
        <v>13</v>
      </c>
    </row>
    <row r="105" spans="1:12" s="24" customFormat="1" ht="12" customHeight="1" x14ac:dyDescent="0.2">
      <c r="A105" s="6"/>
      <c r="B105" s="7"/>
      <c r="C105" s="7"/>
      <c r="D105" s="7"/>
      <c r="E105" s="7"/>
      <c r="F105" s="5" t="s">
        <v>90</v>
      </c>
      <c r="G105" s="4">
        <v>7</v>
      </c>
      <c r="H105" s="4"/>
      <c r="I105" s="4">
        <v>22</v>
      </c>
      <c r="J105" s="5">
        <v>5</v>
      </c>
      <c r="K105" s="5"/>
      <c r="L105" s="7">
        <f>SUM(G105:J105)</f>
        <v>34</v>
      </c>
    </row>
    <row r="106" spans="1:12" s="25" customFormat="1" ht="12" customHeight="1" x14ac:dyDescent="0.2">
      <c r="A106" s="6"/>
      <c r="B106" s="7"/>
      <c r="C106" s="9"/>
      <c r="D106" s="7"/>
      <c r="E106" s="7"/>
      <c r="F106" s="5" t="s">
        <v>91</v>
      </c>
      <c r="G106" s="4"/>
      <c r="H106" s="4"/>
      <c r="I106" s="4"/>
      <c r="J106" s="5"/>
      <c r="K106" s="5"/>
      <c r="L106" s="7">
        <f t="shared" ref="L106:L112" si="23">SUM(G106:J106)</f>
        <v>0</v>
      </c>
    </row>
    <row r="107" spans="1:12" s="24" customFormat="1" ht="12" customHeight="1" x14ac:dyDescent="0.2">
      <c r="A107" s="6"/>
      <c r="B107" s="7"/>
      <c r="C107" s="7"/>
      <c r="D107" s="7"/>
      <c r="E107" s="7"/>
      <c r="F107" s="5" t="s">
        <v>92</v>
      </c>
      <c r="G107" s="4"/>
      <c r="H107" s="4"/>
      <c r="I107" s="4"/>
      <c r="J107" s="5"/>
      <c r="K107" s="5"/>
      <c r="L107" s="7">
        <f t="shared" si="23"/>
        <v>0</v>
      </c>
    </row>
    <row r="108" spans="1:12" s="25" customFormat="1" ht="12" customHeight="1" x14ac:dyDescent="0.2">
      <c r="A108" s="6"/>
      <c r="B108" s="7"/>
      <c r="C108" s="9"/>
      <c r="D108" s="7"/>
      <c r="E108" s="7"/>
      <c r="F108" s="5" t="s">
        <v>93</v>
      </c>
      <c r="G108" s="4">
        <v>12</v>
      </c>
      <c r="H108" s="4"/>
      <c r="I108" s="4"/>
      <c r="J108" s="5">
        <v>0</v>
      </c>
      <c r="K108" s="5"/>
      <c r="L108" s="7">
        <f t="shared" si="23"/>
        <v>12</v>
      </c>
    </row>
    <row r="109" spans="1:12" s="25" customFormat="1" ht="12" customHeight="1" x14ac:dyDescent="0.2">
      <c r="A109" s="6"/>
      <c r="B109" s="7"/>
      <c r="C109" s="9"/>
      <c r="D109" s="7"/>
      <c r="E109" s="7"/>
      <c r="F109" s="5" t="s">
        <v>94</v>
      </c>
      <c r="G109" s="4"/>
      <c r="H109" s="4"/>
      <c r="I109" s="4"/>
      <c r="J109" s="5"/>
      <c r="K109" s="5"/>
      <c r="L109" s="7">
        <f t="shared" si="23"/>
        <v>0</v>
      </c>
    </row>
    <row r="110" spans="1:12" s="26" customFormat="1" ht="12" customHeight="1" x14ac:dyDescent="0.2">
      <c r="A110" s="6"/>
      <c r="B110" s="7"/>
      <c r="C110" s="30"/>
      <c r="D110" s="7"/>
      <c r="E110" s="7"/>
      <c r="F110" s="7" t="s">
        <v>95</v>
      </c>
      <c r="G110" s="6">
        <f>SUM(G104:G109)</f>
        <v>20</v>
      </c>
      <c r="H110" s="6">
        <v>12</v>
      </c>
      <c r="I110" s="6">
        <v>22</v>
      </c>
      <c r="J110" s="5">
        <v>5</v>
      </c>
      <c r="K110" s="5"/>
      <c r="L110" s="7">
        <f t="shared" si="23"/>
        <v>59</v>
      </c>
    </row>
    <row r="111" spans="1:12" s="29" customFormat="1" ht="12" customHeight="1" x14ac:dyDescent="0.2">
      <c r="A111" s="6"/>
      <c r="B111" s="7"/>
      <c r="C111" s="23"/>
      <c r="D111" s="7"/>
      <c r="E111" s="7"/>
      <c r="F111" s="27" t="s">
        <v>96</v>
      </c>
      <c r="G111" s="33">
        <v>21</v>
      </c>
      <c r="H111" s="33">
        <v>12</v>
      </c>
      <c r="I111" s="33">
        <v>22</v>
      </c>
      <c r="J111" s="28">
        <v>5</v>
      </c>
      <c r="K111" s="28"/>
      <c r="L111" s="7">
        <f t="shared" si="23"/>
        <v>60</v>
      </c>
    </row>
    <row r="112" spans="1:12" s="29" customFormat="1" ht="12" customHeight="1" x14ac:dyDescent="0.2">
      <c r="A112" s="6"/>
      <c r="B112" s="7"/>
      <c r="C112" s="23"/>
      <c r="D112" s="7"/>
      <c r="E112" s="7"/>
      <c r="F112" s="27" t="s">
        <v>97</v>
      </c>
      <c r="G112" s="33">
        <v>34</v>
      </c>
      <c r="H112" s="33"/>
      <c r="I112" s="33"/>
      <c r="J112" s="28"/>
      <c r="K112" s="28"/>
      <c r="L112" s="7">
        <f t="shared" si="23"/>
        <v>34</v>
      </c>
    </row>
  </sheetData>
  <mergeCells count="41">
    <mergeCell ref="K62:K63"/>
    <mergeCell ref="E42:F42"/>
    <mergeCell ref="A62:A63"/>
    <mergeCell ref="B62:B63"/>
    <mergeCell ref="C62:C63"/>
    <mergeCell ref="D62:D63"/>
    <mergeCell ref="E45:F45"/>
    <mergeCell ref="E51:F51"/>
    <mergeCell ref="E35:F35"/>
    <mergeCell ref="D41:F41"/>
    <mergeCell ref="A3:L3"/>
    <mergeCell ref="E31:F31"/>
    <mergeCell ref="D8:F8"/>
    <mergeCell ref="E20:F20"/>
    <mergeCell ref="E9:F9"/>
    <mergeCell ref="E16:F16"/>
    <mergeCell ref="J6:J7"/>
    <mergeCell ref="K6:K7"/>
    <mergeCell ref="A2:L2"/>
    <mergeCell ref="B6:B7"/>
    <mergeCell ref="C6:C7"/>
    <mergeCell ref="D6:D7"/>
    <mergeCell ref="G6:G7"/>
    <mergeCell ref="A6:A7"/>
    <mergeCell ref="A4:L4"/>
    <mergeCell ref="E98:F98"/>
    <mergeCell ref="E55:F55"/>
    <mergeCell ref="D64:F64"/>
    <mergeCell ref="D85:F85"/>
    <mergeCell ref="E65:F65"/>
    <mergeCell ref="E66:F66"/>
    <mergeCell ref="E80:F80"/>
    <mergeCell ref="E86:F86"/>
    <mergeCell ref="E87:F87"/>
    <mergeCell ref="E88:F88"/>
    <mergeCell ref="E67:F67"/>
    <mergeCell ref="E68:F68"/>
    <mergeCell ref="E72:F72"/>
    <mergeCell ref="A61:L61"/>
    <mergeCell ref="G62:G63"/>
    <mergeCell ref="J62:J63"/>
  </mergeCells>
  <phoneticPr fontId="7" type="noConversion"/>
  <printOptions horizontalCentered="1"/>
  <pageMargins left="0.19685039370078741" right="0.15748031496062992" top="0.35433070866141736" bottom="0.35433070866141736" header="0.39370078740157483" footer="0.35433070866141736"/>
  <pageSetup paperSize="9" scale="61" fitToHeight="2" orientation="landscape" r:id="rId1"/>
  <headerFooter alignWithMargins="0"/>
  <rowBreaks count="1" manualBreakCount="1"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Bordány 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Kálmán  Lászlóné vezető főtanácsos</dc:creator>
  <cp:lastModifiedBy>user</cp:lastModifiedBy>
  <cp:lastPrinted>2021-02-09T15:31:10Z</cp:lastPrinted>
  <dcterms:created xsi:type="dcterms:W3CDTF">2013-09-05T15:17:21Z</dcterms:created>
  <dcterms:modified xsi:type="dcterms:W3CDTF">2021-02-11T11:30:42Z</dcterms:modified>
</cp:coreProperties>
</file>