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i.PMH.001\Desktop\Timi\Rendeletek 2016\"/>
    </mc:Choice>
  </mc:AlternateContent>
  <bookViews>
    <workbookView xWindow="0" yWindow="0" windowWidth="28800" windowHeight="11835" activeTab="4"/>
  </bookViews>
  <sheets>
    <sheet name="1.mell" sheetId="1" r:id="rId1"/>
    <sheet name="2.mell." sheetId="39" r:id="rId2"/>
    <sheet name="3.mell." sheetId="43" r:id="rId3"/>
    <sheet name="4. mell." sheetId="8" r:id="rId4"/>
    <sheet name="5.mell" sheetId="1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12" i="39"/>
  <c r="D34" i="39" s="1"/>
  <c r="C14" i="12" l="1"/>
  <c r="D14" i="12"/>
  <c r="E14" i="12"/>
  <c r="F14" i="12"/>
  <c r="G14" i="12"/>
  <c r="H14" i="12"/>
  <c r="I14" i="12"/>
  <c r="J14" i="12"/>
  <c r="K14" i="12"/>
  <c r="L11" i="12"/>
  <c r="D13" i="39" l="1"/>
  <c r="D13" i="43" l="1"/>
  <c r="D29" i="43" l="1"/>
  <c r="D24" i="43"/>
  <c r="D12" i="43"/>
  <c r="D33" i="43" l="1"/>
  <c r="D29" i="39" l="1"/>
  <c r="D24" i="39"/>
  <c r="B14" i="12" l="1"/>
  <c r="L13" i="12"/>
  <c r="L12" i="12"/>
  <c r="L14" i="12" l="1"/>
  <c r="F17" i="8"/>
  <c r="C17" i="8"/>
  <c r="F9" i="8"/>
  <c r="C9" i="8"/>
  <c r="F23" i="8" l="1"/>
  <c r="C23" i="8"/>
  <c r="F24" i="1"/>
  <c r="F20" i="1"/>
  <c r="C20" i="1"/>
  <c r="C15" i="1"/>
  <c r="F8" i="1"/>
  <c r="C9" i="1"/>
  <c r="F27" i="1" l="1"/>
  <c r="C8" i="1"/>
  <c r="C27" i="1" s="1"/>
</calcChain>
</file>

<file path=xl/sharedStrings.xml><?xml version="1.0" encoding="utf-8"?>
<sst xmlns="http://schemas.openxmlformats.org/spreadsheetml/2006/main" count="292" uniqueCount="142">
  <si>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</si>
  <si>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</si>
  <si>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</si>
  <si>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</si>
  <si>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</si>
  <si>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</si>
  <si>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</si>
  <si>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</si>
  <si>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</si>
  <si>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</si>
  <si>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</si>
  <si>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</si>
  <si>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</si>
  <si>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</si>
  <si>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</si>
  <si>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</si>
  <si>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</si>
  <si>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</si>
  <si>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</si>
  <si>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</si>
  <si>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</si>
  <si>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</si>
  <si>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</si>
  <si>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</si>
  <si>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</si>
  <si>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</si>
  <si>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</si>
  <si>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</si>
  <si>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</si>
  <si>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</si>
  <si>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</si>
  <si>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</si>
  <si>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</si>
  <si>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</si>
  <si>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</si>
  <si>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</si>
  <si>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</si>
  <si>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</si>
  <si>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</si>
  <si>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</si>
  <si>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</si>
  <si>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</si>
  <si>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</si>
  <si>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</si>
  <si>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</si>
  <si>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</si>
  <si>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</si>
  <si>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</si>
  <si>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</si>
  <si>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</si>
  <si>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</si>
  <si>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</si>
  <si>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</si>
  <si>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Működési célú támogatások Áht-on belülről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</si>
  <si>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</si>
  <si>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</si>
  <si>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</si>
  <si>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</si>
  <si>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</si>
  <si>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</si>
  <si>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</si>
  <si>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</si>
  <si>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</si>
  <si>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</si>
  <si>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</si>
  <si>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</si>
  <si>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</si>
  <si>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</si>
  <si>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</si>
  <si>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</si>
  <si>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</si>
  <si>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</si>
  <si>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</si>
  <si>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</si>
  <si>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</si>
  <si>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</si>
  <si>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</si>
  <si>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</si>
  <si>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</si>
  <si>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</si>
  <si>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</si>
  <si>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</si>
  <si>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</si>
  <si>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</si>
  <si>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</si>
  <si>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</si>
  <si>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a Nyírtelek Város Önkormányzat és Intézményei  2015. évi bevételi és kiadási előirányzatai kötelező feladatok, önként vállalt feladatok, államigazgatási feladatok szerinti bontásban</t>
  </si>
  <si>
    <t>Bevételek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</si>
  <si>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</si>
  <si>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</si>
  <si>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</si>
  <si>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</si>
  <si>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</si>
  <si>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</si>
  <si>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</si>
  <si>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</si>
  <si>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</si>
  <si>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</si>
  <si>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</si>
  <si>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</si>
  <si>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</si>
  <si>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</si>
  <si>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</si>
  <si>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</si>
  <si>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</si>
  <si>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</si>
  <si>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</si>
  <si>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</si>
  <si>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</si>
  <si>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</si>
  <si>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>Kastélykert Óvoda</t>
  </si>
  <si>
    <t xml:space="preserve">a Nyírtelek Város Önkormányzata 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</si>
  <si>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</si>
  <si>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</si>
  <si>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</si>
  <si>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</si>
  <si>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</si>
  <si>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</si>
  <si>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</si>
  <si>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</si>
  <si>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</si>
  <si>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</si>
  <si>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</si>
  <si>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</si>
  <si>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</si>
  <si>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</si>
  <si>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</si>
  <si>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</si>
  <si>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</si>
  <si>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</si>
  <si>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</si>
  <si>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a Nyírtelek Város Önkormányzat 2015. évi költségvetési mérlege</t>
  </si>
  <si>
    <t>K914</t>
  </si>
  <si>
    <t>5. számú melléklet</t>
  </si>
  <si>
    <t>3/b.  számú melléklet a 2/2015. (II.17.) önkormányzati rendelethez</t>
  </si>
  <si>
    <t>2/b.  számú melléklet a  2/2015. (II.17.) önkormányzati rendelethez</t>
  </si>
  <si>
    <t xml:space="preserve">Módosított előirányzat </t>
  </si>
  <si>
    <t>Módosított előirányzat</t>
  </si>
  <si>
    <t>a Nyírtelek Város Önkormányzat</t>
  </si>
  <si>
    <t>2. számú melléklet</t>
  </si>
  <si>
    <t>a Nyírteleki Polgármesteri Hivatal 2015. évi költségvetési mérlege</t>
  </si>
  <si>
    <t>Nyírteleki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</si>
</sst>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E10" sqref="E10"/>
    </sheetView>
  </sheetViews>
  <sheetFormatPr defaultRowHeight="15" x14ac:dyDescent="0.25"/>
  <cols>
    <col min="1" max="1" width="7.140625" style="71" customWidth="1"/>
    <col min="2" max="2" width="47.5703125" style="1" customWidth="1"/>
    <col min="3" max="3" width="12.28515625" style="1" customWidth="1"/>
    <col min="4" max="4" width="6.85546875" style="71" customWidth="1"/>
    <col min="5" max="5" width="43.85546875" style="1" customWidth="1"/>
    <col min="6" max="6" width="12.5703125" style="1" customWidth="1"/>
    <col min="7" max="16384" width="9.140625" style="1"/>
  </cols>
  <sheetData>
    <row r="1" spans="1:6" s="58" customFormat="1" ht="15.75" x14ac:dyDescent="0.25">
      <c r="A1" s="71"/>
      <c r="D1" s="91" t="s">
        <v>126</v>
      </c>
      <c r="E1" s="91"/>
      <c r="F1" s="91"/>
    </row>
    <row r="2" spans="1:6" x14ac:dyDescent="0.25">
      <c r="D2" s="88" t="s">
        <v>125</v>
      </c>
      <c r="E2" s="88"/>
      <c r="F2" s="88"/>
    </row>
    <row r="3" spans="1:6" x14ac:dyDescent="0.25">
      <c r="E3" s="2"/>
      <c r="F3" s="2"/>
    </row>
    <row r="4" spans="1:6" ht="15.75" x14ac:dyDescent="0.25">
      <c r="A4" s="89" t="s">
        <v>138</v>
      </c>
      <c r="B4" s="90"/>
      <c r="C4" s="90"/>
      <c r="D4" s="90"/>
      <c r="E4" s="90"/>
      <c r="F4" s="90"/>
    </row>
    <row r="5" spans="1:6" ht="15.75" x14ac:dyDescent="0.25">
      <c r="A5" s="89" t="s">
        <v>0</v>
      </c>
      <c r="B5" s="89"/>
      <c r="C5" s="89"/>
      <c r="D5" s="89"/>
      <c r="E5" s="89"/>
      <c r="F5" s="89"/>
    </row>
    <row r="6" spans="1:6" x14ac:dyDescent="0.25">
      <c r="F6" s="4" t="s">
        <v>1</v>
      </c>
    </row>
    <row r="7" spans="1:6" x14ac:dyDescent="0.25">
      <c r="A7" s="5" t="s">
        <v>2</v>
      </c>
      <c r="B7" s="5" t="s">
        <v>3</v>
      </c>
      <c r="C7" s="5" t="s">
        <v>4</v>
      </c>
      <c r="D7" s="5" t="s">
        <v>2</v>
      </c>
      <c r="E7" s="5" t="s">
        <v>5</v>
      </c>
      <c r="F7" s="5" t="s">
        <v>4</v>
      </c>
    </row>
    <row r="8" spans="1:6" x14ac:dyDescent="0.25">
      <c r="A8" s="74"/>
      <c r="B8" s="6" t="s">
        <v>6</v>
      </c>
      <c r="C8" s="7">
        <f>SUM(C9+C13+C15+C18+C19)</f>
        <v>925620</v>
      </c>
      <c r="D8" s="74"/>
      <c r="E8" s="8" t="s">
        <v>7</v>
      </c>
      <c r="F8" s="7">
        <f>SUM(F9+F10+F11+F12+F13)</f>
        <v>960478</v>
      </c>
    </row>
    <row r="9" spans="1:6" ht="28.5" x14ac:dyDescent="0.25">
      <c r="A9" s="70" t="s">
        <v>8</v>
      </c>
      <c r="B9" s="9" t="s">
        <v>9</v>
      </c>
      <c r="C9" s="10">
        <f>C10+C11</f>
        <v>654010</v>
      </c>
      <c r="D9" s="69" t="s">
        <v>8</v>
      </c>
      <c r="E9" s="12" t="s">
        <v>10</v>
      </c>
      <c r="F9" s="13">
        <v>375094</v>
      </c>
    </row>
    <row r="10" spans="1:6" ht="30" x14ac:dyDescent="0.25">
      <c r="A10" s="66" t="s">
        <v>11</v>
      </c>
      <c r="B10" s="12" t="s">
        <v>12</v>
      </c>
      <c r="C10" s="15">
        <v>421136</v>
      </c>
      <c r="D10" s="69" t="s">
        <v>13</v>
      </c>
      <c r="E10" s="12" t="s">
        <v>14</v>
      </c>
      <c r="F10" s="15">
        <v>77034</v>
      </c>
    </row>
    <row r="11" spans="1:6" ht="30" x14ac:dyDescent="0.25">
      <c r="A11" s="66" t="s">
        <v>15</v>
      </c>
      <c r="B11" s="12" t="s">
        <v>16</v>
      </c>
      <c r="C11" s="15">
        <v>232874</v>
      </c>
      <c r="D11" s="69" t="s">
        <v>17</v>
      </c>
      <c r="E11" s="12" t="s">
        <v>18</v>
      </c>
      <c r="F11" s="15">
        <v>247573</v>
      </c>
    </row>
    <row r="12" spans="1:6" x14ac:dyDescent="0.25">
      <c r="A12" s="40"/>
      <c r="B12" s="16"/>
      <c r="C12" s="15"/>
      <c r="D12" s="40" t="s">
        <v>19</v>
      </c>
      <c r="E12" s="12" t="s">
        <v>20</v>
      </c>
      <c r="F12" s="13">
        <v>41145</v>
      </c>
    </row>
    <row r="13" spans="1:6" x14ac:dyDescent="0.25">
      <c r="A13" s="40" t="s">
        <v>13</v>
      </c>
      <c r="B13" s="16" t="s">
        <v>21</v>
      </c>
      <c r="C13" s="15">
        <v>182800</v>
      </c>
      <c r="D13" s="70" t="s">
        <v>22</v>
      </c>
      <c r="E13" s="11" t="s">
        <v>23</v>
      </c>
      <c r="F13" s="10">
        <f>F14+F15+F16</f>
        <v>219632</v>
      </c>
    </row>
    <row r="14" spans="1:6" x14ac:dyDescent="0.25">
      <c r="A14" s="73"/>
      <c r="B14" s="16"/>
      <c r="C14" s="15"/>
      <c r="D14" s="82" t="s">
        <v>11</v>
      </c>
      <c r="E14" s="14" t="s">
        <v>24</v>
      </c>
      <c r="F14" s="17">
        <v>32016</v>
      </c>
    </row>
    <row r="15" spans="1:6" x14ac:dyDescent="0.25">
      <c r="A15" s="75" t="s">
        <v>17</v>
      </c>
      <c r="B15" s="16" t="s">
        <v>25</v>
      </c>
      <c r="C15" s="18">
        <f>C16+C17</f>
        <v>43409</v>
      </c>
      <c r="D15" s="82" t="s">
        <v>15</v>
      </c>
      <c r="E15" s="14" t="s">
        <v>26</v>
      </c>
      <c r="F15" s="17">
        <v>179642</v>
      </c>
    </row>
    <row r="16" spans="1:6" x14ac:dyDescent="0.25">
      <c r="A16" s="76" t="s">
        <v>11</v>
      </c>
      <c r="B16" s="12" t="s">
        <v>27</v>
      </c>
      <c r="C16" s="15">
        <v>43409</v>
      </c>
      <c r="D16" s="82" t="s">
        <v>28</v>
      </c>
      <c r="E16" s="14" t="s">
        <v>29</v>
      </c>
      <c r="F16" s="19">
        <v>7974</v>
      </c>
    </row>
    <row r="17" spans="1:6" x14ac:dyDescent="0.25">
      <c r="A17" s="76" t="s">
        <v>15</v>
      </c>
      <c r="B17" s="12" t="s">
        <v>30</v>
      </c>
      <c r="C17" s="15"/>
      <c r="D17" s="82"/>
      <c r="E17" s="14"/>
      <c r="F17" s="20"/>
    </row>
    <row r="18" spans="1:6" x14ac:dyDescent="0.25">
      <c r="A18" s="75" t="s">
        <v>19</v>
      </c>
      <c r="B18" s="16" t="s">
        <v>31</v>
      </c>
      <c r="C18" s="15">
        <v>0</v>
      </c>
      <c r="D18" s="75"/>
      <c r="E18" s="12"/>
      <c r="F18" s="19"/>
    </row>
    <row r="19" spans="1:6" ht="28.5" x14ac:dyDescent="0.25">
      <c r="A19" s="85" t="s">
        <v>22</v>
      </c>
      <c r="B19" s="21" t="s">
        <v>32</v>
      </c>
      <c r="C19" s="22">
        <v>45401</v>
      </c>
      <c r="D19" s="77"/>
      <c r="E19" s="21"/>
      <c r="F19" s="23"/>
    </row>
    <row r="20" spans="1:6" ht="28.5" x14ac:dyDescent="0.25">
      <c r="A20" s="74"/>
      <c r="B20" s="6" t="s">
        <v>33</v>
      </c>
      <c r="C20" s="24">
        <f>SUM(C23+C22)</f>
        <v>378553</v>
      </c>
      <c r="D20" s="74"/>
      <c r="E20" s="6" t="s">
        <v>34</v>
      </c>
      <c r="F20" s="25">
        <f>SUM(F21:F23)</f>
        <v>316975</v>
      </c>
    </row>
    <row r="21" spans="1:6" x14ac:dyDescent="0.25">
      <c r="A21" s="75" t="s">
        <v>35</v>
      </c>
      <c r="B21" s="16" t="s">
        <v>36</v>
      </c>
      <c r="C21" s="26"/>
      <c r="D21" s="75" t="s">
        <v>35</v>
      </c>
      <c r="E21" s="12" t="s">
        <v>37</v>
      </c>
      <c r="F21" s="19">
        <v>316975</v>
      </c>
    </row>
    <row r="22" spans="1:6" ht="30" x14ac:dyDescent="0.25">
      <c r="A22" s="78" t="s">
        <v>11</v>
      </c>
      <c r="B22" s="12" t="s">
        <v>38</v>
      </c>
      <c r="C22" s="28">
        <v>374458</v>
      </c>
      <c r="D22" s="86" t="s">
        <v>39</v>
      </c>
      <c r="E22" s="12" t="s">
        <v>40</v>
      </c>
      <c r="F22" s="13">
        <v>0</v>
      </c>
    </row>
    <row r="23" spans="1:6" x14ac:dyDescent="0.25">
      <c r="A23" s="40" t="s">
        <v>39</v>
      </c>
      <c r="B23" s="16" t="s">
        <v>41</v>
      </c>
      <c r="C23" s="28">
        <v>4095</v>
      </c>
      <c r="D23" s="75" t="s">
        <v>42</v>
      </c>
      <c r="E23" s="12" t="s">
        <v>43</v>
      </c>
      <c r="F23" s="15"/>
    </row>
    <row r="24" spans="1:6" x14ac:dyDescent="0.25">
      <c r="A24" s="5" t="s">
        <v>42</v>
      </c>
      <c r="B24" s="16" t="s">
        <v>44</v>
      </c>
      <c r="C24" s="15"/>
      <c r="D24" s="75" t="s">
        <v>47</v>
      </c>
      <c r="E24" s="16" t="s">
        <v>115</v>
      </c>
      <c r="F24" s="20">
        <f>F25+F26</f>
        <v>26720</v>
      </c>
    </row>
    <row r="25" spans="1:6" x14ac:dyDescent="0.25">
      <c r="A25" s="79" t="s">
        <v>11</v>
      </c>
      <c r="B25" s="12" t="s">
        <v>45</v>
      </c>
      <c r="C25" s="15"/>
      <c r="D25" s="83" t="s">
        <v>11</v>
      </c>
      <c r="E25" s="12" t="s">
        <v>46</v>
      </c>
      <c r="F25" s="19">
        <v>26720</v>
      </c>
    </row>
    <row r="26" spans="1:6" ht="28.5" x14ac:dyDescent="0.25">
      <c r="A26" s="84" t="s">
        <v>47</v>
      </c>
      <c r="B26" s="16" t="s">
        <v>48</v>
      </c>
      <c r="C26" s="18"/>
      <c r="D26" s="83" t="s">
        <v>15</v>
      </c>
      <c r="E26" s="12" t="s">
        <v>49</v>
      </c>
      <c r="F26" s="19"/>
    </row>
    <row r="27" spans="1:6" x14ac:dyDescent="0.25">
      <c r="A27" s="67"/>
      <c r="B27" s="6" t="s">
        <v>50</v>
      </c>
      <c r="C27" s="29">
        <f>SUM(C8+C20+C26)</f>
        <v>1304173</v>
      </c>
      <c r="D27" s="67"/>
      <c r="E27" s="8" t="s">
        <v>51</v>
      </c>
      <c r="F27" s="29">
        <f>SUM(F8+F20+F25)</f>
        <v>1304173</v>
      </c>
    </row>
    <row r="28" spans="1:6" x14ac:dyDescent="0.25">
      <c r="B28" s="30"/>
    </row>
    <row r="29" spans="1:6" ht="16.5" x14ac:dyDescent="0.25">
      <c r="A29" s="80"/>
      <c r="B29" s="31"/>
      <c r="C29" s="32"/>
    </row>
    <row r="30" spans="1:6" ht="16.5" x14ac:dyDescent="0.25">
      <c r="A30" s="81"/>
      <c r="B30" s="33"/>
    </row>
    <row r="31" spans="1:6" ht="15.75" customHeight="1" x14ac:dyDescent="0.25">
      <c r="A31" s="81"/>
      <c r="B31" s="33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zoomScaleSheetLayoutView="100" workbookViewId="0">
      <selection activeCell="D13" sqref="D13"/>
    </sheetView>
  </sheetViews>
  <sheetFormatPr defaultRowHeight="15" x14ac:dyDescent="0.25"/>
  <cols>
    <col min="1" max="1" width="5.85546875" style="71" customWidth="1"/>
    <col min="2" max="2" width="58.28515625" style="58" customWidth="1"/>
    <col min="3" max="4" width="13.140625" style="58" customWidth="1"/>
    <col min="5" max="16384" width="9.140625" style="58"/>
  </cols>
  <sheetData>
    <row r="1" spans="1:4" s="61" customFormat="1" x14ac:dyDescent="0.25">
      <c r="A1" s="71"/>
      <c r="C1" s="96" t="s">
        <v>139</v>
      </c>
      <c r="D1" s="96"/>
    </row>
    <row r="2" spans="1:4" x14ac:dyDescent="0.25">
      <c r="B2" s="88" t="s">
        <v>135</v>
      </c>
      <c r="C2" s="88"/>
      <c r="D2" s="88"/>
    </row>
    <row r="3" spans="1:4" x14ac:dyDescent="0.25">
      <c r="B3" s="97"/>
      <c r="C3" s="97"/>
      <c r="D3" s="97"/>
    </row>
    <row r="5" spans="1:4" ht="15" customHeight="1" x14ac:dyDescent="0.25">
      <c r="A5" s="98" t="s">
        <v>131</v>
      </c>
      <c r="B5" s="98"/>
      <c r="C5" s="98"/>
      <c r="D5" s="98"/>
    </row>
    <row r="6" spans="1:4" ht="15" customHeight="1" x14ac:dyDescent="0.25">
      <c r="A6" s="72"/>
      <c r="B6" s="59"/>
      <c r="C6" s="59"/>
      <c r="D6" s="59"/>
    </row>
    <row r="7" spans="1:4" ht="15" customHeight="1" x14ac:dyDescent="0.25">
      <c r="A7" s="98" t="s">
        <v>54</v>
      </c>
      <c r="B7" s="98"/>
      <c r="C7" s="98"/>
      <c r="D7" s="98"/>
    </row>
    <row r="9" spans="1:4" x14ac:dyDescent="0.25">
      <c r="D9" s="4" t="s">
        <v>1</v>
      </c>
    </row>
    <row r="10" spans="1:4" x14ac:dyDescent="0.25">
      <c r="A10" s="92" t="s">
        <v>2</v>
      </c>
      <c r="B10" s="92" t="s">
        <v>52</v>
      </c>
      <c r="C10" s="94" t="s">
        <v>55</v>
      </c>
      <c r="D10" s="94" t="s">
        <v>136</v>
      </c>
    </row>
    <row r="11" spans="1:4" x14ac:dyDescent="0.25">
      <c r="A11" s="93"/>
      <c r="B11" s="93"/>
      <c r="C11" s="95"/>
      <c r="D11" s="95"/>
    </row>
    <row r="12" spans="1:4" x14ac:dyDescent="0.25">
      <c r="A12" s="67"/>
      <c r="B12" s="34" t="s">
        <v>56</v>
      </c>
      <c r="C12" s="29"/>
      <c r="D12" s="29">
        <f>D13+D17+D18+D19+D20+D23</f>
        <v>655861</v>
      </c>
    </row>
    <row r="13" spans="1:4" x14ac:dyDescent="0.25">
      <c r="A13" s="66" t="s">
        <v>8</v>
      </c>
      <c r="B13" s="14" t="s">
        <v>10</v>
      </c>
      <c r="C13" s="37" t="s">
        <v>57</v>
      </c>
      <c r="D13" s="15">
        <f>D14+D15</f>
        <v>217355</v>
      </c>
    </row>
    <row r="14" spans="1:4" x14ac:dyDescent="0.25">
      <c r="A14" s="66" t="s">
        <v>11</v>
      </c>
      <c r="B14" s="14" t="s">
        <v>58</v>
      </c>
      <c r="C14" s="37" t="s">
        <v>59</v>
      </c>
      <c r="D14" s="15">
        <v>196794</v>
      </c>
    </row>
    <row r="15" spans="1:4" x14ac:dyDescent="0.25">
      <c r="A15" s="66" t="s">
        <v>15</v>
      </c>
      <c r="B15" s="14" t="s">
        <v>60</v>
      </c>
      <c r="C15" s="37" t="s">
        <v>61</v>
      </c>
      <c r="D15" s="15">
        <v>20561</v>
      </c>
    </row>
    <row r="16" spans="1:4" x14ac:dyDescent="0.25">
      <c r="A16" s="66"/>
      <c r="B16" s="14" t="s">
        <v>62</v>
      </c>
      <c r="C16" s="37" t="s">
        <v>63</v>
      </c>
      <c r="D16" s="15">
        <v>18626</v>
      </c>
    </row>
    <row r="17" spans="1:4" x14ac:dyDescent="0.25">
      <c r="A17" s="66" t="s">
        <v>13</v>
      </c>
      <c r="B17" s="14" t="s">
        <v>14</v>
      </c>
      <c r="C17" s="37" t="s">
        <v>64</v>
      </c>
      <c r="D17" s="15">
        <v>32856</v>
      </c>
    </row>
    <row r="18" spans="1:4" x14ac:dyDescent="0.25">
      <c r="A18" s="66" t="s">
        <v>17</v>
      </c>
      <c r="B18" s="14" t="s">
        <v>18</v>
      </c>
      <c r="C18" s="37" t="s">
        <v>65</v>
      </c>
      <c r="D18" s="15">
        <v>168747</v>
      </c>
    </row>
    <row r="19" spans="1:4" x14ac:dyDescent="0.25">
      <c r="A19" s="66" t="s">
        <v>19</v>
      </c>
      <c r="B19" s="14" t="s">
        <v>20</v>
      </c>
      <c r="C19" s="37" t="s">
        <v>66</v>
      </c>
      <c r="D19" s="15">
        <v>17709</v>
      </c>
    </row>
    <row r="20" spans="1:4" x14ac:dyDescent="0.25">
      <c r="A20" s="66" t="s">
        <v>22</v>
      </c>
      <c r="B20" s="14" t="s">
        <v>67</v>
      </c>
      <c r="C20" s="37" t="s">
        <v>68</v>
      </c>
      <c r="D20" s="15">
        <v>211220</v>
      </c>
    </row>
    <row r="21" spans="1:4" x14ac:dyDescent="0.25">
      <c r="A21" s="66" t="s">
        <v>11</v>
      </c>
      <c r="B21" s="14" t="s">
        <v>69</v>
      </c>
      <c r="C21" s="37" t="s">
        <v>70</v>
      </c>
      <c r="D21" s="15">
        <v>0</v>
      </c>
    </row>
    <row r="22" spans="1:4" x14ac:dyDescent="0.25">
      <c r="A22" s="66" t="s">
        <v>15</v>
      </c>
      <c r="B22" s="14" t="s">
        <v>71</v>
      </c>
      <c r="C22" s="37" t="s">
        <v>72</v>
      </c>
      <c r="D22" s="15"/>
    </row>
    <row r="23" spans="1:4" x14ac:dyDescent="0.25">
      <c r="A23" s="66" t="s">
        <v>28</v>
      </c>
      <c r="B23" s="14" t="s">
        <v>73</v>
      </c>
      <c r="C23" s="37" t="s">
        <v>74</v>
      </c>
      <c r="D23" s="15">
        <v>7974</v>
      </c>
    </row>
    <row r="24" spans="1:4" x14ac:dyDescent="0.25">
      <c r="A24" s="67"/>
      <c r="B24" s="34" t="s">
        <v>75</v>
      </c>
      <c r="C24" s="35"/>
      <c r="D24" s="29">
        <f>SUM(D25+D26+D27+D28)</f>
        <v>309550</v>
      </c>
    </row>
    <row r="25" spans="1:4" x14ac:dyDescent="0.25">
      <c r="A25" s="66" t="s">
        <v>35</v>
      </c>
      <c r="B25" s="14" t="s">
        <v>37</v>
      </c>
      <c r="C25" s="37" t="s">
        <v>76</v>
      </c>
      <c r="D25" s="15">
        <v>309550</v>
      </c>
    </row>
    <row r="26" spans="1:4" x14ac:dyDescent="0.25">
      <c r="A26" s="66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66" t="s">
        <v>42</v>
      </c>
      <c r="B27" s="14" t="s">
        <v>43</v>
      </c>
      <c r="C27" s="37" t="s">
        <v>78</v>
      </c>
      <c r="D27" s="15"/>
    </row>
    <row r="28" spans="1:4" x14ac:dyDescent="0.25">
      <c r="A28" s="66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67"/>
      <c r="B29" s="34" t="s">
        <v>81</v>
      </c>
      <c r="C29" s="36" t="s">
        <v>82</v>
      </c>
      <c r="D29" s="29">
        <f>SUM(D30+D31)</f>
        <v>327226</v>
      </c>
    </row>
    <row r="30" spans="1:4" x14ac:dyDescent="0.25">
      <c r="A30" s="66" t="s">
        <v>11</v>
      </c>
      <c r="B30" s="14" t="s">
        <v>83</v>
      </c>
      <c r="C30" s="37" t="s">
        <v>132</v>
      </c>
      <c r="D30" s="15">
        <v>26720</v>
      </c>
    </row>
    <row r="31" spans="1:4" x14ac:dyDescent="0.25">
      <c r="A31" s="66"/>
      <c r="B31" s="14"/>
      <c r="C31" s="37" t="s">
        <v>84</v>
      </c>
      <c r="D31" s="15">
        <v>300506</v>
      </c>
    </row>
    <row r="32" spans="1:4" x14ac:dyDescent="0.25">
      <c r="A32" s="67"/>
      <c r="B32" s="34" t="s">
        <v>85</v>
      </c>
      <c r="C32" s="36" t="s">
        <v>82</v>
      </c>
      <c r="D32" s="29"/>
    </row>
    <row r="33" spans="1:4" x14ac:dyDescent="0.25">
      <c r="A33" s="66" t="s">
        <v>11</v>
      </c>
      <c r="B33" s="14" t="s">
        <v>83</v>
      </c>
      <c r="C33" s="37"/>
      <c r="D33" s="15"/>
    </row>
    <row r="34" spans="1:4" x14ac:dyDescent="0.25">
      <c r="A34" s="67"/>
      <c r="B34" s="34"/>
      <c r="C34" s="35"/>
      <c r="D34" s="29">
        <f>D12+D24+D29</f>
        <v>1292637</v>
      </c>
    </row>
    <row r="36" spans="1:4" x14ac:dyDescent="0.25">
      <c r="A36" s="87"/>
      <c r="B36" s="33"/>
    </row>
    <row r="37" spans="1:4" x14ac:dyDescent="0.25">
      <c r="A37" s="87"/>
      <c r="B37" s="33"/>
    </row>
    <row r="38" spans="1:4" x14ac:dyDescent="0.25">
      <c r="A38" s="87"/>
      <c r="B38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zoomScaleNormal="100" workbookViewId="0">
      <selection activeCell="D10" sqref="D10:D11"/>
    </sheetView>
  </sheetViews>
  <sheetFormatPr defaultRowHeight="15" x14ac:dyDescent="0.25"/>
  <cols>
    <col min="1" max="1" width="5.85546875" style="71" customWidth="1"/>
    <col min="2" max="2" width="58.28515625" style="65" customWidth="1"/>
    <col min="3" max="4" width="13.140625" style="65" customWidth="1"/>
    <col min="5" max="16384" width="9.140625" style="65"/>
  </cols>
  <sheetData>
    <row r="1" spans="1:4" ht="15.75" x14ac:dyDescent="0.25">
      <c r="D1" s="62" t="s">
        <v>128</v>
      </c>
    </row>
    <row r="2" spans="1:4" x14ac:dyDescent="0.25">
      <c r="B2" s="88" t="s">
        <v>134</v>
      </c>
      <c r="C2" s="88"/>
      <c r="D2" s="88"/>
    </row>
    <row r="3" spans="1:4" x14ac:dyDescent="0.25">
      <c r="B3" s="63"/>
      <c r="C3" s="63"/>
      <c r="D3" s="63"/>
    </row>
    <row r="5" spans="1:4" ht="15" customHeight="1" x14ac:dyDescent="0.25">
      <c r="A5" s="98" t="s">
        <v>140</v>
      </c>
      <c r="B5" s="98"/>
      <c r="C5" s="98"/>
      <c r="D5" s="98"/>
    </row>
    <row r="6" spans="1:4" ht="15" customHeight="1" x14ac:dyDescent="0.25">
      <c r="A6" s="72"/>
      <c r="B6" s="64"/>
      <c r="C6" s="64"/>
      <c r="D6" s="64"/>
    </row>
    <row r="7" spans="1:4" ht="15" customHeight="1" x14ac:dyDescent="0.25">
      <c r="A7" s="98" t="s">
        <v>54</v>
      </c>
      <c r="B7" s="98"/>
      <c r="C7" s="98"/>
      <c r="D7" s="98"/>
    </row>
    <row r="9" spans="1:4" x14ac:dyDescent="0.25">
      <c r="D9" s="4" t="s">
        <v>1</v>
      </c>
    </row>
    <row r="10" spans="1:4" x14ac:dyDescent="0.25">
      <c r="A10" s="92" t="s">
        <v>2</v>
      </c>
      <c r="B10" s="92" t="s">
        <v>52</v>
      </c>
      <c r="C10" s="94" t="s">
        <v>55</v>
      </c>
      <c r="D10" s="94" t="s">
        <v>136</v>
      </c>
    </row>
    <row r="11" spans="1:4" x14ac:dyDescent="0.25">
      <c r="A11" s="93"/>
      <c r="B11" s="93"/>
      <c r="C11" s="95"/>
      <c r="D11" s="95"/>
    </row>
    <row r="12" spans="1:4" x14ac:dyDescent="0.25">
      <c r="A12" s="67"/>
      <c r="B12" s="34" t="s">
        <v>56</v>
      </c>
      <c r="C12" s="29"/>
      <c r="D12" s="29">
        <f>SUM(D13+D17+D18+D19+D20+D21)</f>
        <v>131685</v>
      </c>
    </row>
    <row r="13" spans="1:4" x14ac:dyDescent="0.25">
      <c r="A13" s="66" t="s">
        <v>8</v>
      </c>
      <c r="B13" s="14" t="s">
        <v>10</v>
      </c>
      <c r="C13" s="37" t="s">
        <v>57</v>
      </c>
      <c r="D13" s="15">
        <f>D14+D15</f>
        <v>59420</v>
      </c>
    </row>
    <row r="14" spans="1:4" x14ac:dyDescent="0.25">
      <c r="A14" s="66" t="s">
        <v>11</v>
      </c>
      <c r="B14" s="14" t="s">
        <v>58</v>
      </c>
      <c r="C14" s="37" t="s">
        <v>59</v>
      </c>
      <c r="D14" s="15">
        <v>58920</v>
      </c>
    </row>
    <row r="15" spans="1:4" x14ac:dyDescent="0.25">
      <c r="A15" s="66" t="s">
        <v>15</v>
      </c>
      <c r="B15" s="14" t="s">
        <v>60</v>
      </c>
      <c r="C15" s="37" t="s">
        <v>61</v>
      </c>
      <c r="D15" s="15">
        <v>500</v>
      </c>
    </row>
    <row r="16" spans="1:4" x14ac:dyDescent="0.25">
      <c r="A16" s="66"/>
      <c r="B16" s="14" t="s">
        <v>62</v>
      </c>
      <c r="C16" s="37" t="s">
        <v>63</v>
      </c>
      <c r="D16" s="15"/>
    </row>
    <row r="17" spans="1:4" x14ac:dyDescent="0.25">
      <c r="A17" s="66" t="s">
        <v>13</v>
      </c>
      <c r="B17" s="14" t="s">
        <v>14</v>
      </c>
      <c r="C17" s="37" t="s">
        <v>64</v>
      </c>
      <c r="D17" s="15">
        <v>16815</v>
      </c>
    </row>
    <row r="18" spans="1:4" x14ac:dyDescent="0.25">
      <c r="A18" s="66" t="s">
        <v>17</v>
      </c>
      <c r="B18" s="14" t="s">
        <v>18</v>
      </c>
      <c r="C18" s="37" t="s">
        <v>65</v>
      </c>
      <c r="D18" s="15">
        <v>31627</v>
      </c>
    </row>
    <row r="19" spans="1:4" x14ac:dyDescent="0.25">
      <c r="A19" s="66" t="s">
        <v>19</v>
      </c>
      <c r="B19" s="14" t="s">
        <v>20</v>
      </c>
      <c r="C19" s="37" t="s">
        <v>66</v>
      </c>
      <c r="D19" s="15">
        <v>23436</v>
      </c>
    </row>
    <row r="20" spans="1:4" x14ac:dyDescent="0.25">
      <c r="A20" s="66" t="s">
        <v>22</v>
      </c>
      <c r="B20" s="14" t="s">
        <v>67</v>
      </c>
      <c r="C20" s="37" t="s">
        <v>68</v>
      </c>
      <c r="D20" s="15"/>
    </row>
    <row r="21" spans="1:4" x14ac:dyDescent="0.25">
      <c r="A21" s="66" t="s">
        <v>11</v>
      </c>
      <c r="B21" s="14" t="s">
        <v>69</v>
      </c>
      <c r="C21" s="37" t="s">
        <v>70</v>
      </c>
      <c r="D21" s="15">
        <v>387</v>
      </c>
    </row>
    <row r="22" spans="1:4" x14ac:dyDescent="0.25">
      <c r="A22" s="66" t="s">
        <v>15</v>
      </c>
      <c r="B22" s="14" t="s">
        <v>71</v>
      </c>
      <c r="C22" s="37" t="s">
        <v>72</v>
      </c>
      <c r="D22" s="15"/>
    </row>
    <row r="23" spans="1:4" x14ac:dyDescent="0.25">
      <c r="A23" s="66" t="s">
        <v>28</v>
      </c>
      <c r="B23" s="14" t="s">
        <v>73</v>
      </c>
      <c r="C23" s="37" t="s">
        <v>74</v>
      </c>
      <c r="D23" s="15"/>
    </row>
    <row r="24" spans="1:4" x14ac:dyDescent="0.25">
      <c r="A24" s="67"/>
      <c r="B24" s="34" t="s">
        <v>75</v>
      </c>
      <c r="C24" s="35"/>
      <c r="D24" s="29">
        <f>SUM(D25+D26+D27+D28)</f>
        <v>3743</v>
      </c>
    </row>
    <row r="25" spans="1:4" x14ac:dyDescent="0.25">
      <c r="A25" s="66" t="s">
        <v>35</v>
      </c>
      <c r="B25" s="14" t="s">
        <v>37</v>
      </c>
      <c r="C25" s="37" t="s">
        <v>76</v>
      </c>
      <c r="D25" s="15">
        <v>3743</v>
      </c>
    </row>
    <row r="26" spans="1:4" x14ac:dyDescent="0.25">
      <c r="A26" s="66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66" t="s">
        <v>42</v>
      </c>
      <c r="B27" s="14" t="s">
        <v>43</v>
      </c>
      <c r="C27" s="37" t="s">
        <v>78</v>
      </c>
      <c r="D27" s="15"/>
    </row>
    <row r="28" spans="1:4" x14ac:dyDescent="0.25">
      <c r="A28" s="66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67"/>
      <c r="B29" s="34" t="s">
        <v>81</v>
      </c>
      <c r="C29" s="36" t="s">
        <v>82</v>
      </c>
      <c r="D29" s="29">
        <f>SUM(D30)</f>
        <v>0</v>
      </c>
    </row>
    <row r="30" spans="1:4" x14ac:dyDescent="0.25">
      <c r="A30" s="66" t="s">
        <v>11</v>
      </c>
      <c r="B30" s="14" t="s">
        <v>83</v>
      </c>
      <c r="C30" s="37" t="s">
        <v>84</v>
      </c>
      <c r="D30" s="15"/>
    </row>
    <row r="31" spans="1:4" x14ac:dyDescent="0.25">
      <c r="A31" s="67"/>
      <c r="B31" s="34" t="s">
        <v>85</v>
      </c>
      <c r="C31" s="36" t="s">
        <v>82</v>
      </c>
      <c r="D31" s="29"/>
    </row>
    <row r="32" spans="1:4" x14ac:dyDescent="0.25">
      <c r="A32" s="66" t="s">
        <v>11</v>
      </c>
      <c r="B32" s="14" t="s">
        <v>83</v>
      </c>
      <c r="C32" s="37"/>
      <c r="D32" s="15"/>
    </row>
    <row r="33" spans="1:4" x14ac:dyDescent="0.25">
      <c r="A33" s="67"/>
      <c r="B33" s="34"/>
      <c r="C33" s="35"/>
      <c r="D33" s="29">
        <f>D12+D24+D29+D31</f>
        <v>135428</v>
      </c>
    </row>
    <row r="35" spans="1:4" x14ac:dyDescent="0.25">
      <c r="A35" s="87"/>
      <c r="B35" s="33"/>
    </row>
    <row r="36" spans="1:4" x14ac:dyDescent="0.25">
      <c r="A36" s="87"/>
      <c r="B36" s="33"/>
    </row>
    <row r="37" spans="1:4" x14ac:dyDescent="0.25">
      <c r="A37" s="87"/>
      <c r="B37" s="33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zoomScaleNormal="100" workbookViewId="0">
      <selection activeCell="E6" sqref="E6"/>
    </sheetView>
  </sheetViews>
  <sheetFormatPr defaultRowHeight="15" x14ac:dyDescent="0.25"/>
  <cols>
    <col min="1" max="1" width="7.85546875" style="71" customWidth="1"/>
    <col min="2" max="2" width="44.28515625" style="1" customWidth="1"/>
    <col min="3" max="3" width="13.140625" style="1" customWidth="1"/>
    <col min="4" max="4" width="7.85546875" style="71" customWidth="1"/>
    <col min="5" max="5" width="44.28515625" style="1" customWidth="1"/>
    <col min="6" max="6" width="13.140625" style="1" customWidth="1"/>
    <col min="7" max="16384" width="9.140625" style="1"/>
  </cols>
  <sheetData>
    <row r="1" spans="1:7" s="58" customFormat="1" ht="15.75" x14ac:dyDescent="0.25">
      <c r="A1" s="71"/>
      <c r="D1" s="71"/>
      <c r="F1" s="60" t="s">
        <v>129</v>
      </c>
    </row>
    <row r="2" spans="1:7" x14ac:dyDescent="0.25">
      <c r="D2" s="88" t="s">
        <v>127</v>
      </c>
      <c r="E2" s="88"/>
      <c r="F2" s="88"/>
      <c r="G2" s="47"/>
    </row>
    <row r="4" spans="1:7" ht="30.75" customHeight="1" x14ac:dyDescent="0.25">
      <c r="A4" s="98" t="s">
        <v>86</v>
      </c>
      <c r="B4" s="98"/>
      <c r="C4" s="98"/>
      <c r="D4" s="98"/>
      <c r="E4" s="98"/>
      <c r="F4" s="98"/>
    </row>
    <row r="5" spans="1:7" x14ac:dyDescent="0.25">
      <c r="A5" s="72"/>
      <c r="B5" s="39"/>
      <c r="C5" s="39"/>
      <c r="D5" s="72"/>
      <c r="E5" s="39"/>
      <c r="F5" s="39"/>
    </row>
    <row r="6" spans="1:7" x14ac:dyDescent="0.25">
      <c r="F6" s="1" t="s">
        <v>1</v>
      </c>
    </row>
    <row r="7" spans="1:7" ht="28.5" x14ac:dyDescent="0.25">
      <c r="A7" s="40" t="s">
        <v>2</v>
      </c>
      <c r="B7" s="40" t="s">
        <v>87</v>
      </c>
      <c r="C7" s="41" t="s">
        <v>137</v>
      </c>
      <c r="D7" s="40" t="s">
        <v>2</v>
      </c>
      <c r="E7" s="40" t="s">
        <v>88</v>
      </c>
      <c r="F7" s="41" t="s">
        <v>137</v>
      </c>
    </row>
    <row r="8" spans="1:7" x14ac:dyDescent="0.25">
      <c r="A8" s="99" t="s">
        <v>89</v>
      </c>
      <c r="B8" s="100"/>
      <c r="C8" s="100"/>
      <c r="D8" s="100"/>
      <c r="E8" s="100"/>
      <c r="F8" s="101"/>
    </row>
    <row r="9" spans="1:7" x14ac:dyDescent="0.25">
      <c r="A9" s="68" t="s">
        <v>8</v>
      </c>
      <c r="B9" s="42" t="s">
        <v>90</v>
      </c>
      <c r="C9" s="43">
        <f>SUM(C10:C16)</f>
        <v>924120</v>
      </c>
      <c r="D9" s="68" t="s">
        <v>8</v>
      </c>
      <c r="E9" s="42" t="s">
        <v>91</v>
      </c>
      <c r="F9" s="43">
        <f>SUM(F10:F16)</f>
        <v>958978</v>
      </c>
    </row>
    <row r="10" spans="1:7" x14ac:dyDescent="0.25">
      <c r="A10" s="66" t="s">
        <v>11</v>
      </c>
      <c r="B10" s="14" t="s">
        <v>92</v>
      </c>
      <c r="C10" s="15">
        <v>421136</v>
      </c>
      <c r="D10" s="66" t="s">
        <v>11</v>
      </c>
      <c r="E10" s="14" t="s">
        <v>10</v>
      </c>
      <c r="F10" s="15">
        <v>375094</v>
      </c>
    </row>
    <row r="11" spans="1:7" ht="30" x14ac:dyDescent="0.25">
      <c r="A11" s="78" t="s">
        <v>15</v>
      </c>
      <c r="B11" s="14" t="s">
        <v>53</v>
      </c>
      <c r="C11" s="15">
        <v>232874</v>
      </c>
      <c r="D11" s="66" t="s">
        <v>15</v>
      </c>
      <c r="E11" s="38" t="s">
        <v>14</v>
      </c>
      <c r="F11" s="15">
        <v>77034</v>
      </c>
    </row>
    <row r="12" spans="1:7" x14ac:dyDescent="0.25">
      <c r="A12" s="66" t="s">
        <v>28</v>
      </c>
      <c r="B12" s="27" t="s">
        <v>21</v>
      </c>
      <c r="C12" s="13">
        <v>182800</v>
      </c>
      <c r="D12" s="66" t="s">
        <v>28</v>
      </c>
      <c r="E12" s="14" t="s">
        <v>18</v>
      </c>
      <c r="F12" s="15">
        <v>247573</v>
      </c>
    </row>
    <row r="13" spans="1:7" x14ac:dyDescent="0.25">
      <c r="A13" s="66" t="s">
        <v>93</v>
      </c>
      <c r="B13" s="14" t="s">
        <v>25</v>
      </c>
      <c r="C13" s="15">
        <v>43409</v>
      </c>
      <c r="D13" s="66" t="s">
        <v>93</v>
      </c>
      <c r="E13" s="14" t="s">
        <v>20</v>
      </c>
      <c r="F13" s="15">
        <v>41145</v>
      </c>
    </row>
    <row r="14" spans="1:7" x14ac:dyDescent="0.25">
      <c r="A14" s="66" t="s">
        <v>94</v>
      </c>
      <c r="B14" s="14" t="s">
        <v>95</v>
      </c>
      <c r="C14" s="15">
        <v>0</v>
      </c>
      <c r="D14" s="66" t="s">
        <v>94</v>
      </c>
      <c r="E14" s="14" t="s">
        <v>23</v>
      </c>
      <c r="F14" s="45">
        <v>210158</v>
      </c>
    </row>
    <row r="15" spans="1:7" x14ac:dyDescent="0.25">
      <c r="A15" s="66"/>
      <c r="B15" s="14" t="s">
        <v>96</v>
      </c>
      <c r="C15" s="45">
        <v>43901</v>
      </c>
      <c r="D15" s="66" t="s">
        <v>97</v>
      </c>
      <c r="E15" s="14" t="s">
        <v>98</v>
      </c>
      <c r="F15" s="15">
        <v>7974</v>
      </c>
    </row>
    <row r="16" spans="1:7" x14ac:dyDescent="0.25">
      <c r="A16" s="66"/>
      <c r="B16" s="14"/>
      <c r="C16" s="15"/>
      <c r="D16" s="66" t="s">
        <v>99</v>
      </c>
      <c r="E16" s="14" t="s">
        <v>100</v>
      </c>
      <c r="F16" s="15">
        <v>0</v>
      </c>
    </row>
    <row r="17" spans="1:6" x14ac:dyDescent="0.25">
      <c r="A17" s="68" t="s">
        <v>13</v>
      </c>
      <c r="B17" s="42" t="s">
        <v>101</v>
      </c>
      <c r="C17" s="29">
        <f>SUM(C18:C22)</f>
        <v>378553</v>
      </c>
      <c r="D17" s="68" t="s">
        <v>13</v>
      </c>
      <c r="E17" s="42" t="s">
        <v>102</v>
      </c>
      <c r="F17" s="29">
        <f>SUM(F18:F22)</f>
        <v>343695</v>
      </c>
    </row>
    <row r="18" spans="1:6" x14ac:dyDescent="0.25">
      <c r="A18" s="66" t="s">
        <v>11</v>
      </c>
      <c r="B18" s="44" t="s">
        <v>103</v>
      </c>
      <c r="C18" s="15">
        <v>374458</v>
      </c>
      <c r="D18" s="66" t="s">
        <v>11</v>
      </c>
      <c r="E18" s="44" t="s">
        <v>37</v>
      </c>
      <c r="F18" s="15">
        <v>316975</v>
      </c>
    </row>
    <row r="19" spans="1:6" x14ac:dyDescent="0.25">
      <c r="A19" s="66" t="s">
        <v>15</v>
      </c>
      <c r="B19" s="44" t="s">
        <v>104</v>
      </c>
      <c r="C19" s="15">
        <v>4095</v>
      </c>
      <c r="D19" s="66" t="s">
        <v>15</v>
      </c>
      <c r="E19" s="44" t="s">
        <v>40</v>
      </c>
      <c r="F19" s="15">
        <v>0</v>
      </c>
    </row>
    <row r="20" spans="1:6" x14ac:dyDescent="0.25">
      <c r="A20" s="66" t="s">
        <v>28</v>
      </c>
      <c r="B20" s="44" t="s">
        <v>105</v>
      </c>
      <c r="C20" s="15"/>
      <c r="D20" s="66" t="s">
        <v>28</v>
      </c>
      <c r="E20" s="44" t="s">
        <v>43</v>
      </c>
      <c r="F20" s="15"/>
    </row>
    <row r="21" spans="1:6" x14ac:dyDescent="0.25">
      <c r="A21" s="66" t="s">
        <v>93</v>
      </c>
      <c r="B21" s="44" t="s">
        <v>96</v>
      </c>
      <c r="C21" s="15"/>
      <c r="D21" s="66" t="s">
        <v>93</v>
      </c>
      <c r="E21" s="44" t="s">
        <v>106</v>
      </c>
      <c r="F21" s="15">
        <v>26720</v>
      </c>
    </row>
    <row r="22" spans="1:6" x14ac:dyDescent="0.25">
      <c r="A22" s="66"/>
      <c r="B22" s="44"/>
      <c r="C22" s="15"/>
      <c r="D22" s="66" t="s">
        <v>94</v>
      </c>
      <c r="E22" s="44"/>
      <c r="F22" s="15">
        <v>0</v>
      </c>
    </row>
    <row r="23" spans="1:6" x14ac:dyDescent="0.25">
      <c r="A23" s="67"/>
      <c r="B23" s="42" t="s">
        <v>107</v>
      </c>
      <c r="C23" s="29">
        <f>SUM(C9+C17)</f>
        <v>1302673</v>
      </c>
      <c r="D23" s="67"/>
      <c r="E23" s="42" t="s">
        <v>108</v>
      </c>
      <c r="F23" s="29">
        <f>SUM(F9+F17)</f>
        <v>1302673</v>
      </c>
    </row>
    <row r="25" spans="1:6" x14ac:dyDescent="0.25">
      <c r="A25" s="87"/>
      <c r="B25" s="33"/>
      <c r="C25" s="46"/>
    </row>
    <row r="26" spans="1:6" x14ac:dyDescent="0.25">
      <c r="A26" s="87"/>
      <c r="B26" s="33"/>
      <c r="C26" s="46"/>
    </row>
    <row r="27" spans="1:6" x14ac:dyDescent="0.25">
      <c r="A27" s="87"/>
      <c r="B27" s="33"/>
      <c r="C27" s="46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B16" sqref="B16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2.42578125" style="1" customWidth="1"/>
    <col min="10" max="10" width="18.42578125" style="1" customWidth="1"/>
    <col min="11" max="11" width="15.28515625" style="1" customWidth="1"/>
    <col min="12" max="12" width="11.5703125" style="1" customWidth="1"/>
    <col min="13" max="16384" width="9.140625" style="1"/>
  </cols>
  <sheetData>
    <row r="1" spans="1:12" s="58" customFormat="1" ht="15" customHeight="1" x14ac:dyDescent="0.25">
      <c r="J1" s="91" t="s">
        <v>133</v>
      </c>
      <c r="K1" s="91"/>
      <c r="L1" s="91"/>
    </row>
    <row r="2" spans="1:12" x14ac:dyDescent="0.25">
      <c r="G2" s="56"/>
      <c r="H2" s="88" t="s">
        <v>130</v>
      </c>
      <c r="I2" s="88"/>
      <c r="J2" s="88"/>
      <c r="K2" s="88"/>
      <c r="L2" s="88"/>
    </row>
    <row r="4" spans="1:12" ht="15.75" x14ac:dyDescent="0.25">
      <c r="A4" s="89" t="s">
        <v>111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ht="15.75" x14ac:dyDescent="0.25">
      <c r="A5" s="89" t="s">
        <v>112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" t="s">
        <v>1</v>
      </c>
    </row>
    <row r="9" spans="1:12" x14ac:dyDescent="0.25">
      <c r="A9" s="102" t="s">
        <v>109</v>
      </c>
      <c r="B9" s="104" t="s">
        <v>113</v>
      </c>
      <c r="C9" s="105"/>
      <c r="D9" s="105"/>
      <c r="E9" s="105"/>
      <c r="F9" s="106"/>
      <c r="G9" s="104" t="s">
        <v>114</v>
      </c>
      <c r="H9" s="105"/>
      <c r="I9" s="106"/>
      <c r="J9" s="104" t="s">
        <v>115</v>
      </c>
      <c r="K9" s="106"/>
      <c r="L9" s="107" t="s">
        <v>116</v>
      </c>
    </row>
    <row r="10" spans="1:12" ht="71.25" x14ac:dyDescent="0.25">
      <c r="A10" s="103"/>
      <c r="B10" s="52" t="s">
        <v>10</v>
      </c>
      <c r="C10" s="52" t="s">
        <v>117</v>
      </c>
      <c r="D10" s="53" t="s">
        <v>18</v>
      </c>
      <c r="E10" s="52" t="s">
        <v>118</v>
      </c>
      <c r="F10" s="52" t="s">
        <v>119</v>
      </c>
      <c r="G10" s="52" t="s">
        <v>37</v>
      </c>
      <c r="H10" s="52" t="s">
        <v>40</v>
      </c>
      <c r="I10" s="52" t="s">
        <v>43</v>
      </c>
      <c r="J10" s="52" t="s">
        <v>120</v>
      </c>
      <c r="K10" s="53" t="s">
        <v>121</v>
      </c>
      <c r="L10" s="108"/>
    </row>
    <row r="11" spans="1:12" ht="31.5" x14ac:dyDescent="0.25">
      <c r="A11" s="54" t="s">
        <v>122</v>
      </c>
      <c r="B11" s="55">
        <v>217355</v>
      </c>
      <c r="C11" s="55">
        <v>32856</v>
      </c>
      <c r="D11" s="55">
        <v>168747</v>
      </c>
      <c r="E11" s="55">
        <v>17709</v>
      </c>
      <c r="F11" s="55">
        <v>219194</v>
      </c>
      <c r="G11" s="55">
        <v>309550</v>
      </c>
      <c r="H11" s="55">
        <v>0</v>
      </c>
      <c r="I11" s="55">
        <v>0</v>
      </c>
      <c r="J11" s="55">
        <v>26720</v>
      </c>
      <c r="K11" s="55"/>
      <c r="L11" s="48">
        <f>SUM(B11:K11)</f>
        <v>992131</v>
      </c>
    </row>
    <row r="12" spans="1:12" ht="31.5" x14ac:dyDescent="0.25">
      <c r="A12" s="54" t="s">
        <v>141</v>
      </c>
      <c r="B12" s="55">
        <v>59420</v>
      </c>
      <c r="C12" s="55">
        <v>16815</v>
      </c>
      <c r="D12" s="55">
        <v>31627</v>
      </c>
      <c r="E12" s="55">
        <v>23436</v>
      </c>
      <c r="F12" s="55">
        <v>387</v>
      </c>
      <c r="G12" s="55">
        <v>3743</v>
      </c>
      <c r="H12" s="55"/>
      <c r="I12" s="55">
        <v>0</v>
      </c>
      <c r="J12" s="55">
        <v>0</v>
      </c>
      <c r="K12" s="55">
        <v>0</v>
      </c>
      <c r="L12" s="48">
        <f>SUM(B12:K12)</f>
        <v>135428</v>
      </c>
    </row>
    <row r="13" spans="1:12" ht="15.75" x14ac:dyDescent="0.25">
      <c r="A13" s="54" t="s">
        <v>110</v>
      </c>
      <c r="B13" s="55">
        <v>98319</v>
      </c>
      <c r="C13" s="55">
        <v>27363</v>
      </c>
      <c r="D13" s="55">
        <v>47199</v>
      </c>
      <c r="E13" s="55">
        <v>0</v>
      </c>
      <c r="F13" s="55">
        <v>51</v>
      </c>
      <c r="G13" s="55">
        <v>3682</v>
      </c>
      <c r="H13" s="55">
        <v>0</v>
      </c>
      <c r="I13" s="55">
        <v>0</v>
      </c>
      <c r="J13" s="55">
        <v>0</v>
      </c>
      <c r="K13" s="57" t="s">
        <v>123</v>
      </c>
      <c r="L13" s="48">
        <f>SUM(B13:K13)</f>
        <v>176614</v>
      </c>
    </row>
    <row r="14" spans="1:12" ht="31.5" x14ac:dyDescent="0.25">
      <c r="A14" s="49" t="s">
        <v>124</v>
      </c>
      <c r="B14" s="50">
        <f t="shared" ref="B14:L14" si="0">SUM(B11:B13)</f>
        <v>375094</v>
      </c>
      <c r="C14" s="50">
        <f t="shared" si="0"/>
        <v>77034</v>
      </c>
      <c r="D14" s="50">
        <f t="shared" si="0"/>
        <v>247573</v>
      </c>
      <c r="E14" s="50">
        <f t="shared" si="0"/>
        <v>41145</v>
      </c>
      <c r="F14" s="50">
        <f t="shared" si="0"/>
        <v>219632</v>
      </c>
      <c r="G14" s="50">
        <f t="shared" si="0"/>
        <v>316975</v>
      </c>
      <c r="H14" s="50">
        <f t="shared" si="0"/>
        <v>0</v>
      </c>
      <c r="I14" s="50">
        <f t="shared" si="0"/>
        <v>0</v>
      </c>
      <c r="J14" s="50">
        <f t="shared" si="0"/>
        <v>26720</v>
      </c>
      <c r="K14" s="50">
        <f t="shared" si="0"/>
        <v>0</v>
      </c>
      <c r="L14" s="50">
        <f t="shared" si="0"/>
        <v>1304173</v>
      </c>
    </row>
    <row r="16" spans="1:12" ht="15" customHeight="1" x14ac:dyDescent="0.25">
      <c r="A16" s="46"/>
      <c r="B16" s="46"/>
      <c r="C16" s="46"/>
      <c r="D16" s="46"/>
      <c r="E16" s="46"/>
      <c r="F16" s="46"/>
    </row>
    <row r="17" spans="1:3" ht="15" customHeight="1" x14ac:dyDescent="0.25">
      <c r="A17" s="46"/>
      <c r="B17" s="46"/>
      <c r="C17" s="46"/>
    </row>
    <row r="18" spans="1:3" x14ac:dyDescent="0.25">
      <c r="A18" s="46"/>
      <c r="B18" s="46"/>
      <c r="C18" s="46"/>
    </row>
  </sheetData>
  <mergeCells count="9">
    <mergeCell ref="J1:L1"/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1.mell</vt:lpstr>
      <vt:lpstr>2.mell.</vt:lpstr>
      <vt:lpstr>3.mell.</vt:lpstr>
      <vt:lpstr>4. mell.</vt:lpstr>
      <vt:lpstr>5.mell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2016-02-11T08:40:11Z</cp:lastPrinted>
  <dcterms:created xsi:type="dcterms:W3CDTF">2015-02-13T06:43:12Z</dcterms:created>
  <dcterms:modified xsi:type="dcterms:W3CDTF">2016-02-18T14:18:40Z</dcterms:modified>
</cp:coreProperties>
</file>