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22. sz. mell.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'22. sz. mell.'!$A$1:$E$159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9" i="1" l="1"/>
  <c r="C144" i="1"/>
  <c r="C137" i="1"/>
  <c r="C133" i="1"/>
  <c r="C157" i="1" s="1"/>
  <c r="C118" i="1"/>
  <c r="C97" i="1"/>
  <c r="C132" i="1" s="1"/>
  <c r="C158" i="1" s="1"/>
  <c r="C90" i="1"/>
  <c r="E79" i="1"/>
  <c r="D79" i="1"/>
  <c r="C79" i="1"/>
  <c r="E77" i="1"/>
  <c r="E76" i="1" s="1"/>
  <c r="D76" i="1"/>
  <c r="C76" i="1"/>
  <c r="E67" i="1"/>
  <c r="E90" i="1" s="1"/>
  <c r="D67" i="1"/>
  <c r="D90" i="1" s="1"/>
  <c r="E61" i="1"/>
  <c r="D61" i="1"/>
  <c r="C61" i="1"/>
  <c r="E56" i="1"/>
  <c r="D56" i="1"/>
  <c r="C56" i="1"/>
  <c r="E50" i="1"/>
  <c r="D50" i="1"/>
  <c r="C50" i="1"/>
  <c r="E49" i="1"/>
  <c r="E48" i="1"/>
  <c r="E47" i="1"/>
  <c r="E45" i="1"/>
  <c r="E44" i="1"/>
  <c r="D44" i="1"/>
  <c r="E43" i="1"/>
  <c r="E42" i="1"/>
  <c r="E41" i="1"/>
  <c r="E40" i="1"/>
  <c r="D40" i="1"/>
  <c r="D38" i="1" s="1"/>
  <c r="E39" i="1"/>
  <c r="E38" i="1"/>
  <c r="C38" i="1"/>
  <c r="E31" i="1"/>
  <c r="E30" i="1"/>
  <c r="D30" i="1"/>
  <c r="C30" i="1"/>
  <c r="E23" i="1"/>
  <c r="D23" i="1"/>
  <c r="C23" i="1"/>
  <c r="E16" i="1"/>
  <c r="E66" i="1" s="1"/>
  <c r="E91" i="1" s="1"/>
  <c r="D16" i="1"/>
  <c r="C16" i="1"/>
  <c r="C66" i="1" s="1"/>
  <c r="C91" i="1" s="1"/>
  <c r="E9" i="1"/>
  <c r="D9" i="1"/>
  <c r="D66" i="1" s="1"/>
  <c r="D91" i="1" s="1"/>
  <c r="C9" i="1"/>
</calcChain>
</file>

<file path=xl/sharedStrings.xml><?xml version="1.0" encoding="utf-8"?>
<sst xmlns="http://schemas.openxmlformats.org/spreadsheetml/2006/main" count="313" uniqueCount="271">
  <si>
    <t>Téglás Város Önkormányzat 2016-2017. évi költségvetési mérlege</t>
  </si>
  <si>
    <t>B E V É T E L E K</t>
  </si>
  <si>
    <t>Ezer forintban</t>
  </si>
  <si>
    <t>Sor-
szám</t>
  </si>
  <si>
    <t>Bevételi jogcím</t>
  </si>
  <si>
    <t>2016. évi tény</t>
  </si>
  <si>
    <t>2017. évi módosított  előirányzat</t>
  </si>
  <si>
    <t>2017.  évi Teljesítés</t>
  </si>
  <si>
    <t>A</t>
  </si>
  <si>
    <t>B</t>
  </si>
  <si>
    <t>C</t>
  </si>
  <si>
    <t>D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</si>
  <si>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</si>
  <si>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</si>
  <si>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</si>
  <si>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</si>
  <si>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</si>
  <si>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</si>
  <si>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</si>
  <si>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</si>
  <si>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</si>
  <si>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</si>
  <si>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</si>
  <si>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</si>
  <si>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</si>
  <si>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</si>
  <si>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</si>
  <si>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</si>
  <si>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</si>
  <si>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</si>
  <si>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</si>
  <si>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</si>
  <si>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</si>
  <si>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</si>
  <si>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</si>
  <si>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</si>
  <si>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</si>
  <si>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</si>
  <si>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</si>
  <si>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</si>
  <si>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</si>
  <si>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</si>
  <si>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</si>
  <si>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</si>
  <si>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</si>
  <si>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</si>
  <si>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</si>
  <si>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</si>
  <si>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</si>
  <si>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</si>
  <si>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</si>
  <si>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</si>
  <si>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</si>
  <si>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</si>
  <si>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</si>
  <si>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</si>
  <si>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</si>
  <si>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</si>
  <si>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</si>
  <si>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</si>
  <si>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</si>
  <si>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</si>
  <si>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</si>
  <si>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</si>
  <si>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</si>
  <si>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</si>
  <si>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</si>
  <si>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</si>
  <si>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</si>
  <si>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</si>
  <si>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</si>
  <si>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</si>
  <si>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</si>
  <si>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</si>
  <si>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</si>
  <si>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</si>
  <si>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</si>
  <si>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</si>
  <si>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</si>
  <si>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</si>
  <si>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</si>
  <si>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</si>
  <si>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</si>
  <si>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</si>
  <si>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</si>
  <si>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</si>
  <si>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</si>
  <si>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</si>
  <si>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</si>
  <si>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</si>
  <si>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</si>
  <si>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</si>
  <si>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</si>
  <si>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</si>
  <si>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</si>
  <si>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</si>
  <si>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</si>
  <si>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</si>
  <si>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</si>
  <si>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</si>
  <si>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</si>
  <si>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</si>
  <si>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</si>
  <si>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</si>
  <si>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</si>
  <si>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</si>
  <si>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</si>
  <si>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</si>
  <si>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</si>
  <si>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</si>
  <si>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</si>
  <si>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</si>
  <si>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</si>
  <si>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</si>
  <si>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</si>
  <si>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</si>
  <si>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</si>
  <si>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</si>
  <si>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</si>
  <si>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</si>
  <si>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</si>
  <si>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</si>
  <si>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</si>
  <si>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</si>
  <si>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</si>
  <si>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</si>
  <si>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</si>
  <si>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</si>
  <si>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</si>
  <si>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</si>
  <si>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</si>
  <si>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</si>
  <si>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</si>
  <si>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</si>
  <si>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</si>
  <si>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</si>
  <si>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</si>
  <si>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</si>
  <si>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</si>
  <si>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</si>
  <si>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</si>
  <si>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</si>
  <si>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</si>
  <si>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</si>
  <si>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</si>
  <si>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</si>
  <si>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</si>
  <si>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</si>
  <si>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</si>
  <si>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</si>
  <si>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</si>
  <si>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</si>
  <si>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</si>
  <si>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</si>
  <si>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</si>
  <si>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</si>
  <si>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</si>
  <si>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</si>
  <si>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</si>
  <si>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</si>
  <si>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</si>
  <si>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</si>
  <si>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</si>
  <si>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</si>
  <si>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</si>
  <si>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</si>
  <si>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</si>
  <si>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</si>
  <si>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</si>
  <si>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</si>
  <si>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</si>
  <si>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</si>
  <si>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</si>
  <si>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</si>
  <si>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</si>
  <si>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</si>
  <si>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</si>
  <si>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</si>
  <si>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</si>
  <si>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</si>
  <si>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t>2017. évi Teljesítés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</si>
  <si>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</si>
  <si>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</si>
  <si>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</si>
  <si>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</si>
  <si>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</si>
  <si>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</si>
  <si>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</si>
  <si>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</si>
  <si>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</si>
  <si>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</si>
  <si>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</si>
  <si>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</si>
  <si>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</si>
  <si>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</si>
  <si>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</si>
  <si>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</si>
  <si>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</si>
  <si>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</si>
  <si>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</si>
  <si>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</si>
  <si>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</si>
  <si>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</si>
  <si>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</si>
  <si>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</si>
  <si>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</si>
  <si>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</si>
  <si>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</si>
  <si>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</si>
  <si>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</si>
  <si>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</si>
  <si>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</si>
  <si>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</si>
  <si>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</si>
  <si>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</si>
  <si>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</si>
  <si>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</si>
  <si>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</si>
  <si>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</si>
  <si>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</si>
  <si>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</si>
  <si>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</si>
  <si>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</si>
  <si>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</si>
  <si>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</si>
  <si>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</si>
  <si>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</si>
  <si>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</si>
  <si>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</si>
  <si>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</si>
  <si>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</si>
  <si>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</si>
  <si>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</si>
  <si>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</si>
  <si>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</si>
  <si>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</si>
  <si>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</si>
  <si>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</si>
  <si>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</si>
  <si>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</si>
  <si>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</si>
  <si>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</si>
  <si>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</si>
  <si>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</si>
  <si>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</si>
  <si>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</si>
  <si>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</si>
  <si>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</si>
  <si>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</si>
  <si>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</si>
  <si>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</si>
  <si>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</si>
  <si>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</si>
  <si>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</si>
  <si>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</si>
  <si>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</si>
  <si>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</si>
  <si>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</si>
  <si>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</si>
  <si>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</si>
  <si>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</si>
  <si>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</si>
  <si>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</si>
  <si>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</si>
  <si>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</si>
  <si>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</si>
  <si>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</si>
  <si>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</si>
  <si>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</si>
  <si>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</si>
  <si>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22.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</si>
</sst>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/>
    </xf>
    <xf numFmtId="0" fontId="1" fillId="0" borderId="0" xfId="1" applyFill="1" applyProtection="1"/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9" xfId="1" applyNumberFormat="1" applyFont="1" applyFill="1" applyBorder="1" applyAlignment="1" applyProtection="1">
      <alignment horizontal="right" vertical="center" wrapText="1" indent="1"/>
    </xf>
    <xf numFmtId="3" fontId="7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Protection="1"/>
    <xf numFmtId="0" fontId="9" fillId="0" borderId="0" xfId="1" applyFont="1" applyFill="1" applyProtection="1"/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10" fillId="0" borderId="11" xfId="0" applyFont="1" applyBorder="1" applyAlignment="1" applyProtection="1">
      <alignment horizontal="left" wrapText="1" indent="1"/>
    </xf>
    <xf numFmtId="3" fontId="10" fillId="0" borderId="12" xfId="0" applyNumberFormat="1" applyFont="1" applyBorder="1" applyAlignment="1" applyProtection="1">
      <alignment horizontal="righ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3" fontId="10" fillId="0" borderId="17" xfId="0" applyNumberFormat="1" applyFont="1" applyBorder="1" applyAlignment="1" applyProtection="1">
      <alignment horizontal="right" wrapText="1" indent="1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3" fontId="10" fillId="0" borderId="21" xfId="0" applyNumberFormat="1" applyFont="1" applyBorder="1" applyAlignment="1" applyProtection="1">
      <alignment horizontal="right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3" fontId="11" fillId="0" borderId="9" xfId="0" applyNumberFormat="1" applyFont="1" applyBorder="1" applyAlignment="1" applyProtection="1">
      <alignment horizontal="right" vertical="center" wrapText="1" indent="1"/>
    </xf>
    <xf numFmtId="3" fontId="11" fillId="0" borderId="4" xfId="0" applyNumberFormat="1" applyFont="1" applyFill="1" applyBorder="1" applyAlignment="1" applyProtection="1">
      <alignment horizontal="right" vertical="center" wrapText="1" indent="1"/>
    </xf>
    <xf numFmtId="3" fontId="10" fillId="0" borderId="12" xfId="0" applyNumberFormat="1" applyFont="1" applyBorder="1" applyAlignment="1" applyProtection="1">
      <alignment wrapText="1"/>
    </xf>
    <xf numFmtId="0" fontId="10" fillId="0" borderId="12" xfId="0" applyFont="1" applyBorder="1" applyAlignment="1" applyProtection="1">
      <alignment horizontal="righ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0" fontId="12" fillId="0" borderId="11" xfId="0" applyFont="1" applyBorder="1" applyAlignment="1" applyProtection="1">
      <alignment horizontal="left" wrapText="1" indent="1"/>
    </xf>
    <xf numFmtId="0" fontId="12" fillId="0" borderId="15" xfId="0" applyFont="1" applyBorder="1" applyAlignment="1" applyProtection="1">
      <alignment horizontal="left" wrapText="1" indent="1"/>
    </xf>
    <xf numFmtId="3" fontId="10" fillId="0" borderId="12" xfId="0" applyNumberFormat="1" applyFont="1" applyFill="1" applyBorder="1" applyAlignment="1" applyProtection="1">
      <alignment horizontal="right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0" fillId="0" borderId="12" xfId="0" applyNumberFormat="1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3" fontId="10" fillId="0" borderId="17" xfId="0" applyNumberFormat="1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3" fontId="11" fillId="0" borderId="4" xfId="0" applyNumberFormat="1" applyFont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wrapTex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21" xfId="0" applyNumberFormat="1" applyFont="1" applyBorder="1" applyAlignment="1" applyProtection="1">
      <alignment horizontal="right" wrapText="1"/>
    </xf>
    <xf numFmtId="0" fontId="10" fillId="0" borderId="10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4" fillId="0" borderId="0" xfId="0" applyFont="1" applyAlignment="1">
      <alignment horizontal="left" indent="1"/>
    </xf>
    <xf numFmtId="0" fontId="10" fillId="0" borderId="19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wrapText="1"/>
    </xf>
    <xf numFmtId="3" fontId="11" fillId="0" borderId="9" xfId="0" applyNumberFormat="1" applyFont="1" applyBorder="1" applyAlignment="1" applyProtection="1">
      <alignment horizontal="right" wrapText="1" indent="1"/>
    </xf>
    <xf numFmtId="3" fontId="11" fillId="0" borderId="4" xfId="0" applyNumberFormat="1" applyFont="1" applyFill="1" applyBorder="1" applyAlignment="1" applyProtection="1">
      <alignment horizontal="right" wrapText="1" indent="1"/>
    </xf>
    <xf numFmtId="0" fontId="11" fillId="0" borderId="23" xfId="0" applyFont="1" applyBorder="1" applyAlignment="1" applyProtection="1">
      <alignment wrapText="1"/>
    </xf>
    <xf numFmtId="3" fontId="11" fillId="0" borderId="24" xfId="0" applyNumberFormat="1" applyFont="1" applyBorder="1" applyAlignment="1" applyProtection="1">
      <alignment horizontal="right" wrapText="1" indent="1"/>
    </xf>
    <xf numFmtId="3" fontId="11" fillId="0" borderId="24" xfId="0" applyNumberFormat="1" applyFont="1" applyFill="1" applyBorder="1" applyAlignment="1" applyProtection="1">
      <alignment horizontal="right" wrapText="1" indent="1"/>
    </xf>
    <xf numFmtId="3" fontId="11" fillId="0" borderId="25" xfId="0" applyNumberFormat="1" applyFont="1" applyFill="1" applyBorder="1" applyAlignment="1" applyProtection="1">
      <alignment horizontal="right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3" fillId="0" borderId="1" xfId="1" applyNumberFormat="1" applyFont="1" applyFill="1" applyBorder="1" applyAlignment="1" applyProtection="1">
      <alignment horizontal="left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3" fontId="7" fillId="0" borderId="7" xfId="1" applyNumberFormat="1" applyFont="1" applyFill="1" applyBorder="1" applyAlignment="1" applyProtection="1">
      <alignment horizontal="right" vertical="center" wrapText="1" inden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3" fontId="8" fillId="0" borderId="7" xfId="1" applyNumberFormat="1" applyFont="1" applyFill="1" applyBorder="1" applyAlignment="1" applyProtection="1">
      <alignment horizontal="right" vertical="center" wrapText="1" indent="1"/>
    </xf>
    <xf numFmtId="3" fontId="8" fillId="0" borderId="28" xfId="1" applyNumberFormat="1" applyFont="1" applyFill="1" applyBorder="1" applyAlignment="1" applyProtection="1">
      <alignment horizontal="righ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1" applyNumberFormat="1" applyFont="1" applyFill="1" applyBorder="1" applyAlignment="1" applyProtection="1">
      <alignment horizontal="right" vertical="center" wrapText="1" indent="1"/>
    </xf>
    <xf numFmtId="3" fontId="8" fillId="0" borderId="20" xfId="1" applyNumberFormat="1" applyFont="1" applyFill="1" applyBorder="1" applyAlignment="1" applyProtection="1">
      <alignment horizontal="righ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3" fontId="8" fillId="0" borderId="13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3" fontId="8" fillId="0" borderId="21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6"/>
    </xf>
    <xf numFmtId="3" fontId="8" fillId="0" borderId="20" xfId="1" applyNumberFormat="1" applyFont="1" applyFill="1" applyBorder="1" applyAlignment="1" applyProtection="1">
      <alignment horizontal="right" vertical="center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3" fontId="8" fillId="0" borderId="31" xfId="1" applyNumberFormat="1" applyFont="1" applyFill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3" fontId="8" fillId="0" borderId="0" xfId="1" applyNumberFormat="1" applyFont="1" applyFill="1" applyBorder="1" applyAlignment="1" applyProtection="1">
      <alignment horizontal="right" vertical="center" wrapText="1" indent="1"/>
    </xf>
    <xf numFmtId="3" fontId="8" fillId="0" borderId="33" xfId="1" applyNumberFormat="1" applyFont="1" applyFill="1" applyBorder="1" applyAlignment="1" applyProtection="1">
      <alignment horizontal="right" vertical="center" wrapText="1" indent="1"/>
    </xf>
    <xf numFmtId="3" fontId="8" fillId="0" borderId="25" xfId="1" applyNumberFormat="1" applyFont="1" applyFill="1" applyBorder="1" applyAlignment="1" applyProtection="1">
      <alignment horizontal="right" vertical="center" wrapText="1" indent="1"/>
    </xf>
    <xf numFmtId="0" fontId="7" fillId="0" borderId="9" xfId="1" applyFont="1" applyFill="1" applyBorder="1" applyAlignment="1" applyProtection="1">
      <alignment vertical="center" wrapTex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3" fontId="15" fillId="0" borderId="4" xfId="1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3" fontId="10" fillId="0" borderId="17" xfId="0" applyNumberFormat="1" applyFont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3"/>
    </xf>
    <xf numFmtId="0" fontId="8" fillId="0" borderId="15" xfId="1" applyFont="1" applyFill="1" applyBorder="1" applyAlignment="1" applyProtection="1">
      <alignment horizontal="left" vertical="center" wrapText="1" indent="3"/>
    </xf>
    <xf numFmtId="3" fontId="8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9" xfId="1" applyFont="1" applyFill="1" applyBorder="1" applyAlignment="1" applyProtection="1">
      <alignment horizontal="left" vertical="center" wrapText="1" indent="1"/>
    </xf>
    <xf numFmtId="0" fontId="15" fillId="0" borderId="3" xfId="1" applyFont="1" applyFill="1" applyBorder="1" applyAlignment="1" applyProtection="1">
      <alignment horizontal="left" vertical="center" wrapText="1" indent="1"/>
    </xf>
    <xf numFmtId="3" fontId="15" fillId="0" borderId="9" xfId="1" applyNumberFormat="1" applyFont="1" applyFill="1" applyBorder="1" applyAlignment="1" applyProtection="1">
      <alignment horizontal="right" vertical="center" wrapText="1" indent="1"/>
    </xf>
    <xf numFmtId="0" fontId="8" fillId="0" borderId="11" xfId="1" applyFont="1" applyFill="1" applyBorder="1" applyAlignment="1" applyProtection="1">
      <alignment horizontal="left" vertical="center" wrapTex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11" xfId="1" applyNumberFormat="1" applyFont="1" applyFill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vertical="center" wrapText="1"/>
    </xf>
    <xf numFmtId="0" fontId="8" fillId="0" borderId="22" xfId="1" applyFont="1" applyFill="1" applyBorder="1" applyAlignment="1" applyProtection="1">
      <alignment horizontal="left"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3" fontId="8" fillId="0" borderId="15" xfId="1" applyNumberFormat="1" applyFont="1" applyFill="1" applyBorder="1" applyAlignment="1" applyProtection="1">
      <alignment vertical="center" wrapText="1"/>
    </xf>
    <xf numFmtId="3" fontId="8" fillId="0" borderId="17" xfId="1" applyNumberFormat="1" applyFont="1" applyFill="1" applyBorder="1" applyAlignment="1" applyProtection="1">
      <alignment vertical="center" wrapText="1"/>
    </xf>
    <xf numFmtId="0" fontId="8" fillId="0" borderId="22" xfId="1" applyFont="1" applyFill="1" applyBorder="1" applyAlignment="1" applyProtection="1">
      <alignment horizontal="left" vertical="center" wrapText="1" indent="1"/>
    </xf>
    <xf numFmtId="165" fontId="7" fillId="0" borderId="33" xfId="2" applyNumberFormat="1" applyFont="1" applyFill="1" applyBorder="1" applyAlignment="1" applyProtection="1">
      <alignment horizontal="right" vertical="center" wrapText="1" inden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7" fillId="0" borderId="0" xfId="1" applyFont="1" applyFill="1" applyProtection="1"/>
    <xf numFmtId="3" fontId="15" fillId="0" borderId="3" xfId="1" applyNumberFormat="1" applyFont="1" applyFill="1" applyBorder="1" applyAlignment="1" applyProtection="1">
      <alignment vertical="center" wrapText="1"/>
    </xf>
    <xf numFmtId="3" fontId="15" fillId="0" borderId="1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3" fontId="15" fillId="0" borderId="24" xfId="1" applyNumberFormat="1" applyFont="1" applyFill="1" applyBorder="1" applyAlignment="1" applyProtection="1">
      <alignment horizontal="right" vertical="center" wrapText="1" indent="1"/>
    </xf>
    <xf numFmtId="0" fontId="11" fillId="0" borderId="36" xfId="0" applyFont="1" applyBorder="1" applyAlignment="1" applyProtection="1">
      <alignment horizontal="left" vertical="center" wrapText="1" indent="1"/>
    </xf>
    <xf numFmtId="0" fontId="18" fillId="0" borderId="37" xfId="0" applyFont="1" applyBorder="1" applyAlignment="1" applyProtection="1">
      <alignment horizontal="left" vertical="center" wrapText="1" indent="1"/>
    </xf>
    <xf numFmtId="3" fontId="18" fillId="0" borderId="24" xfId="0" applyNumberFormat="1" applyFont="1" applyBorder="1" applyAlignment="1" applyProtection="1">
      <alignment horizontal="right" vertical="center" wrapText="1" indent="1"/>
    </xf>
    <xf numFmtId="3" fontId="18" fillId="0" borderId="24" xfId="0" applyNumberFormat="1" applyFont="1" applyFill="1" applyBorder="1" applyAlignment="1" applyProtection="1">
      <alignment horizontal="right" vertical="center" wrapText="1" indent="1"/>
    </xf>
    <xf numFmtId="3" fontId="18" fillId="0" borderId="25" xfId="0" applyNumberFormat="1" applyFont="1" applyBorder="1" applyAlignment="1" applyProtection="1">
      <alignment horizontal="right" vertical="center" wrapText="1" indent="1"/>
    </xf>
    <xf numFmtId="3" fontId="1" fillId="0" borderId="0" xfId="1" applyNumberFormat="1" applyFont="1" applyFill="1" applyProtection="1"/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z&#225;rsz.t&#225;bl&#225;i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35">
          <cell r="E35">
            <v>1000</v>
          </cell>
        </row>
        <row r="36">
          <cell r="E36">
            <v>20531</v>
          </cell>
        </row>
        <row r="37">
          <cell r="E37">
            <v>300</v>
          </cell>
        </row>
        <row r="38">
          <cell r="E38">
            <v>10324</v>
          </cell>
        </row>
        <row r="39">
          <cell r="E39">
            <v>2200</v>
          </cell>
        </row>
        <row r="40">
          <cell r="E40">
            <v>3626</v>
          </cell>
        </row>
      </sheetData>
      <sheetData sheetId="7"/>
      <sheetData sheetId="8"/>
      <sheetData sheetId="9"/>
      <sheetData sheetId="10">
        <row r="8">
          <cell r="D8">
            <v>70594</v>
          </cell>
        </row>
        <row r="10">
          <cell r="D10">
            <v>40790</v>
          </cell>
        </row>
        <row r="11">
          <cell r="D11">
            <v>5863</v>
          </cell>
        </row>
        <row r="13">
          <cell r="D13">
            <v>9031</v>
          </cell>
        </row>
        <row r="36">
          <cell r="D36">
            <v>70664</v>
          </cell>
        </row>
      </sheetData>
      <sheetData sheetId="11"/>
      <sheetData sheetId="12"/>
      <sheetData sheetId="13"/>
      <sheetData sheetId="14">
        <row r="8">
          <cell r="D8">
            <v>0</v>
          </cell>
        </row>
        <row r="36">
          <cell r="D36">
            <v>2300</v>
          </cell>
        </row>
      </sheetData>
      <sheetData sheetId="15">
        <row r="8">
          <cell r="D8">
            <v>2172</v>
          </cell>
        </row>
        <row r="10">
          <cell r="D10">
            <v>1200</v>
          </cell>
        </row>
        <row r="11">
          <cell r="D11">
            <v>972</v>
          </cell>
        </row>
        <row r="36">
          <cell r="D36">
            <v>2172</v>
          </cell>
        </row>
      </sheetData>
      <sheetData sheetId="16">
        <row r="8">
          <cell r="D8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3"/>
  <sheetViews>
    <sheetView tabSelected="1" zoomScaleNormal="100" zoomScaleSheetLayoutView="100" workbookViewId="0"/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5" width="11.83203125" style="1" customWidth="1"/>
    <col min="6" max="6" width="13.33203125" style="3" customWidth="1"/>
    <col min="7" max="16384" width="9.33203125" style="3"/>
  </cols>
  <sheetData>
    <row r="1" spans="1:7" x14ac:dyDescent="0.25">
      <c r="E1" s="2" t="s">
        <v>270</v>
      </c>
    </row>
    <row r="2" spans="1:7" x14ac:dyDescent="0.25">
      <c r="A2" s="4" t="s">
        <v>0</v>
      </c>
      <c r="B2" s="5"/>
      <c r="C2" s="5"/>
      <c r="D2" s="5"/>
      <c r="E2" s="5"/>
    </row>
    <row r="3" spans="1:7" x14ac:dyDescent="0.25">
      <c r="A3" s="5"/>
      <c r="B3" s="5"/>
      <c r="C3" s="5"/>
      <c r="D3" s="5"/>
      <c r="E3" s="5"/>
    </row>
    <row r="5" spans="1:7" ht="15.95" customHeight="1" x14ac:dyDescent="0.25">
      <c r="A5" s="6" t="s">
        <v>1</v>
      </c>
      <c r="B5" s="6"/>
      <c r="C5" s="6"/>
      <c r="D5" s="6"/>
      <c r="E5" s="6"/>
    </row>
    <row r="6" spans="1:7" ht="15.95" customHeight="1" thickBot="1" x14ac:dyDescent="0.3">
      <c r="A6" s="7"/>
      <c r="B6" s="7"/>
      <c r="C6" s="8"/>
      <c r="D6" s="8"/>
      <c r="E6" s="9" t="s">
        <v>2</v>
      </c>
    </row>
    <row r="7" spans="1:7" ht="38.1" customHeight="1" thickBot="1" x14ac:dyDescent="0.3">
      <c r="A7" s="10" t="s">
        <v>3</v>
      </c>
      <c r="B7" s="11" t="s">
        <v>4</v>
      </c>
      <c r="C7" s="11" t="s">
        <v>5</v>
      </c>
      <c r="D7" s="11" t="s">
        <v>6</v>
      </c>
      <c r="E7" s="12" t="s">
        <v>7</v>
      </c>
    </row>
    <row r="8" spans="1:7" s="17" customFormat="1" ht="12" customHeight="1" thickBot="1" x14ac:dyDescent="0.25">
      <c r="A8" s="13"/>
      <c r="B8" s="14" t="s">
        <v>8</v>
      </c>
      <c r="C8" s="15" t="s">
        <v>9</v>
      </c>
      <c r="D8" s="15" t="s">
        <v>10</v>
      </c>
      <c r="E8" s="16" t="s">
        <v>11</v>
      </c>
    </row>
    <row r="9" spans="1:7" s="23" customFormat="1" ht="12" customHeight="1" thickBot="1" x14ac:dyDescent="0.25">
      <c r="A9" s="18" t="s">
        <v>12</v>
      </c>
      <c r="B9" s="19" t="s">
        <v>13</v>
      </c>
      <c r="C9" s="20">
        <f>SUM(C10:C15)</f>
        <v>373311</v>
      </c>
      <c r="D9" s="20">
        <f>SUM(D10:D15)</f>
        <v>436259</v>
      </c>
      <c r="E9" s="21">
        <f>SUM(E10:E15)</f>
        <v>436273</v>
      </c>
      <c r="F9" s="22"/>
    </row>
    <row r="10" spans="1:7" s="23" customFormat="1" ht="12" customHeight="1" x14ac:dyDescent="0.2">
      <c r="A10" s="24" t="s">
        <v>14</v>
      </c>
      <c r="B10" s="25" t="s">
        <v>15</v>
      </c>
      <c r="C10" s="26">
        <v>117953</v>
      </c>
      <c r="D10" s="26">
        <v>125334</v>
      </c>
      <c r="E10" s="27">
        <v>125334</v>
      </c>
    </row>
    <row r="11" spans="1:7" s="23" customFormat="1" ht="12" customHeight="1" x14ac:dyDescent="0.2">
      <c r="A11" s="28" t="s">
        <v>16</v>
      </c>
      <c r="B11" s="29" t="s">
        <v>17</v>
      </c>
      <c r="C11" s="30">
        <v>137736</v>
      </c>
      <c r="D11" s="30">
        <v>150567</v>
      </c>
      <c r="E11" s="31">
        <v>150567</v>
      </c>
    </row>
    <row r="12" spans="1:7" s="23" customFormat="1" ht="12" customHeight="1" x14ac:dyDescent="0.2">
      <c r="A12" s="28" t="s">
        <v>18</v>
      </c>
      <c r="B12" s="29" t="s">
        <v>19</v>
      </c>
      <c r="C12" s="30">
        <v>103680</v>
      </c>
      <c r="D12" s="30">
        <v>125070</v>
      </c>
      <c r="E12" s="31">
        <v>125084</v>
      </c>
    </row>
    <row r="13" spans="1:7" s="23" customFormat="1" ht="12" customHeight="1" x14ac:dyDescent="0.2">
      <c r="A13" s="28" t="s">
        <v>20</v>
      </c>
      <c r="B13" s="29" t="s">
        <v>21</v>
      </c>
      <c r="C13" s="30">
        <v>7513</v>
      </c>
      <c r="D13" s="30">
        <v>8691</v>
      </c>
      <c r="E13" s="31">
        <v>8691</v>
      </c>
    </row>
    <row r="14" spans="1:7" s="23" customFormat="1" ht="12" customHeight="1" x14ac:dyDescent="0.2">
      <c r="A14" s="28" t="s">
        <v>22</v>
      </c>
      <c r="B14" s="29" t="s">
        <v>23</v>
      </c>
      <c r="C14" s="30"/>
      <c r="D14" s="30">
        <v>26432</v>
      </c>
      <c r="E14" s="31">
        <v>26432</v>
      </c>
    </row>
    <row r="15" spans="1:7" s="23" customFormat="1" ht="12" customHeight="1" thickBot="1" x14ac:dyDescent="0.25">
      <c r="A15" s="32" t="s">
        <v>24</v>
      </c>
      <c r="B15" s="33" t="s">
        <v>25</v>
      </c>
      <c r="C15" s="34">
        <v>6429</v>
      </c>
      <c r="D15" s="34">
        <v>165</v>
      </c>
      <c r="E15" s="35">
        <v>165</v>
      </c>
    </row>
    <row r="16" spans="1:7" s="23" customFormat="1" ht="12" customHeight="1" thickBot="1" x14ac:dyDescent="0.25">
      <c r="A16" s="18" t="s">
        <v>26</v>
      </c>
      <c r="B16" s="36" t="s">
        <v>27</v>
      </c>
      <c r="C16" s="37">
        <f>SUM(C17:C21)</f>
        <v>225883</v>
      </c>
      <c r="D16" s="37">
        <f>SUM(D17:D21)</f>
        <v>287818</v>
      </c>
      <c r="E16" s="38">
        <f>SUM(E17:E21)</f>
        <v>245617</v>
      </c>
      <c r="F16" s="22"/>
      <c r="G16" s="22"/>
    </row>
    <row r="17" spans="1:6" s="23" customFormat="1" ht="12" customHeight="1" x14ac:dyDescent="0.2">
      <c r="A17" s="24" t="s">
        <v>28</v>
      </c>
      <c r="B17" s="25" t="s">
        <v>29</v>
      </c>
      <c r="C17" s="39"/>
      <c r="D17" s="26"/>
      <c r="E17" s="27"/>
    </row>
    <row r="18" spans="1:6" s="23" customFormat="1" ht="12" customHeight="1" x14ac:dyDescent="0.2">
      <c r="A18" s="28" t="s">
        <v>30</v>
      </c>
      <c r="B18" s="29" t="s">
        <v>31</v>
      </c>
      <c r="C18" s="30"/>
      <c r="D18" s="30"/>
      <c r="E18" s="31"/>
    </row>
    <row r="19" spans="1:6" s="23" customFormat="1" ht="12" customHeight="1" x14ac:dyDescent="0.2">
      <c r="A19" s="28" t="s">
        <v>32</v>
      </c>
      <c r="B19" s="29" t="s">
        <v>33</v>
      </c>
      <c r="C19" s="30"/>
      <c r="D19" s="30"/>
      <c r="E19" s="31"/>
    </row>
    <row r="20" spans="1:6" s="23" customFormat="1" ht="12" customHeight="1" x14ac:dyDescent="0.2">
      <c r="A20" s="28" t="s">
        <v>34</v>
      </c>
      <c r="B20" s="29" t="s">
        <v>35</v>
      </c>
      <c r="C20" s="30"/>
      <c r="D20" s="30"/>
      <c r="E20" s="31"/>
    </row>
    <row r="21" spans="1:6" s="23" customFormat="1" ht="12" customHeight="1" x14ac:dyDescent="0.2">
      <c r="A21" s="28" t="s">
        <v>36</v>
      </c>
      <c r="B21" s="29" t="s">
        <v>37</v>
      </c>
      <c r="C21" s="30">
        <v>225883</v>
      </c>
      <c r="D21" s="30">
        <v>287818</v>
      </c>
      <c r="E21" s="31">
        <v>245617</v>
      </c>
    </row>
    <row r="22" spans="1:6" s="23" customFormat="1" ht="12" customHeight="1" thickBot="1" x14ac:dyDescent="0.25">
      <c r="A22" s="32" t="s">
        <v>38</v>
      </c>
      <c r="B22" s="33" t="s">
        <v>39</v>
      </c>
      <c r="C22" s="34"/>
      <c r="D22" s="34"/>
      <c r="E22" s="35"/>
    </row>
    <row r="23" spans="1:6" s="23" customFormat="1" ht="16.5" customHeight="1" thickBot="1" x14ac:dyDescent="0.25">
      <c r="A23" s="18" t="s">
        <v>40</v>
      </c>
      <c r="B23" s="19" t="s">
        <v>41</v>
      </c>
      <c r="C23" s="20">
        <f>SUM(C24:C28)</f>
        <v>75109</v>
      </c>
      <c r="D23" s="20">
        <f>SUM(D24:D28)</f>
        <v>667429</v>
      </c>
      <c r="E23" s="21">
        <f>SUM(E24:E28)</f>
        <v>665774</v>
      </c>
    </row>
    <row r="24" spans="1:6" s="23" customFormat="1" ht="12" customHeight="1" x14ac:dyDescent="0.2">
      <c r="A24" s="24" t="s">
        <v>42</v>
      </c>
      <c r="B24" s="25" t="s">
        <v>43</v>
      </c>
      <c r="C24" s="40">
        <v>114</v>
      </c>
      <c r="D24" s="26">
        <v>116</v>
      </c>
      <c r="E24" s="27">
        <v>116</v>
      </c>
    </row>
    <row r="25" spans="1:6" s="23" customFormat="1" ht="12" customHeight="1" x14ac:dyDescent="0.2">
      <c r="A25" s="28" t="s">
        <v>44</v>
      </c>
      <c r="B25" s="29" t="s">
        <v>45</v>
      </c>
      <c r="C25" s="41"/>
      <c r="D25" s="42"/>
      <c r="E25" s="31"/>
    </row>
    <row r="26" spans="1:6" s="23" customFormat="1" ht="12" customHeight="1" x14ac:dyDescent="0.2">
      <c r="A26" s="28" t="s">
        <v>46</v>
      </c>
      <c r="B26" s="29" t="s">
        <v>47</v>
      </c>
      <c r="C26" s="41"/>
      <c r="D26" s="42"/>
      <c r="E26" s="31"/>
    </row>
    <row r="27" spans="1:6" s="23" customFormat="1" ht="12" customHeight="1" x14ac:dyDescent="0.2">
      <c r="A27" s="28" t="s">
        <v>48</v>
      </c>
      <c r="B27" s="29" t="s">
        <v>49</v>
      </c>
      <c r="C27" s="41"/>
      <c r="D27" s="42"/>
      <c r="E27" s="31"/>
    </row>
    <row r="28" spans="1:6" s="23" customFormat="1" ht="12" customHeight="1" x14ac:dyDescent="0.2">
      <c r="A28" s="28" t="s">
        <v>50</v>
      </c>
      <c r="B28" s="29" t="s">
        <v>51</v>
      </c>
      <c r="C28" s="30">
        <v>74995</v>
      </c>
      <c r="D28" s="30">
        <v>667313</v>
      </c>
      <c r="E28" s="31">
        <v>665658</v>
      </c>
    </row>
    <row r="29" spans="1:6" s="23" customFormat="1" ht="12" customHeight="1" thickBot="1" x14ac:dyDescent="0.25">
      <c r="A29" s="32" t="s">
        <v>52</v>
      </c>
      <c r="B29" s="33" t="s">
        <v>53</v>
      </c>
      <c r="C29" s="34">
        <v>60343</v>
      </c>
      <c r="D29" s="34"/>
      <c r="E29" s="35"/>
    </row>
    <row r="30" spans="1:6" s="23" customFormat="1" ht="12" customHeight="1" thickBot="1" x14ac:dyDescent="0.25">
      <c r="A30" s="18" t="s">
        <v>54</v>
      </c>
      <c r="B30" s="19" t="s">
        <v>55</v>
      </c>
      <c r="C30" s="20">
        <f>C31+C35+C36+C37</f>
        <v>237919</v>
      </c>
      <c r="D30" s="20">
        <f>D31+D35+D36+D37</f>
        <v>201070</v>
      </c>
      <c r="E30" s="21">
        <f>E31+E35+E36+E37+'[1]5.-hivatal'!D23</f>
        <v>250483</v>
      </c>
      <c r="F30" s="22"/>
    </row>
    <row r="31" spans="1:6" s="23" customFormat="1" ht="12" customHeight="1" x14ac:dyDescent="0.2">
      <c r="A31" s="24" t="s">
        <v>56</v>
      </c>
      <c r="B31" s="25" t="s">
        <v>57</v>
      </c>
      <c r="C31" s="26">
        <v>223112</v>
      </c>
      <c r="D31" s="26">
        <v>189000</v>
      </c>
      <c r="E31" s="27">
        <f>+E32+E33+E34</f>
        <v>233342</v>
      </c>
    </row>
    <row r="32" spans="1:6" s="23" customFormat="1" ht="12" customHeight="1" x14ac:dyDescent="0.2">
      <c r="A32" s="28" t="s">
        <v>58</v>
      </c>
      <c r="B32" s="29" t="s">
        <v>59</v>
      </c>
      <c r="C32" s="30">
        <v>47297</v>
      </c>
      <c r="D32" s="30">
        <v>44000</v>
      </c>
      <c r="E32" s="31">
        <v>51226</v>
      </c>
    </row>
    <row r="33" spans="1:6" s="23" customFormat="1" ht="12" customHeight="1" x14ac:dyDescent="0.2">
      <c r="A33" s="28" t="s">
        <v>60</v>
      </c>
      <c r="B33" s="29" t="s">
        <v>61</v>
      </c>
      <c r="C33" s="30">
        <v>0</v>
      </c>
      <c r="D33" s="30"/>
      <c r="E33" s="31"/>
    </row>
    <row r="34" spans="1:6" customFormat="1" ht="12" customHeight="1" x14ac:dyDescent="0.2">
      <c r="A34" s="28" t="s">
        <v>62</v>
      </c>
      <c r="B34" s="43" t="s">
        <v>63</v>
      </c>
      <c r="C34" s="30">
        <v>175815</v>
      </c>
      <c r="D34" s="30">
        <v>145000</v>
      </c>
      <c r="E34" s="31">
        <v>182116</v>
      </c>
    </row>
    <row r="35" spans="1:6" s="23" customFormat="1" ht="12" customHeight="1" x14ac:dyDescent="0.2">
      <c r="A35" s="28" t="s">
        <v>64</v>
      </c>
      <c r="B35" s="29" t="s">
        <v>65</v>
      </c>
      <c r="C35" s="30">
        <v>12865</v>
      </c>
      <c r="D35" s="30">
        <v>11000</v>
      </c>
      <c r="E35" s="31">
        <v>13905</v>
      </c>
    </row>
    <row r="36" spans="1:6" s="23" customFormat="1" ht="12" customHeight="1" x14ac:dyDescent="0.2">
      <c r="A36" s="28" t="s">
        <v>66</v>
      </c>
      <c r="B36" s="29" t="s">
        <v>67</v>
      </c>
      <c r="C36" s="30"/>
      <c r="D36" s="30">
        <v>500</v>
      </c>
      <c r="E36" s="31"/>
    </row>
    <row r="37" spans="1:6" s="23" customFormat="1" ht="12" customHeight="1" thickBot="1" x14ac:dyDescent="0.25">
      <c r="A37" s="32" t="s">
        <v>68</v>
      </c>
      <c r="B37" s="33" t="s">
        <v>69</v>
      </c>
      <c r="C37" s="34">
        <v>1942</v>
      </c>
      <c r="D37" s="34">
        <v>570</v>
      </c>
      <c r="E37" s="35">
        <v>3236</v>
      </c>
    </row>
    <row r="38" spans="1:6" s="23" customFormat="1" ht="12" customHeight="1" thickBot="1" x14ac:dyDescent="0.25">
      <c r="A38" s="18" t="s">
        <v>70</v>
      </c>
      <c r="B38" s="19" t="s">
        <v>71</v>
      </c>
      <c r="C38" s="20">
        <f>SUM(C39:C49)</f>
        <v>119333</v>
      </c>
      <c r="D38" s="20">
        <f>SUM(D39:D49)</f>
        <v>93297</v>
      </c>
      <c r="E38" s="21">
        <f>SUM(E39:E49)+1</f>
        <v>168776</v>
      </c>
      <c r="F38" s="22"/>
    </row>
    <row r="39" spans="1:6" s="23" customFormat="1" ht="12" customHeight="1" x14ac:dyDescent="0.2">
      <c r="A39" s="24" t="s">
        <v>72</v>
      </c>
      <c r="B39" s="44" t="s">
        <v>73</v>
      </c>
      <c r="C39" s="26">
        <v>599</v>
      </c>
      <c r="D39" s="26">
        <v>300</v>
      </c>
      <c r="E39" s="31">
        <f>+'[1]4.-önkormányzat'!E35+'[1]5.-hivatal'!D7+'[1]7.-Könyvtár'!D7+'[1]6.-Óvoda'!D7</f>
        <v>1000</v>
      </c>
    </row>
    <row r="40" spans="1:6" s="23" customFormat="1" ht="12" customHeight="1" x14ac:dyDescent="0.2">
      <c r="A40" s="28" t="s">
        <v>74</v>
      </c>
      <c r="B40" s="45" t="s">
        <v>75</v>
      </c>
      <c r="C40" s="46">
        <v>67391</v>
      </c>
      <c r="D40" s="30">
        <f>54599-2285</f>
        <v>52314</v>
      </c>
      <c r="E40" s="31">
        <f>+'[1]4.-önkormányzat'!E36+'[1]5.-hivatal'!D8+'[1]7.-Könyvtár'!D8+'[1]6.-Óvoda'!D8+'[1]8.-Bölcsőde'!D8</f>
        <v>93297</v>
      </c>
    </row>
    <row r="41" spans="1:6" s="23" customFormat="1" ht="12" customHeight="1" x14ac:dyDescent="0.2">
      <c r="A41" s="28" t="s">
        <v>76</v>
      </c>
      <c r="B41" s="45" t="s">
        <v>77</v>
      </c>
      <c r="C41" s="26">
        <v>9074</v>
      </c>
      <c r="D41" s="30">
        <v>9035</v>
      </c>
      <c r="E41" s="31">
        <f>+'[1]4.-önkormányzat'!E37+'[1]5.-hivatal'!D9+'[1]7.-Könyvtár'!D9+'[1]6.-Óvoda'!D9</f>
        <v>300</v>
      </c>
    </row>
    <row r="42" spans="1:6" s="23" customFormat="1" ht="12" customHeight="1" x14ac:dyDescent="0.2">
      <c r="A42" s="28" t="s">
        <v>78</v>
      </c>
      <c r="B42" s="45" t="s">
        <v>79</v>
      </c>
      <c r="C42" s="26">
        <v>6644</v>
      </c>
      <c r="D42" s="30">
        <v>3626</v>
      </c>
      <c r="E42" s="31">
        <f>+'[1]4.-önkormányzat'!E38+'[1]5.-hivatal'!D10+'[1]7.-Könyvtár'!D10+'[1]6.-Óvoda'!D10</f>
        <v>52314</v>
      </c>
    </row>
    <row r="43" spans="1:6" s="23" customFormat="1" ht="12" customHeight="1" x14ac:dyDescent="0.2">
      <c r="A43" s="28" t="s">
        <v>80</v>
      </c>
      <c r="B43" s="45" t="s">
        <v>81</v>
      </c>
      <c r="C43" s="26">
        <v>9719</v>
      </c>
      <c r="D43" s="30">
        <v>9031</v>
      </c>
      <c r="E43" s="31">
        <f>+'[1]4.-önkormányzat'!E39+'[1]5.-hivatal'!D11+'[1]7.-Könyvtár'!D11+'[1]6.-Óvoda'!D11</f>
        <v>9035</v>
      </c>
    </row>
    <row r="44" spans="1:6" s="23" customFormat="1" ht="12" customHeight="1" x14ac:dyDescent="0.2">
      <c r="A44" s="28" t="s">
        <v>82</v>
      </c>
      <c r="B44" s="45" t="s">
        <v>83</v>
      </c>
      <c r="C44" s="26">
        <v>23990</v>
      </c>
      <c r="D44" s="30">
        <f>16706+2285</f>
        <v>18991</v>
      </c>
      <c r="E44" s="31">
        <f>+'[1]4.-önkormányzat'!E40+'[1]5.-hivatal'!D12+'[1]7.-Könyvtár'!D12+'[1]6.-Óvoda'!D12</f>
        <v>3626</v>
      </c>
    </row>
    <row r="45" spans="1:6" s="23" customFormat="1" ht="12" customHeight="1" x14ac:dyDescent="0.2">
      <c r="A45" s="28" t="s">
        <v>84</v>
      </c>
      <c r="B45" s="45" t="s">
        <v>85</v>
      </c>
      <c r="C45" s="26">
        <v>326</v>
      </c>
      <c r="D45" s="30"/>
      <c r="E45" s="31">
        <f>+'[1]4.-önkormányzat'!E41+'[1]5.-hivatal'!D13+'[1]7.-Könyvtár'!D13+'[1]6.-Óvoda'!D13</f>
        <v>9031</v>
      </c>
    </row>
    <row r="46" spans="1:6" s="23" customFormat="1" ht="12" customHeight="1" x14ac:dyDescent="0.2">
      <c r="A46" s="28" t="s">
        <v>86</v>
      </c>
      <c r="B46" s="45" t="s">
        <v>87</v>
      </c>
      <c r="C46" s="26">
        <v>231</v>
      </c>
      <c r="D46" s="30"/>
      <c r="E46" s="31">
        <v>169</v>
      </c>
    </row>
    <row r="47" spans="1:6" s="23" customFormat="1" ht="12" customHeight="1" x14ac:dyDescent="0.2">
      <c r="A47" s="28" t="s">
        <v>88</v>
      </c>
      <c r="B47" s="45" t="s">
        <v>89</v>
      </c>
      <c r="C47" s="26">
        <v>34</v>
      </c>
      <c r="D47" s="30"/>
      <c r="E47" s="31">
        <f>+'[1]4.-önkormányzat'!E43+'[1]5.-hivatal'!D15+'[1]7.-Könyvtár'!D15+'[1]6.-Óvoda'!D15</f>
        <v>0</v>
      </c>
    </row>
    <row r="48" spans="1:6" s="23" customFormat="1" ht="12" customHeight="1" x14ac:dyDescent="0.2">
      <c r="A48" s="32" t="s">
        <v>90</v>
      </c>
      <c r="B48" s="47" t="s">
        <v>91</v>
      </c>
      <c r="C48" s="26">
        <v>96</v>
      </c>
      <c r="D48" s="34"/>
      <c r="E48" s="31">
        <f>+'[1]4.-önkormányzat'!E44+'[1]5.-hivatal'!D16+'[1]7.-Könyvtár'!D16+'[1]6.-Óvoda'!D16</f>
        <v>0</v>
      </c>
    </row>
    <row r="49" spans="1:7" s="23" customFormat="1" ht="12" customHeight="1" thickBot="1" x14ac:dyDescent="0.25">
      <c r="A49" s="32" t="s">
        <v>92</v>
      </c>
      <c r="B49" s="48" t="s">
        <v>93</v>
      </c>
      <c r="C49" s="26">
        <v>1229</v>
      </c>
      <c r="D49" s="34"/>
      <c r="E49" s="31">
        <f>+'[1]4.-önkormányzat'!E45+'[1]5.-hivatal'!D17+'[1]7.-Könyvtár'!D17+'[1]6.-Óvoda'!D17+3</f>
        <v>3</v>
      </c>
    </row>
    <row r="50" spans="1:7" s="23" customFormat="1" ht="12" customHeight="1" thickBot="1" x14ac:dyDescent="0.25">
      <c r="A50" s="18" t="s">
        <v>94</v>
      </c>
      <c r="B50" s="19" t="s">
        <v>95</v>
      </c>
      <c r="C50" s="20">
        <f>SUM(C51:C55)</f>
        <v>1757</v>
      </c>
      <c r="D50" s="20">
        <f>SUM(D51:D55)</f>
        <v>0</v>
      </c>
      <c r="E50" s="21">
        <f>SUM(E51:E55)</f>
        <v>1256</v>
      </c>
      <c r="F50" s="22"/>
    </row>
    <row r="51" spans="1:7" s="23" customFormat="1" ht="12" customHeight="1" x14ac:dyDescent="0.2">
      <c r="A51" s="24" t="s">
        <v>96</v>
      </c>
      <c r="B51" s="25" t="s">
        <v>97</v>
      </c>
      <c r="C51" s="49"/>
      <c r="D51" s="49"/>
      <c r="E51" s="50"/>
    </row>
    <row r="52" spans="1:7" s="23" customFormat="1" ht="12" customHeight="1" x14ac:dyDescent="0.2">
      <c r="A52" s="28" t="s">
        <v>98</v>
      </c>
      <c r="B52" s="29" t="s">
        <v>99</v>
      </c>
      <c r="C52" s="30"/>
      <c r="D52" s="30"/>
      <c r="E52" s="51"/>
    </row>
    <row r="53" spans="1:7" s="23" customFormat="1" ht="12" customHeight="1" x14ac:dyDescent="0.2">
      <c r="A53" s="28" t="s">
        <v>100</v>
      </c>
      <c r="B53" s="29" t="s">
        <v>101</v>
      </c>
      <c r="C53" s="30">
        <v>1142</v>
      </c>
      <c r="D53" s="30"/>
      <c r="E53" s="31">
        <v>1250</v>
      </c>
    </row>
    <row r="54" spans="1:7" s="23" customFormat="1" ht="12" customHeight="1" x14ac:dyDescent="0.2">
      <c r="A54" s="28" t="s">
        <v>102</v>
      </c>
      <c r="B54" s="29" t="s">
        <v>103</v>
      </c>
      <c r="C54" s="42"/>
      <c r="D54" s="42"/>
      <c r="E54" s="31">
        <v>6</v>
      </c>
    </row>
    <row r="55" spans="1:7" s="23" customFormat="1" ht="12" customHeight="1" thickBot="1" x14ac:dyDescent="0.25">
      <c r="A55" s="32" t="s">
        <v>104</v>
      </c>
      <c r="B55" s="33" t="s">
        <v>105</v>
      </c>
      <c r="C55" s="34">
        <v>615</v>
      </c>
      <c r="D55" s="52"/>
      <c r="E55" s="35"/>
    </row>
    <row r="56" spans="1:7" s="23" customFormat="1" ht="12" customHeight="1" thickBot="1" x14ac:dyDescent="0.25">
      <c r="A56" s="18" t="s">
        <v>106</v>
      </c>
      <c r="B56" s="19" t="s">
        <v>107</v>
      </c>
      <c r="C56" s="20">
        <f>SUM(C57:C60)</f>
        <v>1066</v>
      </c>
      <c r="D56" s="20">
        <f>SUM(D57:D60)</f>
        <v>50</v>
      </c>
      <c r="E56" s="21">
        <f>SUM(E57:E60)</f>
        <v>505</v>
      </c>
      <c r="G56" s="22"/>
    </row>
    <row r="57" spans="1:7" s="23" customFormat="1" ht="12.75" customHeight="1" x14ac:dyDescent="0.2">
      <c r="A57" s="24" t="s">
        <v>108</v>
      </c>
      <c r="B57" s="25" t="s">
        <v>109</v>
      </c>
      <c r="C57" s="26"/>
      <c r="D57" s="26"/>
      <c r="E57" s="27"/>
    </row>
    <row r="58" spans="1:7" s="23" customFormat="1" ht="12" customHeight="1" x14ac:dyDescent="0.2">
      <c r="A58" s="28" t="s">
        <v>110</v>
      </c>
      <c r="B58" s="29" t="s">
        <v>111</v>
      </c>
      <c r="C58" s="30"/>
      <c r="D58" s="30"/>
      <c r="E58" s="31"/>
    </row>
    <row r="59" spans="1:7" s="23" customFormat="1" ht="12" customHeight="1" x14ac:dyDescent="0.2">
      <c r="A59" s="28" t="s">
        <v>112</v>
      </c>
      <c r="B59" s="29" t="s">
        <v>113</v>
      </c>
      <c r="C59" s="30">
        <v>1066</v>
      </c>
      <c r="D59" s="30">
        <v>50</v>
      </c>
      <c r="E59" s="31">
        <v>505</v>
      </c>
    </row>
    <row r="60" spans="1:7" s="23" customFormat="1" ht="12" customHeight="1" thickBot="1" x14ac:dyDescent="0.25">
      <c r="A60" s="32" t="s">
        <v>114</v>
      </c>
      <c r="B60" s="33" t="s">
        <v>115</v>
      </c>
      <c r="C60" s="34"/>
      <c r="D60" s="34"/>
      <c r="E60" s="35"/>
    </row>
    <row r="61" spans="1:7" s="23" customFormat="1" ht="12" customHeight="1" thickBot="1" x14ac:dyDescent="0.25">
      <c r="A61" s="18" t="s">
        <v>116</v>
      </c>
      <c r="B61" s="36" t="s">
        <v>117</v>
      </c>
      <c r="C61" s="37">
        <f>SUM(C62:C64)</f>
        <v>11399</v>
      </c>
      <c r="D61" s="37">
        <f>SUM(D62:D65)</f>
        <v>0</v>
      </c>
      <c r="E61" s="53">
        <f>SUM(E62:E65)</f>
        <v>0</v>
      </c>
    </row>
    <row r="62" spans="1:7" s="23" customFormat="1" ht="12" customHeight="1" x14ac:dyDescent="0.2">
      <c r="A62" s="24" t="s">
        <v>118</v>
      </c>
      <c r="B62" s="25" t="s">
        <v>119</v>
      </c>
      <c r="C62" s="26"/>
      <c r="D62" s="26"/>
      <c r="E62" s="27"/>
    </row>
    <row r="63" spans="1:7" s="23" customFormat="1" ht="12" customHeight="1" x14ac:dyDescent="0.2">
      <c r="A63" s="28" t="s">
        <v>120</v>
      </c>
      <c r="B63" s="29" t="s">
        <v>121</v>
      </c>
      <c r="C63" s="30"/>
      <c r="D63" s="30"/>
      <c r="E63" s="31"/>
    </row>
    <row r="64" spans="1:7" s="23" customFormat="1" ht="12" customHeight="1" x14ac:dyDescent="0.2">
      <c r="A64" s="28" t="s">
        <v>122</v>
      </c>
      <c r="B64" s="29" t="s">
        <v>123</v>
      </c>
      <c r="C64" s="30">
        <v>11399</v>
      </c>
      <c r="D64" s="30"/>
      <c r="E64" s="31"/>
    </row>
    <row r="65" spans="1:6" s="23" customFormat="1" ht="12" customHeight="1" thickBot="1" x14ac:dyDescent="0.25">
      <c r="A65" s="32" t="s">
        <v>124</v>
      </c>
      <c r="B65" s="33" t="s">
        <v>125</v>
      </c>
      <c r="C65" s="34"/>
      <c r="D65" s="34"/>
      <c r="E65" s="35"/>
    </row>
    <row r="66" spans="1:6" s="23" customFormat="1" ht="12" customHeight="1" thickBot="1" x14ac:dyDescent="0.25">
      <c r="A66" s="18" t="s">
        <v>126</v>
      </c>
      <c r="B66" s="19" t="s">
        <v>127</v>
      </c>
      <c r="C66" s="20">
        <f>C9+C16+C23+C30+C38+C50+C56+C61</f>
        <v>1045777</v>
      </c>
      <c r="D66" s="20">
        <f>D9+D16+D23+D30+D38+D50+D56+D61</f>
        <v>1685923</v>
      </c>
      <c r="E66" s="21">
        <f>E9+E16+E23+E30+E38+E50+E56+E61</f>
        <v>1768684</v>
      </c>
      <c r="F66" s="22"/>
    </row>
    <row r="67" spans="1:6" s="23" customFormat="1" ht="12" customHeight="1" thickBot="1" x14ac:dyDescent="0.25">
      <c r="A67" s="54" t="s">
        <v>128</v>
      </c>
      <c r="B67" s="36" t="s">
        <v>129</v>
      </c>
      <c r="C67" s="37"/>
      <c r="D67" s="37">
        <f>SUM(D68:D70)</f>
        <v>0</v>
      </c>
      <c r="E67" s="53">
        <f>SUM(E68:E70)</f>
        <v>0</v>
      </c>
    </row>
    <row r="68" spans="1:6" s="23" customFormat="1" ht="12" customHeight="1" x14ac:dyDescent="0.2">
      <c r="A68" s="24" t="s">
        <v>130</v>
      </c>
      <c r="B68" s="25" t="s">
        <v>131</v>
      </c>
      <c r="C68" s="26"/>
      <c r="D68" s="26"/>
      <c r="E68" s="27"/>
    </row>
    <row r="69" spans="1:6" s="23" customFormat="1" ht="12" customHeight="1" x14ac:dyDescent="0.2">
      <c r="A69" s="28" t="s">
        <v>132</v>
      </c>
      <c r="B69" s="29" t="s">
        <v>133</v>
      </c>
      <c r="C69" s="30"/>
      <c r="D69" s="30"/>
      <c r="E69" s="31"/>
    </row>
    <row r="70" spans="1:6" s="23" customFormat="1" ht="12" customHeight="1" thickBot="1" x14ac:dyDescent="0.25">
      <c r="A70" s="32" t="s">
        <v>134</v>
      </c>
      <c r="B70" s="55" t="s">
        <v>135</v>
      </c>
      <c r="C70" s="56"/>
      <c r="D70" s="56"/>
      <c r="E70" s="57"/>
    </row>
    <row r="71" spans="1:6" s="23" customFormat="1" ht="12" customHeight="1" thickBot="1" x14ac:dyDescent="0.25">
      <c r="A71" s="54" t="s">
        <v>136</v>
      </c>
      <c r="B71" s="36" t="s">
        <v>137</v>
      </c>
      <c r="C71" s="37"/>
      <c r="D71" s="37"/>
      <c r="E71" s="53"/>
    </row>
    <row r="72" spans="1:6" s="23" customFormat="1" ht="12" customHeight="1" x14ac:dyDescent="0.2">
      <c r="A72" s="24" t="s">
        <v>138</v>
      </c>
      <c r="B72" s="25" t="s">
        <v>139</v>
      </c>
      <c r="C72" s="26"/>
      <c r="D72" s="26"/>
      <c r="E72" s="27"/>
    </row>
    <row r="73" spans="1:6" s="23" customFormat="1" ht="12" customHeight="1" x14ac:dyDescent="0.2">
      <c r="A73" s="28" t="s">
        <v>140</v>
      </c>
      <c r="B73" s="29" t="s">
        <v>141</v>
      </c>
      <c r="C73" s="30"/>
      <c r="D73" s="30"/>
      <c r="E73" s="31"/>
    </row>
    <row r="74" spans="1:6" s="23" customFormat="1" ht="12" customHeight="1" x14ac:dyDescent="0.2">
      <c r="A74" s="28" t="s">
        <v>142</v>
      </c>
      <c r="B74" s="29" t="s">
        <v>143</v>
      </c>
      <c r="C74" s="30"/>
      <c r="D74" s="30"/>
      <c r="E74" s="31"/>
    </row>
    <row r="75" spans="1:6" s="23" customFormat="1" ht="12" customHeight="1" thickBot="1" x14ac:dyDescent="0.25">
      <c r="A75" s="32" t="s">
        <v>144</v>
      </c>
      <c r="B75" s="33" t="s">
        <v>145</v>
      </c>
      <c r="C75" s="34"/>
      <c r="D75" s="34"/>
      <c r="E75" s="35"/>
    </row>
    <row r="76" spans="1:6" s="23" customFormat="1" ht="12" customHeight="1" thickBot="1" x14ac:dyDescent="0.25">
      <c r="A76" s="54" t="s">
        <v>146</v>
      </c>
      <c r="B76" s="36" t="s">
        <v>147</v>
      </c>
      <c r="C76" s="37">
        <f>SUM(C77:C78)</f>
        <v>63861</v>
      </c>
      <c r="D76" s="37">
        <f>SUM(D77:D78)</f>
        <v>146406</v>
      </c>
      <c r="E76" s="53">
        <f>SUM(E77:E78)</f>
        <v>75136</v>
      </c>
    </row>
    <row r="77" spans="1:6" s="23" customFormat="1" ht="12" customHeight="1" x14ac:dyDescent="0.2">
      <c r="A77" s="24" t="s">
        <v>148</v>
      </c>
      <c r="B77" s="25" t="s">
        <v>149</v>
      </c>
      <c r="C77" s="26">
        <v>63861</v>
      </c>
      <c r="D77" s="26">
        <v>146406</v>
      </c>
      <c r="E77" s="27">
        <f>+'[1]4.-önkormányzat'!E73+'[1]5.-hivatal'!D36+'[1]6.-Óvoda'!D36+'[1]7.-Könyvtár'!D36</f>
        <v>75136</v>
      </c>
    </row>
    <row r="78" spans="1:6" s="23" customFormat="1" ht="12" customHeight="1" thickBot="1" x14ac:dyDescent="0.25">
      <c r="A78" s="32" t="s">
        <v>150</v>
      </c>
      <c r="B78" s="33" t="s">
        <v>151</v>
      </c>
      <c r="C78" s="34"/>
      <c r="D78" s="34"/>
      <c r="E78" s="35"/>
    </row>
    <row r="79" spans="1:6" s="23" customFormat="1" ht="12" customHeight="1" thickBot="1" x14ac:dyDescent="0.25">
      <c r="A79" s="54" t="s">
        <v>152</v>
      </c>
      <c r="B79" s="36" t="s">
        <v>153</v>
      </c>
      <c r="C79" s="37">
        <f>SUM(C80:C82)</f>
        <v>13014</v>
      </c>
      <c r="D79" s="37">
        <f>SUM(D80:D82)</f>
        <v>0</v>
      </c>
      <c r="E79" s="53">
        <f>SUM(E80:E82)</f>
        <v>13150</v>
      </c>
    </row>
    <row r="80" spans="1:6" s="23" customFormat="1" ht="12" customHeight="1" x14ac:dyDescent="0.2">
      <c r="A80" s="24" t="s">
        <v>154</v>
      </c>
      <c r="B80" s="25" t="s">
        <v>155</v>
      </c>
      <c r="C80" s="26">
        <v>13014</v>
      </c>
      <c r="D80" s="26"/>
      <c r="E80" s="27">
        <v>13150</v>
      </c>
    </row>
    <row r="81" spans="1:6" s="23" customFormat="1" ht="12" customHeight="1" x14ac:dyDescent="0.2">
      <c r="A81" s="28" t="s">
        <v>156</v>
      </c>
      <c r="B81" s="29" t="s">
        <v>157</v>
      </c>
      <c r="C81" s="26"/>
      <c r="D81" s="26"/>
      <c r="E81" s="27"/>
    </row>
    <row r="82" spans="1:6" s="23" customFormat="1" ht="12" customHeight="1" thickBot="1" x14ac:dyDescent="0.25">
      <c r="A82" s="28" t="s">
        <v>158</v>
      </c>
      <c r="B82" s="29" t="s">
        <v>159</v>
      </c>
      <c r="C82" s="30"/>
      <c r="D82" s="30"/>
      <c r="E82" s="31"/>
    </row>
    <row r="83" spans="1:6" s="23" customFormat="1" ht="12" customHeight="1" thickBot="1" x14ac:dyDescent="0.25">
      <c r="A83" s="54" t="s">
        <v>160</v>
      </c>
      <c r="B83" s="36" t="s">
        <v>161</v>
      </c>
      <c r="C83" s="37"/>
      <c r="D83" s="37"/>
      <c r="E83" s="53"/>
    </row>
    <row r="84" spans="1:6" s="23" customFormat="1" ht="12" customHeight="1" x14ac:dyDescent="0.2">
      <c r="A84" s="58" t="s">
        <v>162</v>
      </c>
      <c r="B84" s="25" t="s">
        <v>163</v>
      </c>
      <c r="C84" s="26"/>
      <c r="D84" s="26"/>
      <c r="E84" s="27"/>
    </row>
    <row r="85" spans="1:6" s="23" customFormat="1" ht="12" customHeight="1" x14ac:dyDescent="0.2">
      <c r="A85" s="59" t="s">
        <v>164</v>
      </c>
      <c r="B85" s="29" t="s">
        <v>165</v>
      </c>
      <c r="C85" s="26"/>
      <c r="D85" s="26"/>
      <c r="E85" s="27"/>
    </row>
    <row r="86" spans="1:6" s="23" customFormat="1" ht="12" customHeight="1" x14ac:dyDescent="0.2">
      <c r="A86" s="59" t="s">
        <v>166</v>
      </c>
      <c r="B86" s="60" t="s">
        <v>167</v>
      </c>
      <c r="C86" s="26"/>
      <c r="D86" s="26"/>
      <c r="E86" s="27"/>
    </row>
    <row r="87" spans="1:6" s="23" customFormat="1" ht="12" customHeight="1" thickBot="1" x14ac:dyDescent="0.25">
      <c r="A87" s="59" t="s">
        <v>168</v>
      </c>
      <c r="B87" s="61" t="s">
        <v>169</v>
      </c>
      <c r="C87" s="30"/>
      <c r="D87" s="30"/>
      <c r="E87" s="31"/>
    </row>
    <row r="88" spans="1:6" s="23" customFormat="1" ht="13.5" customHeight="1" thickBot="1" x14ac:dyDescent="0.25">
      <c r="A88" s="54" t="s">
        <v>170</v>
      </c>
      <c r="B88" s="36" t="s">
        <v>171</v>
      </c>
      <c r="C88" s="37"/>
      <c r="D88" s="37"/>
      <c r="E88" s="53"/>
    </row>
    <row r="89" spans="1:6" s="23" customFormat="1" ht="13.5" customHeight="1" thickBot="1" x14ac:dyDescent="0.25">
      <c r="A89" s="54" t="s">
        <v>172</v>
      </c>
      <c r="B89" s="36" t="s">
        <v>173</v>
      </c>
      <c r="C89" s="37"/>
      <c r="D89" s="37"/>
      <c r="E89" s="53"/>
    </row>
    <row r="90" spans="1:6" s="23" customFormat="1" ht="15.75" customHeight="1" thickBot="1" x14ac:dyDescent="0.25">
      <c r="A90" s="54" t="s">
        <v>174</v>
      </c>
      <c r="B90" s="62" t="s">
        <v>175</v>
      </c>
      <c r="C90" s="63">
        <f>C67+C71+C76+C79+C83</f>
        <v>76875</v>
      </c>
      <c r="D90" s="63">
        <f>D67+D71+D76+D79+D83</f>
        <v>146406</v>
      </c>
      <c r="E90" s="64">
        <f>E67+E76+E79</f>
        <v>88286</v>
      </c>
    </row>
    <row r="91" spans="1:6" s="23" customFormat="1" ht="13.5" customHeight="1" thickBot="1" x14ac:dyDescent="0.25">
      <c r="A91" s="54" t="s">
        <v>176</v>
      </c>
      <c r="B91" s="65" t="s">
        <v>177</v>
      </c>
      <c r="C91" s="66">
        <f>C66+C90</f>
        <v>1122652</v>
      </c>
      <c r="D91" s="67">
        <f>D66+D90</f>
        <v>1832329</v>
      </c>
      <c r="E91" s="68">
        <f>E66+E90</f>
        <v>1856970</v>
      </c>
      <c r="F91" s="22"/>
    </row>
    <row r="92" spans="1:6" s="23" customFormat="1" ht="36" customHeight="1" x14ac:dyDescent="0.2">
      <c r="A92" s="69"/>
      <c r="B92" s="70"/>
      <c r="C92" s="70"/>
      <c r="D92" s="70"/>
      <c r="E92" s="70"/>
    </row>
    <row r="93" spans="1:6" ht="16.5" customHeight="1" x14ac:dyDescent="0.25">
      <c r="A93" s="6" t="s">
        <v>178</v>
      </c>
      <c r="B93" s="6"/>
      <c r="C93" s="6"/>
      <c r="D93" s="6"/>
      <c r="E93" s="6"/>
    </row>
    <row r="94" spans="1:6" s="74" customFormat="1" ht="16.5" customHeight="1" thickBot="1" x14ac:dyDescent="0.3">
      <c r="A94" s="71"/>
      <c r="B94" s="71"/>
      <c r="C94" s="72"/>
      <c r="D94" s="72"/>
      <c r="E94" s="73" t="s">
        <v>2</v>
      </c>
    </row>
    <row r="95" spans="1:6" ht="38.1" customHeight="1" thickBot="1" x14ac:dyDescent="0.3">
      <c r="A95" s="10" t="s">
        <v>3</v>
      </c>
      <c r="B95" s="11" t="s">
        <v>179</v>
      </c>
      <c r="C95" s="11" t="s">
        <v>5</v>
      </c>
      <c r="D95" s="11" t="s">
        <v>6</v>
      </c>
      <c r="E95" s="12" t="s">
        <v>180</v>
      </c>
    </row>
    <row r="96" spans="1:6" s="17" customFormat="1" ht="12" customHeight="1" thickBot="1" x14ac:dyDescent="0.25">
      <c r="A96" s="75"/>
      <c r="B96" s="76" t="s">
        <v>8</v>
      </c>
      <c r="C96" s="77" t="s">
        <v>9</v>
      </c>
      <c r="D96" s="77" t="s">
        <v>10</v>
      </c>
      <c r="E96" s="78" t="s">
        <v>11</v>
      </c>
    </row>
    <row r="97" spans="1:7" ht="12" customHeight="1" thickBot="1" x14ac:dyDescent="0.3">
      <c r="A97" s="79" t="s">
        <v>12</v>
      </c>
      <c r="B97" s="80" t="s">
        <v>181</v>
      </c>
      <c r="C97" s="81">
        <f>SUM(C98:C102)</f>
        <v>853961</v>
      </c>
      <c r="D97" s="81">
        <v>1738289</v>
      </c>
      <c r="E97" s="82">
        <v>916476</v>
      </c>
      <c r="F97" s="83"/>
    </row>
    <row r="98" spans="1:7" ht="12" customHeight="1" x14ac:dyDescent="0.25">
      <c r="A98" s="84" t="s">
        <v>14</v>
      </c>
      <c r="B98" s="85" t="s">
        <v>182</v>
      </c>
      <c r="C98" s="86">
        <v>447082</v>
      </c>
      <c r="D98" s="87">
        <v>558427</v>
      </c>
      <c r="E98" s="88">
        <v>513017</v>
      </c>
      <c r="G98" s="89"/>
    </row>
    <row r="99" spans="1:7" ht="12" customHeight="1" x14ac:dyDescent="0.25">
      <c r="A99" s="28" t="s">
        <v>16</v>
      </c>
      <c r="B99" s="90" t="s">
        <v>183</v>
      </c>
      <c r="C99" s="91">
        <v>108145</v>
      </c>
      <c r="D99" s="92">
        <v>110576</v>
      </c>
      <c r="E99" s="93">
        <v>104931</v>
      </c>
      <c r="G99" s="89"/>
    </row>
    <row r="100" spans="1:7" ht="12" customHeight="1" x14ac:dyDescent="0.25">
      <c r="A100" s="28" t="s">
        <v>18</v>
      </c>
      <c r="B100" s="90" t="s">
        <v>184</v>
      </c>
      <c r="C100" s="91">
        <v>222928</v>
      </c>
      <c r="D100" s="94">
        <v>318648</v>
      </c>
      <c r="E100" s="93">
        <v>247147</v>
      </c>
      <c r="F100" s="83"/>
      <c r="G100" s="89"/>
    </row>
    <row r="101" spans="1:7" ht="12" customHeight="1" x14ac:dyDescent="0.25">
      <c r="A101" s="28" t="s">
        <v>20</v>
      </c>
      <c r="B101" s="95" t="s">
        <v>185</v>
      </c>
      <c r="C101" s="91">
        <v>22933</v>
      </c>
      <c r="D101" s="91">
        <v>18353</v>
      </c>
      <c r="E101" s="96">
        <v>18351</v>
      </c>
      <c r="G101" s="89"/>
    </row>
    <row r="102" spans="1:7" ht="12" customHeight="1" x14ac:dyDescent="0.25">
      <c r="A102" s="28" t="s">
        <v>186</v>
      </c>
      <c r="B102" s="97" t="s">
        <v>187</v>
      </c>
      <c r="C102" s="91">
        <v>52873</v>
      </c>
      <c r="D102" s="91">
        <v>732285</v>
      </c>
      <c r="E102" s="93">
        <v>33030</v>
      </c>
      <c r="G102" s="89"/>
    </row>
    <row r="103" spans="1:7" ht="12" customHeight="1" x14ac:dyDescent="0.25">
      <c r="A103" s="28" t="s">
        <v>24</v>
      </c>
      <c r="B103" s="90" t="s">
        <v>188</v>
      </c>
      <c r="C103" s="91">
        <v>1787</v>
      </c>
      <c r="D103" s="94">
        <v>1015</v>
      </c>
      <c r="E103" s="98">
        <v>1015</v>
      </c>
    </row>
    <row r="104" spans="1:7" ht="12" customHeight="1" x14ac:dyDescent="0.25">
      <c r="A104" s="28" t="s">
        <v>189</v>
      </c>
      <c r="B104" s="99" t="s">
        <v>190</v>
      </c>
      <c r="C104" s="91"/>
      <c r="D104" s="100"/>
      <c r="E104" s="98"/>
    </row>
    <row r="105" spans="1:7" ht="13.5" customHeight="1" x14ac:dyDescent="0.25">
      <c r="A105" s="28" t="s">
        <v>191</v>
      </c>
      <c r="B105" s="99" t="s">
        <v>192</v>
      </c>
      <c r="C105" s="91"/>
      <c r="D105" s="94"/>
      <c r="E105" s="98"/>
    </row>
    <row r="106" spans="1:7" ht="19.5" customHeight="1" x14ac:dyDescent="0.25">
      <c r="A106" s="28" t="s">
        <v>193</v>
      </c>
      <c r="B106" s="101" t="s">
        <v>194</v>
      </c>
      <c r="C106" s="91"/>
      <c r="D106" s="94"/>
      <c r="E106" s="98"/>
    </row>
    <row r="107" spans="1:7" ht="12" customHeight="1" x14ac:dyDescent="0.25">
      <c r="A107" s="28" t="s">
        <v>195</v>
      </c>
      <c r="B107" s="102" t="s">
        <v>196</v>
      </c>
      <c r="C107" s="91"/>
      <c r="D107" s="100"/>
      <c r="E107" s="98"/>
    </row>
    <row r="108" spans="1:7" ht="12" customHeight="1" x14ac:dyDescent="0.25">
      <c r="A108" s="28" t="s">
        <v>197</v>
      </c>
      <c r="B108" s="102" t="s">
        <v>198</v>
      </c>
      <c r="C108" s="91"/>
      <c r="D108" s="100"/>
      <c r="E108" s="98"/>
    </row>
    <row r="109" spans="1:7" ht="11.25" customHeight="1" x14ac:dyDescent="0.25">
      <c r="A109" s="28" t="s">
        <v>199</v>
      </c>
      <c r="B109" s="101" t="s">
        <v>200</v>
      </c>
      <c r="C109" s="91">
        <v>41286</v>
      </c>
      <c r="D109" s="94">
        <v>22548</v>
      </c>
      <c r="E109" s="98">
        <v>22245</v>
      </c>
    </row>
    <row r="110" spans="1:7" ht="12" customHeight="1" x14ac:dyDescent="0.25">
      <c r="A110" s="28" t="s">
        <v>201</v>
      </c>
      <c r="B110" s="101" t="s">
        <v>202</v>
      </c>
      <c r="C110" s="91"/>
      <c r="D110" s="94"/>
      <c r="E110" s="98"/>
    </row>
    <row r="111" spans="1:7" ht="9.75" customHeight="1" x14ac:dyDescent="0.25">
      <c r="A111" s="28" t="s">
        <v>203</v>
      </c>
      <c r="B111" s="102" t="s">
        <v>204</v>
      </c>
      <c r="C111" s="91"/>
      <c r="D111" s="94"/>
      <c r="E111" s="98"/>
    </row>
    <row r="112" spans="1:7" ht="11.25" customHeight="1" x14ac:dyDescent="0.25">
      <c r="A112" s="103" t="s">
        <v>205</v>
      </c>
      <c r="B112" s="99" t="s">
        <v>206</v>
      </c>
      <c r="C112" s="104"/>
      <c r="D112" s="94"/>
      <c r="E112" s="98"/>
    </row>
    <row r="113" spans="1:7" customFormat="1" ht="11.25" customHeight="1" x14ac:dyDescent="0.2">
      <c r="A113" s="28" t="s">
        <v>207</v>
      </c>
      <c r="B113" s="99" t="s">
        <v>208</v>
      </c>
      <c r="C113" s="91"/>
      <c r="D113" s="91"/>
      <c r="E113" s="98"/>
    </row>
    <row r="114" spans="1:7" customFormat="1" ht="11.25" customHeight="1" x14ac:dyDescent="0.2">
      <c r="A114" s="32" t="s">
        <v>209</v>
      </c>
      <c r="B114" s="102" t="s">
        <v>210</v>
      </c>
      <c r="C114" s="91">
        <v>9800</v>
      </c>
      <c r="D114" s="91">
        <v>9900</v>
      </c>
      <c r="E114" s="98">
        <v>9770</v>
      </c>
    </row>
    <row r="115" spans="1:7" customFormat="1" ht="11.25" customHeight="1" x14ac:dyDescent="0.2">
      <c r="A115" s="28" t="s">
        <v>211</v>
      </c>
      <c r="B115" s="105" t="s">
        <v>212</v>
      </c>
      <c r="C115" s="91"/>
      <c r="D115" s="91">
        <v>698522</v>
      </c>
      <c r="E115" s="93"/>
    </row>
    <row r="116" spans="1:7" customFormat="1" ht="11.25" customHeight="1" x14ac:dyDescent="0.2">
      <c r="A116" s="28" t="s">
        <v>213</v>
      </c>
      <c r="B116" s="90" t="s">
        <v>214</v>
      </c>
      <c r="C116" s="91"/>
      <c r="D116" s="91">
        <v>62912</v>
      </c>
      <c r="E116" s="93"/>
    </row>
    <row r="117" spans="1:7" customFormat="1" ht="11.25" customHeight="1" thickBot="1" x14ac:dyDescent="0.25">
      <c r="A117" s="106" t="s">
        <v>215</v>
      </c>
      <c r="B117" s="99" t="s">
        <v>216</v>
      </c>
      <c r="C117" s="107"/>
      <c r="D117" s="108">
        <v>635610</v>
      </c>
      <c r="E117" s="109"/>
    </row>
    <row r="118" spans="1:7" ht="12" customHeight="1" thickBot="1" x14ac:dyDescent="0.3">
      <c r="A118" s="18" t="s">
        <v>26</v>
      </c>
      <c r="B118" s="110" t="s">
        <v>217</v>
      </c>
      <c r="C118" s="111">
        <f>SUM(C119+C121+C123)</f>
        <v>106526</v>
      </c>
      <c r="D118" s="111">
        <v>77692</v>
      </c>
      <c r="E118" s="112">
        <v>63652</v>
      </c>
    </row>
    <row r="119" spans="1:7" ht="12" customHeight="1" x14ac:dyDescent="0.25">
      <c r="A119" s="24" t="s">
        <v>28</v>
      </c>
      <c r="B119" s="90" t="s">
        <v>218</v>
      </c>
      <c r="C119" s="113">
        <v>38792</v>
      </c>
      <c r="D119" s="113">
        <v>57787</v>
      </c>
      <c r="E119" s="96">
        <v>47301</v>
      </c>
      <c r="G119" s="83"/>
    </row>
    <row r="120" spans="1:7" ht="12" customHeight="1" x14ac:dyDescent="0.25">
      <c r="A120" s="24" t="s">
        <v>30</v>
      </c>
      <c r="B120" s="114" t="s">
        <v>219</v>
      </c>
      <c r="C120" s="113"/>
      <c r="D120" s="104">
        <v>3700</v>
      </c>
      <c r="E120" s="96">
        <v>3150</v>
      </c>
    </row>
    <row r="121" spans="1:7" ht="12" customHeight="1" x14ac:dyDescent="0.25">
      <c r="A121" s="24" t="s">
        <v>32</v>
      </c>
      <c r="B121" s="114" t="s">
        <v>220</v>
      </c>
      <c r="C121" s="113">
        <v>42887</v>
      </c>
      <c r="D121" s="94">
        <v>19905</v>
      </c>
      <c r="E121" s="96">
        <v>16351</v>
      </c>
    </row>
    <row r="122" spans="1:7" ht="12" customHeight="1" x14ac:dyDescent="0.25">
      <c r="A122" s="24" t="s">
        <v>34</v>
      </c>
      <c r="B122" s="114" t="s">
        <v>221</v>
      </c>
      <c r="C122" s="113"/>
      <c r="D122" s="91">
        <v>3882</v>
      </c>
      <c r="E122" s="93">
        <v>3882</v>
      </c>
    </row>
    <row r="123" spans="1:7" ht="12" customHeight="1" x14ac:dyDescent="0.25">
      <c r="A123" s="24" t="s">
        <v>36</v>
      </c>
      <c r="B123" s="61" t="s">
        <v>222</v>
      </c>
      <c r="C123" s="113">
        <v>24847</v>
      </c>
      <c r="D123" s="113"/>
      <c r="E123" s="96"/>
    </row>
    <row r="124" spans="1:7" ht="11.25" customHeight="1" x14ac:dyDescent="0.25">
      <c r="A124" s="24" t="s">
        <v>38</v>
      </c>
      <c r="B124" s="115" t="s">
        <v>223</v>
      </c>
      <c r="C124" s="113"/>
      <c r="D124" s="116"/>
      <c r="E124" s="117"/>
    </row>
    <row r="125" spans="1:7" ht="10.5" customHeight="1" x14ac:dyDescent="0.25">
      <c r="A125" s="24" t="s">
        <v>224</v>
      </c>
      <c r="B125" s="118" t="s">
        <v>225</v>
      </c>
      <c r="C125" s="113"/>
      <c r="D125" s="91"/>
      <c r="E125" s="93"/>
    </row>
    <row r="126" spans="1:7" ht="10.5" customHeight="1" x14ac:dyDescent="0.25">
      <c r="A126" s="24" t="s">
        <v>226</v>
      </c>
      <c r="B126" s="119" t="s">
        <v>227</v>
      </c>
      <c r="C126" s="113"/>
      <c r="D126" s="91"/>
      <c r="E126" s="93"/>
    </row>
    <row r="127" spans="1:7" ht="12" customHeight="1" x14ac:dyDescent="0.25">
      <c r="A127" s="24" t="s">
        <v>228</v>
      </c>
      <c r="B127" s="119" t="s">
        <v>229</v>
      </c>
      <c r="C127" s="113"/>
      <c r="D127" s="91"/>
      <c r="E127" s="93"/>
    </row>
    <row r="128" spans="1:7" ht="12" customHeight="1" x14ac:dyDescent="0.25">
      <c r="A128" s="24" t="s">
        <v>230</v>
      </c>
      <c r="B128" s="119" t="s">
        <v>231</v>
      </c>
      <c r="C128" s="113"/>
      <c r="D128" s="91"/>
      <c r="E128" s="93"/>
    </row>
    <row r="129" spans="1:6" ht="12" customHeight="1" x14ac:dyDescent="0.25">
      <c r="A129" s="24" t="s">
        <v>232</v>
      </c>
      <c r="B129" s="119" t="s">
        <v>233</v>
      </c>
      <c r="C129" s="113"/>
      <c r="D129" s="91"/>
      <c r="E129" s="93"/>
    </row>
    <row r="130" spans="1:6" ht="12" customHeight="1" x14ac:dyDescent="0.25">
      <c r="A130" s="24" t="s">
        <v>234</v>
      </c>
      <c r="B130" s="119" t="s">
        <v>235</v>
      </c>
      <c r="C130" s="113"/>
      <c r="D130" s="91"/>
      <c r="E130" s="93"/>
    </row>
    <row r="131" spans="1:6" ht="10.5" customHeight="1" thickBot="1" x14ac:dyDescent="0.3">
      <c r="A131" s="103" t="s">
        <v>236</v>
      </c>
      <c r="B131" s="119" t="s">
        <v>237</v>
      </c>
      <c r="C131" s="104">
        <v>62697</v>
      </c>
      <c r="D131" s="120"/>
      <c r="E131" s="98"/>
    </row>
    <row r="132" spans="1:6" ht="12" customHeight="1" thickBot="1" x14ac:dyDescent="0.3">
      <c r="A132" s="18">
        <v>3</v>
      </c>
      <c r="B132" s="121" t="s">
        <v>238</v>
      </c>
      <c r="C132" s="111">
        <f>C97+C118</f>
        <v>960487</v>
      </c>
      <c r="D132" s="111">
        <v>1815981</v>
      </c>
      <c r="E132" s="112">
        <v>980128</v>
      </c>
      <c r="F132" s="83"/>
    </row>
    <row r="133" spans="1:6" ht="12" customHeight="1" thickBot="1" x14ac:dyDescent="0.3">
      <c r="A133" s="18" t="s">
        <v>239</v>
      </c>
      <c r="B133" s="122" t="s">
        <v>240</v>
      </c>
      <c r="C133" s="123">
        <f>SUM(C134:C136)</f>
        <v>3333</v>
      </c>
      <c r="D133" s="123">
        <v>3334</v>
      </c>
      <c r="E133" s="112">
        <v>3334</v>
      </c>
    </row>
    <row r="134" spans="1:6" ht="12" customHeight="1" x14ac:dyDescent="0.25">
      <c r="A134" s="24" t="s">
        <v>56</v>
      </c>
      <c r="B134" s="124" t="s">
        <v>241</v>
      </c>
      <c r="C134" s="125">
        <v>3333</v>
      </c>
      <c r="D134" s="126">
        <v>3334</v>
      </c>
      <c r="E134" s="96">
        <v>3334</v>
      </c>
    </row>
    <row r="135" spans="1:6" ht="12" customHeight="1" x14ac:dyDescent="0.25">
      <c r="A135" s="24" t="s">
        <v>64</v>
      </c>
      <c r="B135" s="124" t="s">
        <v>242</v>
      </c>
      <c r="C135" s="127"/>
      <c r="D135" s="91"/>
      <c r="E135" s="93"/>
    </row>
    <row r="136" spans="1:6" ht="12" customHeight="1" thickBot="1" x14ac:dyDescent="0.3">
      <c r="A136" s="103" t="s">
        <v>66</v>
      </c>
      <c r="B136" s="128" t="s">
        <v>243</v>
      </c>
      <c r="C136" s="129"/>
      <c r="D136" s="120"/>
      <c r="E136" s="98"/>
    </row>
    <row r="137" spans="1:6" ht="12" customHeight="1" thickBot="1" x14ac:dyDescent="0.3">
      <c r="A137" s="18" t="s">
        <v>70</v>
      </c>
      <c r="B137" s="122" t="s">
        <v>244</v>
      </c>
      <c r="C137" s="123">
        <f>SUM(C138:C143)</f>
        <v>0</v>
      </c>
      <c r="D137" s="123">
        <v>0</v>
      </c>
      <c r="E137" s="112">
        <v>0</v>
      </c>
    </row>
    <row r="138" spans="1:6" ht="12" customHeight="1" x14ac:dyDescent="0.25">
      <c r="A138" s="24" t="s">
        <v>72</v>
      </c>
      <c r="B138" s="105" t="s">
        <v>245</v>
      </c>
      <c r="C138" s="127"/>
      <c r="D138" s="126"/>
      <c r="E138" s="96"/>
    </row>
    <row r="139" spans="1:6" ht="12" customHeight="1" x14ac:dyDescent="0.25">
      <c r="A139" s="24" t="s">
        <v>74</v>
      </c>
      <c r="B139" s="105" t="s">
        <v>246</v>
      </c>
      <c r="C139" s="127"/>
      <c r="D139" s="91"/>
      <c r="E139" s="93"/>
    </row>
    <row r="140" spans="1:6" ht="12" customHeight="1" x14ac:dyDescent="0.25">
      <c r="A140" s="24" t="s">
        <v>76</v>
      </c>
      <c r="B140" s="105" t="s">
        <v>247</v>
      </c>
      <c r="C140" s="127"/>
      <c r="D140" s="91"/>
      <c r="E140" s="93"/>
    </row>
    <row r="141" spans="1:6" ht="12" customHeight="1" x14ac:dyDescent="0.25">
      <c r="A141" s="24" t="s">
        <v>78</v>
      </c>
      <c r="B141" s="105" t="s">
        <v>248</v>
      </c>
      <c r="C141" s="130"/>
      <c r="D141" s="91"/>
      <c r="E141" s="93"/>
    </row>
    <row r="142" spans="1:6" customFormat="1" ht="12" customHeight="1" x14ac:dyDescent="0.2">
      <c r="A142" s="24" t="s">
        <v>80</v>
      </c>
      <c r="B142" s="105" t="s">
        <v>249</v>
      </c>
      <c r="C142" s="130"/>
      <c r="D142" s="91"/>
      <c r="E142" s="93"/>
    </row>
    <row r="143" spans="1:6" customFormat="1" ht="12" customHeight="1" thickBot="1" x14ac:dyDescent="0.25">
      <c r="A143" s="103" t="s">
        <v>82</v>
      </c>
      <c r="B143" s="105" t="s">
        <v>250</v>
      </c>
      <c r="C143" s="130"/>
      <c r="D143" s="130"/>
      <c r="E143" s="131"/>
    </row>
    <row r="144" spans="1:6" ht="12" customHeight="1" thickBot="1" x14ac:dyDescent="0.3">
      <c r="A144" s="18" t="s">
        <v>94</v>
      </c>
      <c r="B144" s="122" t="s">
        <v>251</v>
      </c>
      <c r="C144" s="123">
        <f>SUM(C145:C148)</f>
        <v>12424</v>
      </c>
      <c r="D144" s="123">
        <v>13014</v>
      </c>
      <c r="E144" s="112">
        <v>13014</v>
      </c>
    </row>
    <row r="145" spans="1:11" ht="12" customHeight="1" x14ac:dyDescent="0.25">
      <c r="A145" s="24" t="s">
        <v>96</v>
      </c>
      <c r="B145" s="105" t="s">
        <v>252</v>
      </c>
      <c r="C145" s="127"/>
      <c r="D145" s="126"/>
      <c r="E145" s="96"/>
    </row>
    <row r="146" spans="1:11" ht="12" customHeight="1" x14ac:dyDescent="0.25">
      <c r="A146" s="24" t="s">
        <v>98</v>
      </c>
      <c r="B146" s="105" t="s">
        <v>253</v>
      </c>
      <c r="C146" s="125">
        <v>12424</v>
      </c>
      <c r="D146" s="91">
        <v>13014</v>
      </c>
      <c r="E146" s="93">
        <v>13014</v>
      </c>
    </row>
    <row r="147" spans="1:11" ht="12" customHeight="1" x14ac:dyDescent="0.25">
      <c r="A147" s="24" t="s">
        <v>100</v>
      </c>
      <c r="B147" s="105" t="s">
        <v>254</v>
      </c>
      <c r="C147" s="127"/>
      <c r="D147" s="91"/>
      <c r="E147" s="93"/>
    </row>
    <row r="148" spans="1:11" ht="12" customHeight="1" thickBot="1" x14ac:dyDescent="0.3">
      <c r="A148" s="103" t="s">
        <v>102</v>
      </c>
      <c r="B148" s="132" t="s">
        <v>255</v>
      </c>
      <c r="C148" s="129"/>
      <c r="D148" s="120"/>
      <c r="E148" s="98"/>
    </row>
    <row r="149" spans="1:11" ht="12" customHeight="1" thickBot="1" x14ac:dyDescent="0.3">
      <c r="A149" s="18" t="s">
        <v>256</v>
      </c>
      <c r="B149" s="122" t="s">
        <v>257</v>
      </c>
      <c r="C149" s="123">
        <f>SUM(C150:C154)</f>
        <v>0</v>
      </c>
      <c r="D149" s="123">
        <v>0</v>
      </c>
      <c r="E149" s="112">
        <v>0</v>
      </c>
    </row>
    <row r="150" spans="1:11" ht="12" customHeight="1" x14ac:dyDescent="0.25">
      <c r="A150" s="24" t="s">
        <v>108</v>
      </c>
      <c r="B150" s="105" t="s">
        <v>258</v>
      </c>
      <c r="C150" s="127"/>
      <c r="D150" s="126"/>
      <c r="E150" s="96"/>
    </row>
    <row r="151" spans="1:11" ht="12" customHeight="1" x14ac:dyDescent="0.25">
      <c r="A151" s="24" t="s">
        <v>110</v>
      </c>
      <c r="B151" s="105" t="s">
        <v>259</v>
      </c>
      <c r="C151" s="130"/>
      <c r="D151" s="130"/>
      <c r="E151" s="131"/>
    </row>
    <row r="152" spans="1:11" ht="12" customHeight="1" x14ac:dyDescent="0.25">
      <c r="A152" s="24" t="s">
        <v>112</v>
      </c>
      <c r="B152" s="105" t="s">
        <v>260</v>
      </c>
      <c r="C152" s="130"/>
      <c r="D152" s="130"/>
      <c r="E152" s="131"/>
    </row>
    <row r="153" spans="1:11" ht="12" customHeight="1" x14ac:dyDescent="0.25">
      <c r="A153" s="24" t="s">
        <v>114</v>
      </c>
      <c r="B153" s="105" t="s">
        <v>261</v>
      </c>
      <c r="C153" s="130"/>
      <c r="D153" s="130"/>
      <c r="E153" s="131"/>
    </row>
    <row r="154" spans="1:11" customFormat="1" ht="12" customHeight="1" thickBot="1" x14ac:dyDescent="0.25">
      <c r="A154" s="24" t="s">
        <v>262</v>
      </c>
      <c r="B154" s="105" t="s">
        <v>263</v>
      </c>
      <c r="C154" s="127"/>
      <c r="D154" s="133"/>
      <c r="E154" s="134"/>
    </row>
    <row r="155" spans="1:11" ht="15" customHeight="1" thickBot="1" x14ac:dyDescent="0.3">
      <c r="A155" s="18" t="s">
        <v>116</v>
      </c>
      <c r="B155" s="122" t="s">
        <v>264</v>
      </c>
      <c r="C155" s="123">
        <v>0</v>
      </c>
      <c r="D155" s="123">
        <v>0</v>
      </c>
      <c r="E155" s="112">
        <v>0</v>
      </c>
      <c r="H155" s="135"/>
      <c r="I155" s="136"/>
      <c r="J155" s="136"/>
      <c r="K155" s="136"/>
    </row>
    <row r="156" spans="1:11" customFormat="1" ht="15" customHeight="1" thickBot="1" x14ac:dyDescent="0.25">
      <c r="A156" s="18" t="s">
        <v>126</v>
      </c>
      <c r="B156" s="122" t="s">
        <v>265</v>
      </c>
      <c r="C156" s="137"/>
      <c r="D156" s="138"/>
      <c r="E156" s="139"/>
    </row>
    <row r="157" spans="1:11" customFormat="1" ht="15" customHeight="1" thickBot="1" x14ac:dyDescent="0.25">
      <c r="A157" s="79" t="s">
        <v>266</v>
      </c>
      <c r="B157" s="122" t="s">
        <v>267</v>
      </c>
      <c r="C157" s="140">
        <f>+C133+C137+C144+C149+C155+C156</f>
        <v>15757</v>
      </c>
      <c r="D157" s="140">
        <v>16348</v>
      </c>
      <c r="E157" s="139">
        <v>16348</v>
      </c>
    </row>
    <row r="158" spans="1:11" s="23" customFormat="1" ht="12.95" customHeight="1" thickBot="1" x14ac:dyDescent="0.25">
      <c r="A158" s="141" t="s">
        <v>268</v>
      </c>
      <c r="B158" s="142" t="s">
        <v>269</v>
      </c>
      <c r="C158" s="143">
        <f>C132+C157</f>
        <v>976244</v>
      </c>
      <c r="D158" s="144">
        <v>1832329</v>
      </c>
      <c r="E158" s="145">
        <v>996476</v>
      </c>
      <c r="F158" s="22"/>
    </row>
    <row r="159" spans="1:11" ht="7.5" customHeight="1" x14ac:dyDescent="0.25"/>
    <row r="163" spans="3:3" x14ac:dyDescent="0.25">
      <c r="C163" s="146"/>
    </row>
  </sheetData>
  <mergeCells count="5">
    <mergeCell ref="A2:E3"/>
    <mergeCell ref="A5:E5"/>
    <mergeCell ref="A6:B6"/>
    <mergeCell ref="A93:E93"/>
    <mergeCell ref="A94:B94"/>
  </mergeCells>
  <printOptions horizontalCentered="1"/>
  <pageMargins left="0.78740157480314965" right="0.78740157480314965" top="0.39370078740157483" bottom="0" header="0.78740157480314965" footer="0.15748031496062992"/>
  <pageSetup paperSize="9" scale="66" fitToHeight="2" orientation="portrait" r:id="rId1"/>
  <headerFooter alignWithMargins="0"/>
  <rowBreaks count="1" manualBreakCount="1">
    <brk id="9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22. sz. mell.</vt:lpstr>
      <vt:lpstr>'22. sz. 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2018-05-23T13:17:44Z</dcterms:created>
  <dcterms:modified xsi:type="dcterms:W3CDTF">2018-05-23T13:18:11Z</dcterms:modified>
</cp:coreProperties>
</file>