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űködés felhalmozási mérleg 201" sheetId="1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9" i="1" l="1"/>
  <c r="J29" i="1"/>
  <c r="I29" i="1"/>
  <c r="F28" i="1"/>
  <c r="F29" i="1" s="1"/>
  <c r="E28" i="1"/>
  <c r="D28" i="1"/>
  <c r="C28" i="1"/>
  <c r="L27" i="1"/>
  <c r="L29" i="1" s="1"/>
  <c r="E27" i="1"/>
  <c r="E29" i="1" s="1"/>
  <c r="D27" i="1"/>
  <c r="D29" i="1" s="1"/>
  <c r="C27" i="1"/>
  <c r="C29" i="1" s="1"/>
  <c r="F23" i="1"/>
  <c r="E23" i="1"/>
  <c r="D23" i="1"/>
  <c r="C23" i="1"/>
  <c r="L22" i="1"/>
  <c r="K22" i="1"/>
  <c r="J22" i="1"/>
  <c r="I22" i="1"/>
  <c r="F22" i="1"/>
  <c r="F24" i="1" s="1"/>
  <c r="E22" i="1"/>
  <c r="E24" i="1" s="1"/>
  <c r="D22" i="1"/>
  <c r="D24" i="1" s="1"/>
  <c r="C22" i="1"/>
  <c r="C24" i="1" s="1"/>
  <c r="L21" i="1"/>
  <c r="K21" i="1"/>
  <c r="J21" i="1"/>
  <c r="I21" i="1"/>
  <c r="F21" i="1"/>
  <c r="E21" i="1"/>
  <c r="D21" i="1"/>
  <c r="C21" i="1"/>
  <c r="L20" i="1"/>
  <c r="L23" i="1" s="1"/>
  <c r="K20" i="1"/>
  <c r="K23" i="1" s="1"/>
  <c r="J20" i="1"/>
  <c r="J23" i="1" s="1"/>
  <c r="I20" i="1"/>
  <c r="I23" i="1" s="1"/>
  <c r="L19" i="1"/>
  <c r="K19" i="1"/>
  <c r="J19" i="1"/>
  <c r="I19" i="1"/>
  <c r="F19" i="1"/>
  <c r="E19" i="1"/>
  <c r="D19" i="1"/>
  <c r="C19" i="1"/>
  <c r="L18" i="1"/>
  <c r="L25" i="1" s="1"/>
  <c r="K18" i="1"/>
  <c r="K25" i="1" s="1"/>
  <c r="J18" i="1"/>
  <c r="J25" i="1" s="1"/>
  <c r="I18" i="1"/>
  <c r="I25" i="1" s="1"/>
  <c r="F18" i="1"/>
  <c r="F20" i="1" s="1"/>
  <c r="F25" i="1" s="1"/>
  <c r="E18" i="1"/>
  <c r="E20" i="1" s="1"/>
  <c r="E25" i="1" s="1"/>
  <c r="D18" i="1"/>
  <c r="D20" i="1" s="1"/>
  <c r="D25" i="1" s="1"/>
  <c r="C18" i="1"/>
  <c r="C20" i="1" s="1"/>
  <c r="C25" i="1" s="1"/>
  <c r="F16" i="1"/>
  <c r="E16" i="1"/>
  <c r="D16" i="1"/>
  <c r="C16" i="1"/>
  <c r="L14" i="1"/>
  <c r="L16" i="1" s="1"/>
  <c r="K14" i="1"/>
  <c r="K16" i="1" s="1"/>
  <c r="J14" i="1"/>
  <c r="J16" i="1" s="1"/>
  <c r="I14" i="1"/>
  <c r="I16" i="1" s="1"/>
  <c r="L10" i="1"/>
  <c r="K10" i="1"/>
  <c r="J10" i="1"/>
  <c r="I10" i="1"/>
  <c r="F10" i="1"/>
  <c r="E10" i="1"/>
  <c r="D10" i="1"/>
  <c r="C10" i="1"/>
  <c r="L9" i="1"/>
  <c r="K9" i="1"/>
  <c r="J9" i="1"/>
  <c r="I9" i="1"/>
  <c r="F9" i="1"/>
  <c r="F11" i="1" s="1"/>
  <c r="E9" i="1"/>
  <c r="E11" i="1" s="1"/>
  <c r="D9" i="1"/>
  <c r="D11" i="1" s="1"/>
  <c r="C9" i="1"/>
  <c r="C11" i="1" s="1"/>
  <c r="L8" i="1"/>
  <c r="L11" i="1" s="1"/>
  <c r="K8" i="1"/>
  <c r="K11" i="1" s="1"/>
  <c r="J8" i="1"/>
  <c r="J11" i="1" s="1"/>
  <c r="I8" i="1"/>
  <c r="I11" i="1" s="1"/>
  <c r="F8" i="1"/>
  <c r="E8" i="1"/>
  <c r="D8" i="1"/>
  <c r="C8" i="1"/>
  <c r="L7" i="1"/>
  <c r="K7" i="1"/>
  <c r="J7" i="1"/>
  <c r="I7" i="1"/>
  <c r="F7" i="1"/>
  <c r="E7" i="1"/>
  <c r="D7" i="1"/>
  <c r="C7" i="1"/>
  <c r="L6" i="1"/>
  <c r="K6" i="1"/>
  <c r="J6" i="1"/>
  <c r="I6" i="1"/>
  <c r="L5" i="1"/>
  <c r="K5" i="1"/>
  <c r="J5" i="1"/>
  <c r="I5" i="1"/>
  <c r="F5" i="1"/>
  <c r="E5" i="1"/>
  <c r="D5" i="1"/>
  <c r="C5" i="1"/>
  <c r="L4" i="1"/>
  <c r="L12" i="1" s="1"/>
  <c r="K4" i="1"/>
  <c r="K12" i="1" s="1"/>
  <c r="J4" i="1"/>
  <c r="J12" i="1" s="1"/>
  <c r="I4" i="1"/>
  <c r="I12" i="1" s="1"/>
  <c r="F4" i="1"/>
  <c r="F6" i="1" s="1"/>
  <c r="F12" i="1" s="1"/>
  <c r="E4" i="1"/>
  <c r="E6" i="1" s="1"/>
  <c r="E12" i="1" s="1"/>
  <c r="D4" i="1"/>
  <c r="D6" i="1" s="1"/>
  <c r="D12" i="1" s="1"/>
  <c r="C4" i="1"/>
  <c r="C6" i="1" s="1"/>
  <c r="C12" i="1" s="1"/>
  <c r="E17" i="1" l="1"/>
  <c r="K13" i="1"/>
  <c r="K17" i="1"/>
  <c r="E13" i="1"/>
  <c r="E30" i="1"/>
  <c r="K26" i="1"/>
  <c r="K30" i="1"/>
  <c r="E26" i="1"/>
  <c r="F17" i="1"/>
  <c r="L13" i="1"/>
  <c r="L17" i="1"/>
  <c r="F13" i="1"/>
  <c r="F30" i="1"/>
  <c r="L26" i="1"/>
  <c r="L30" i="1"/>
  <c r="F26" i="1"/>
  <c r="C17" i="1"/>
  <c r="I13" i="1"/>
  <c r="I17" i="1"/>
  <c r="C13" i="1"/>
  <c r="C30" i="1"/>
  <c r="I26" i="1"/>
  <c r="I30" i="1"/>
  <c r="C26" i="1"/>
  <c r="D17" i="1"/>
  <c r="D31" i="1" s="1"/>
  <c r="J13" i="1"/>
  <c r="J17" i="1"/>
  <c r="D13" i="1"/>
  <c r="J26" i="1"/>
  <c r="D30" i="1"/>
  <c r="J30" i="1"/>
  <c r="D26" i="1"/>
  <c r="J31" i="1" l="1"/>
  <c r="I31" i="1"/>
  <c r="L31" i="1"/>
  <c r="K31" i="1"/>
  <c r="C31" i="1"/>
  <c r="F31" i="1"/>
  <c r="E31" i="1"/>
</calcChain>
</file>

<file path=xl/sharedStrings.xml><?xml version="1.0" encoding="utf-8"?>
<sst xmlns="http://schemas.openxmlformats.org/spreadsheetml/2006/main" count="106" uniqueCount="91">
  <si>
    <t>Bevételek</t>
  </si>
  <si>
    <t>2014. évi  előirányzatok</t>
  </si>
  <si>
    <t xml:space="preserve">2014. </t>
  </si>
  <si>
    <t>Kiadások</t>
  </si>
  <si>
    <t>Eredeti</t>
  </si>
  <si>
    <t>Módosítás</t>
  </si>
  <si>
    <t>tényleges</t>
  </si>
  <si>
    <t>Évközi</t>
  </si>
  <si>
    <t>IV. név</t>
  </si>
  <si>
    <t xml:space="preserve">          e Ft-ban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</si>
  <si>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</si>
  <si>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</si>
  <si>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</si>
  <si>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</si>
  <si>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</si>
  <si>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</si>
  <si>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</si>
  <si>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</si>
  <si>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</si>
  <si>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</si>
  <si>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</si>
  <si>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</si>
  <si>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B3</t>
  </si>
  <si>
    <t>Közhatalmi bevételek</t>
  </si>
  <si>
    <t>K4</t>
  </si>
  <si>
    <t>Ellátottak juttatása</t>
  </si>
  <si>
    <t>B4</t>
  </si>
  <si>
    <t>Működési bevételek</t>
  </si>
  <si>
    <t>K506</t>
  </si>
  <si>
    <t>Működési célú pénzeszköz átadás ÁH-n belülre</t>
  </si>
  <si>
    <t>B62</t>
  </si>
  <si>
    <t>Működési célú kölcsönök visszatér. ÁH-n kívülről</t>
  </si>
  <si>
    <t>K508</t>
  </si>
  <si>
    <t>Működési kölcsönnyújtás ÁH-n kívülre</t>
  </si>
  <si>
    <t>B63</t>
  </si>
  <si>
    <t>Egyéb működési célú átvett pénze. ÁH-n kívülről</t>
  </si>
  <si>
    <t>K511</t>
  </si>
  <si>
    <t>Működési célú pénzeszköz átadás ÁH-n kívülre</t>
  </si>
  <si>
    <t>B6</t>
  </si>
  <si>
    <t>Működési célú pénze.átvét ÁH-n kívülről</t>
  </si>
  <si>
    <t>K5</t>
  </si>
  <si>
    <t>Egyéb működési célú kiadások</t>
  </si>
  <si>
    <t>MŰKÖDÉSI  BEVÉTELEK ÖSSZESEN</t>
  </si>
  <si>
    <t>MŰKÖDÉSI KIADÁSOK ÖSSZ.</t>
  </si>
  <si>
    <t xml:space="preserve">    Működési hiány</t>
  </si>
  <si>
    <t xml:space="preserve">     Működési többlet</t>
  </si>
  <si>
    <t>Következő évi megelőlegezések</t>
  </si>
  <si>
    <t>K512</t>
  </si>
  <si>
    <t>Tartalék</t>
  </si>
  <si>
    <t>Előző évi működési maradvány igénybevétele</t>
  </si>
  <si>
    <t>Értékpapír vásárlás</t>
  </si>
  <si>
    <t xml:space="preserve">                   Finanszírozási célú bevételek</t>
  </si>
  <si>
    <t>K9</t>
  </si>
  <si>
    <t xml:space="preserve">             Finanszírozási célú kiadások</t>
  </si>
  <si>
    <t>B21</t>
  </si>
  <si>
    <t>Ónkormányzatok felhalmozási támogatása</t>
  </si>
  <si>
    <t>K6</t>
  </si>
  <si>
    <t>Beruházás</t>
  </si>
  <si>
    <t>B25</t>
  </si>
  <si>
    <t>Felhalmozási célú átvét ÁH-n belülről</t>
  </si>
  <si>
    <t>K7</t>
  </si>
  <si>
    <t>Felújítás</t>
  </si>
  <si>
    <t>B2</t>
  </si>
  <si>
    <t>Felhalmozási bevételek ÁH-n belülről</t>
  </si>
  <si>
    <t>K86</t>
  </si>
  <si>
    <t>Felhalmozási kölcsönök nyújtása ÁH-n kívülre</t>
  </si>
  <si>
    <t xml:space="preserve">B5 </t>
  </si>
  <si>
    <t>Felhalmozási bevételek</t>
  </si>
  <si>
    <t>K87</t>
  </si>
  <si>
    <t>Lakásépítés támogatása</t>
  </si>
  <si>
    <t>B72</t>
  </si>
  <si>
    <t>Felhalmozási kölcsönök visszatérülése</t>
  </si>
  <si>
    <t>K88</t>
  </si>
  <si>
    <t>Felhalmozási célú pénzeszköz átadás ÁH-n kívülre</t>
  </si>
  <si>
    <t>B73</t>
  </si>
  <si>
    <t>Egyéb felhalm-i célú átvett pénze. ÁH-n kívülről</t>
  </si>
  <si>
    <t>K8</t>
  </si>
  <si>
    <t>Egyéb felhalmozási célú kiadások</t>
  </si>
  <si>
    <t>B7</t>
  </si>
  <si>
    <t>Felhalmozási célú pénze.átvét ÁH-n kívülről</t>
  </si>
  <si>
    <t xml:space="preserve"> </t>
  </si>
  <si>
    <t>FELHALMOZÁSI BEVÉTELEK ÖSSZESEN</t>
  </si>
  <si>
    <t>FELHALMOZÁSI KIADÁSOK ÖSSZ.</t>
  </si>
  <si>
    <t xml:space="preserve">            Felhalmozási hiány:</t>
  </si>
  <si>
    <t xml:space="preserve">               Felhalmozási többlet</t>
  </si>
  <si>
    <t>Felhalmozási tartalék</t>
  </si>
  <si>
    <t>Előző évi felhalmozási maradvány igénybe vétele</t>
  </si>
  <si>
    <t>B8</t>
  </si>
  <si>
    <t xml:space="preserve">                    Finanszírozási célú bevételek</t>
  </si>
  <si>
    <t xml:space="preserve">                MIND ÖSSZESEN</t>
  </si>
  <si>
    <t xml:space="preserve">                       MIND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</si>
</sst>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.0\ _F_t_-;\-* #,##0.0\ _F_t_-;_-* &quot;-&quot;??\ _F_t_-;_-@_-"/>
    <numFmt numFmtId="166" formatCode="_-* #,##0\ _F_t_-;\-* #,##0\ _F_t_-;_-* &quot;-&quot;??\ _F_t_-;_-@_-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4"/>
      <name val="Times"/>
      <family val="1"/>
      <charset val="238"/>
    </font>
    <font>
      <b/>
      <sz val="12"/>
      <name val="Times"/>
      <family val="1"/>
      <charset val="238"/>
    </font>
    <font>
      <i/>
      <sz val="11"/>
      <name val="Times"/>
      <family val="1"/>
      <charset val="238"/>
    </font>
    <font>
      <sz val="10"/>
      <name val="Arial CE"/>
      <charset val="238"/>
    </font>
    <font>
      <sz val="12"/>
      <name val="Times"/>
      <charset val="238"/>
    </font>
    <font>
      <b/>
      <sz val="10"/>
      <name val="Times New Roman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b/>
      <sz val="11"/>
      <name val="Times"/>
      <family val="1"/>
      <charset val="238"/>
    </font>
    <font>
      <sz val="14"/>
      <name val="Times"/>
      <family val="1"/>
      <charset val="238"/>
    </font>
    <font>
      <b/>
      <sz val="11"/>
      <color indexed="10"/>
      <name val="Times"/>
      <family val="1"/>
      <charset val="238"/>
    </font>
    <font>
      <b/>
      <sz val="12"/>
      <name val="Times"/>
      <family val="1"/>
    </font>
    <font>
      <sz val="11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5">
    <xf numFmtId="0" fontId="0" fillId="0" borderId="0" xfId="0"/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vertical="center" wrapText="1"/>
    </xf>
    <xf numFmtId="166" fontId="7" fillId="3" borderId="1" xfId="1" applyNumberFormat="1" applyFont="1" applyFill="1" applyBorder="1" applyAlignment="1">
      <alignment horizontal="left"/>
    </xf>
    <xf numFmtId="0" fontId="8" fillId="0" borderId="2" xfId="0" applyFont="1" applyBorder="1"/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2" fillId="2" borderId="11" xfId="0" applyNumberFormat="1" applyFont="1" applyFill="1" applyBorder="1" applyAlignment="1" applyProtection="1">
      <alignment vertical="center" wrapText="1"/>
      <protection locked="0"/>
    </xf>
    <xf numFmtId="166" fontId="10" fillId="2" borderId="1" xfId="1" applyNumberFormat="1" applyFont="1" applyFill="1" applyBorder="1"/>
    <xf numFmtId="0" fontId="3" fillId="2" borderId="1" xfId="0" applyFont="1" applyFill="1" applyBorder="1"/>
    <xf numFmtId="164" fontId="10" fillId="2" borderId="11" xfId="0" applyNumberFormat="1" applyFont="1" applyFill="1" applyBorder="1" applyAlignment="1" applyProtection="1">
      <alignment vertical="center" wrapText="1"/>
      <protection locked="0"/>
    </xf>
    <xf numFmtId="164" fontId="11" fillId="2" borderId="11" xfId="0" applyNumberFormat="1" applyFont="1" applyFill="1" applyBorder="1" applyAlignment="1" applyProtection="1">
      <alignment vertical="center" wrapText="1"/>
      <protection locked="0"/>
    </xf>
    <xf numFmtId="166" fontId="7" fillId="2" borderId="1" xfId="1" applyNumberFormat="1" applyFont="1" applyFill="1" applyBorder="1" applyAlignment="1">
      <alignment horizontal="left"/>
    </xf>
    <xf numFmtId="0" fontId="3" fillId="2" borderId="2" xfId="0" applyFont="1" applyFill="1" applyBorder="1"/>
    <xf numFmtId="164" fontId="10" fillId="2" borderId="1" xfId="0" applyNumberFormat="1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16" fontId="7" fillId="2" borderId="1" xfId="0" applyNumberFormat="1" applyFont="1" applyFill="1" applyBorder="1" applyAlignment="1">
      <alignment horizontal="left"/>
    </xf>
    <xf numFmtId="16" fontId="9" fillId="3" borderId="1" xfId="0" applyNumberFormat="1" applyFont="1" applyFill="1" applyBorder="1"/>
    <xf numFmtId="164" fontId="9" fillId="3" borderId="11" xfId="0" applyNumberFormat="1" applyFont="1" applyFill="1" applyBorder="1" applyAlignment="1" applyProtection="1">
      <alignment vertical="center" wrapText="1"/>
      <protection locked="0"/>
    </xf>
    <xf numFmtId="164" fontId="11" fillId="3" borderId="1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/>
    </xf>
    <xf numFmtId="164" fontId="9" fillId="0" borderId="1" xfId="0" applyNumberFormat="1" applyFont="1" applyFill="1" applyBorder="1" applyAlignment="1" applyProtection="1">
      <alignment vertical="center" wrapText="1"/>
      <protection locked="0"/>
    </xf>
    <xf numFmtId="16" fontId="9" fillId="0" borderId="1" xfId="0" applyNumberFormat="1" applyFont="1" applyBorder="1"/>
    <xf numFmtId="0" fontId="7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0" fillId="2" borderId="12" xfId="0" applyNumberFormat="1" applyFont="1" applyFill="1" applyBorder="1" applyAlignment="1">
      <alignment horizontal="left" vertical="center" wrapText="1" indent="1"/>
    </xf>
    <xf numFmtId="164" fontId="10" fillId="2" borderId="13" xfId="0" applyNumberFormat="1" applyFont="1" applyFill="1" applyBorder="1" applyAlignment="1">
      <alignment vertical="center" wrapText="1"/>
    </xf>
    <xf numFmtId="164" fontId="11" fillId="2" borderId="13" xfId="0" applyNumberFormat="1" applyFont="1" applyFill="1" applyBorder="1" applyAlignment="1">
      <alignment vertical="center" wrapText="1"/>
    </xf>
    <xf numFmtId="164" fontId="10" fillId="2" borderId="14" xfId="0" applyNumberFormat="1" applyFont="1" applyFill="1" applyBorder="1" applyAlignment="1">
      <alignment vertical="center" wrapText="1"/>
    </xf>
    <xf numFmtId="164" fontId="10" fillId="2" borderId="15" xfId="0" applyNumberFormat="1" applyFont="1" applyFill="1" applyBorder="1" applyAlignment="1">
      <alignment horizontal="left" vertical="center" wrapText="1" indent="1"/>
    </xf>
    <xf numFmtId="164" fontId="10" fillId="0" borderId="14" xfId="0" applyNumberFormat="1" applyFont="1" applyFill="1" applyBorder="1" applyAlignment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/>
    </xf>
    <xf numFmtId="164" fontId="9" fillId="2" borderId="13" xfId="0" applyNumberFormat="1" applyFont="1" applyFill="1" applyBorder="1" applyAlignment="1" applyProtection="1">
      <alignment horizontal="right" vertical="center" wrapText="1"/>
    </xf>
    <xf numFmtId="164" fontId="12" fillId="0" borderId="14" xfId="0" applyNumberFormat="1" applyFont="1" applyFill="1" applyBorder="1" applyAlignment="1" applyProtection="1">
      <alignment horizontal="right" vertical="center" wrapText="1"/>
    </xf>
    <xf numFmtId="164" fontId="12" fillId="0" borderId="15" xfId="0" applyNumberFormat="1" applyFont="1" applyFill="1" applyBorder="1" applyAlignment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164" fontId="12" fillId="2" borderId="16" xfId="0" applyNumberFormat="1" applyFont="1" applyFill="1" applyBorder="1" applyAlignment="1" applyProtection="1">
      <alignment horizontal="right" vertical="center" wrapText="1"/>
    </xf>
    <xf numFmtId="164" fontId="9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/>
    <xf numFmtId="164" fontId="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2" borderId="1" xfId="0" applyNumberFormat="1" applyFont="1" applyFill="1" applyBorder="1" applyAlignment="1" applyProtection="1">
      <alignment vertical="center" wrapText="1"/>
      <protection locked="0"/>
    </xf>
    <xf numFmtId="164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2" borderId="1" xfId="0" applyNumberFormat="1" applyFont="1" applyFill="1" applyBorder="1" applyAlignment="1" applyProtection="1">
      <alignment vertical="center" wrapText="1"/>
      <protection locked="0"/>
    </xf>
    <xf numFmtId="164" fontId="10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2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2" borderId="13" xfId="0" applyNumberFormat="1" applyFont="1" applyFill="1" applyBorder="1" applyAlignment="1">
      <alignment vertical="center" wrapText="1"/>
    </xf>
    <xf numFmtId="0" fontId="13" fillId="2" borderId="1" xfId="0" applyFont="1" applyFill="1" applyBorder="1"/>
    <xf numFmtId="16" fontId="7" fillId="3" borderId="1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2" borderId="18" xfId="0" applyNumberFormat="1" applyFont="1" applyFill="1" applyBorder="1" applyAlignment="1" applyProtection="1">
      <alignment vertical="center" wrapText="1"/>
      <protection locked="0"/>
    </xf>
    <xf numFmtId="164" fontId="10" fillId="2" borderId="19" xfId="0" applyNumberFormat="1" applyFont="1" applyFill="1" applyBorder="1" applyAlignment="1">
      <alignment vertical="center" wrapText="1"/>
    </xf>
    <xf numFmtId="164" fontId="9" fillId="2" borderId="19" xfId="0" applyNumberFormat="1" applyFont="1" applyFill="1" applyBorder="1" applyAlignment="1">
      <alignment vertical="center" wrapText="1"/>
    </xf>
    <xf numFmtId="164" fontId="11" fillId="2" borderId="19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0" fillId="2" borderId="20" xfId="0" applyNumberFormat="1" applyFont="1" applyFill="1" applyBorder="1" applyAlignment="1">
      <alignment horizontal="left" vertical="center" wrapText="1" indent="1"/>
    </xf>
    <xf numFmtId="164" fontId="12" fillId="0" borderId="7" xfId="0" applyNumberFormat="1" applyFont="1" applyFill="1" applyBorder="1" applyAlignment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/>
    </xf>
    <xf numFmtId="164" fontId="10" fillId="0" borderId="7" xfId="0" applyNumberFormat="1" applyFont="1" applyFill="1" applyBorder="1" applyAlignment="1" applyProtection="1">
      <alignment horizontal="right" vertical="center" wrapText="1"/>
    </xf>
    <xf numFmtId="164" fontId="10" fillId="0" borderId="21" xfId="0" applyNumberFormat="1" applyFont="1" applyFill="1" applyBorder="1" applyAlignment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/>
    </xf>
    <xf numFmtId="164" fontId="10" fillId="2" borderId="23" xfId="0" applyNumberFormat="1" applyFont="1" applyFill="1" applyBorder="1" applyAlignment="1" applyProtection="1">
      <alignment horizontal="right" vertical="center" wrapText="1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164" fontId="10" fillId="2" borderId="18" xfId="0" applyNumberFormat="1" applyFont="1" applyFill="1" applyBorder="1" applyAlignment="1" applyProtection="1">
      <alignment vertical="center" wrapText="1"/>
      <protection locked="0"/>
    </xf>
    <xf numFmtId="164" fontId="3" fillId="3" borderId="1" xfId="0" applyNumberFormat="1" applyFont="1" applyFill="1" applyBorder="1" applyAlignment="1" applyProtection="1">
      <alignment vertical="center" wrapText="1"/>
      <protection locked="0"/>
    </xf>
    <xf numFmtId="164" fontId="8" fillId="3" borderId="1" xfId="0" applyNumberFormat="1" applyFont="1" applyFill="1" applyBorder="1" applyAlignment="1" applyProtection="1">
      <alignment vertical="center" wrapText="1"/>
      <protection locked="0"/>
    </xf>
    <xf numFmtId="164" fontId="10" fillId="2" borderId="2" xfId="0" applyNumberFormat="1" applyFont="1" applyFill="1" applyBorder="1" applyAlignment="1" applyProtection="1">
      <alignment vertical="center" wrapText="1"/>
      <protection locked="0"/>
    </xf>
    <xf numFmtId="164" fontId="10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" fillId="2" borderId="1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/>
    </xf>
    <xf numFmtId="0" fontId="10" fillId="4" borderId="24" xfId="0" applyFont="1" applyFill="1" applyBorder="1"/>
    <xf numFmtId="164" fontId="10" fillId="4" borderId="25" xfId="0" applyNumberFormat="1" applyFont="1" applyFill="1" applyBorder="1"/>
    <xf numFmtId="164" fontId="15" fillId="4" borderId="25" xfId="0" applyNumberFormat="1" applyFont="1" applyFill="1" applyBorder="1"/>
    <xf numFmtId="0" fontId="10" fillId="4" borderId="25" xfId="0" applyFont="1" applyFill="1" applyBorder="1"/>
    <xf numFmtId="0" fontId="1" fillId="2" borderId="1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iz/2015%20&#201;V/2014%20&#233;vi%20Z&#193;RSZ&#193;MAD&#193;S/Z&#193;RSZ&#193;MAD&#193;S%202/TEST&#220;LETI%20EL&#336;TERJESZT&#201;S/1-12%20sz&#225;m&#250;%20mell&#233;klet%20a%20sz&#246;vegeshez%202014.%20Raj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 "/>
      <sheetName val="Bevétel össz."/>
      <sheetName val="Kiadás ktgvszervenként"/>
      <sheetName val="Állami"/>
      <sheetName val="Ber.-felú. "/>
      <sheetName val="Pénze.átadás"/>
      <sheetName val="Szoc.jutt."/>
      <sheetName val="Önkormányzat"/>
      <sheetName val="Önk.hivatal"/>
      <sheetName val="Óvoda"/>
      <sheetName val="Üres"/>
      <sheetName val="Pénzeszközök"/>
      <sheetName val="Mód.indoklás 2014.IV. név"/>
      <sheetName val="Mód.indoklás 2014.III. név "/>
      <sheetName val="Mód.indoklás 2014.I. félév"/>
    </sheetNames>
    <sheetDataSet>
      <sheetData sheetId="0">
        <row r="4">
          <cell r="C4">
            <v>107746</v>
          </cell>
          <cell r="D4">
            <v>4745</v>
          </cell>
          <cell r="E4">
            <v>1825</v>
          </cell>
          <cell r="G4">
            <v>114316</v>
          </cell>
          <cell r="K4">
            <v>101223</v>
          </cell>
          <cell r="L4">
            <v>3929</v>
          </cell>
          <cell r="M4">
            <v>4050</v>
          </cell>
          <cell r="O4">
            <v>108019</v>
          </cell>
        </row>
        <row r="5">
          <cell r="C5">
            <v>19652</v>
          </cell>
          <cell r="D5">
            <v>2942</v>
          </cell>
          <cell r="E5">
            <v>870</v>
          </cell>
          <cell r="G5">
            <v>22125</v>
          </cell>
          <cell r="K5">
            <v>25534</v>
          </cell>
          <cell r="L5">
            <v>1115</v>
          </cell>
          <cell r="M5">
            <v>1320</v>
          </cell>
          <cell r="O5">
            <v>27402</v>
          </cell>
        </row>
        <row r="6">
          <cell r="K6">
            <v>115567</v>
          </cell>
          <cell r="L6">
            <v>8618</v>
          </cell>
          <cell r="M6">
            <v>5930</v>
          </cell>
          <cell r="O6">
            <v>125059</v>
          </cell>
        </row>
        <row r="7">
          <cell r="C7">
            <v>0</v>
          </cell>
          <cell r="D7">
            <v>0</v>
          </cell>
          <cell r="E7">
            <v>2425</v>
          </cell>
          <cell r="G7">
            <v>2425</v>
          </cell>
          <cell r="K7">
            <v>8986</v>
          </cell>
          <cell r="L7">
            <v>1059</v>
          </cell>
          <cell r="M7">
            <v>0</v>
          </cell>
          <cell r="O7">
            <v>9072</v>
          </cell>
        </row>
        <row r="8">
          <cell r="C8">
            <v>5796</v>
          </cell>
          <cell r="D8">
            <v>0</v>
          </cell>
          <cell r="E8">
            <v>160000</v>
          </cell>
          <cell r="G8">
            <v>160752</v>
          </cell>
          <cell r="K8">
            <v>2932</v>
          </cell>
          <cell r="L8">
            <v>50</v>
          </cell>
          <cell r="M8">
            <v>1600</v>
          </cell>
          <cell r="O8">
            <v>4512</v>
          </cell>
        </row>
        <row r="9">
          <cell r="K9">
            <v>0</v>
          </cell>
          <cell r="L9">
            <v>0</v>
          </cell>
          <cell r="M9">
            <v>0</v>
          </cell>
          <cell r="O9">
            <v>0</v>
          </cell>
        </row>
        <row r="10">
          <cell r="K10">
            <v>10370</v>
          </cell>
          <cell r="L10">
            <v>485</v>
          </cell>
          <cell r="M10">
            <v>0</v>
          </cell>
          <cell r="O10">
            <v>9998</v>
          </cell>
        </row>
        <row r="12">
          <cell r="K12">
            <v>265758</v>
          </cell>
          <cell r="L12">
            <v>-11743</v>
          </cell>
          <cell r="M12">
            <v>-33300</v>
          </cell>
          <cell r="O12">
            <v>214009</v>
          </cell>
        </row>
        <row r="13">
          <cell r="K13">
            <v>23500</v>
          </cell>
          <cell r="L13">
            <v>25000</v>
          </cell>
          <cell r="M13">
            <v>-32000</v>
          </cell>
          <cell r="O13">
            <v>15926</v>
          </cell>
        </row>
        <row r="14">
          <cell r="K14">
            <v>0</v>
          </cell>
          <cell r="L14">
            <v>0</v>
          </cell>
          <cell r="M14">
            <v>1700</v>
          </cell>
          <cell r="O14">
            <v>1686</v>
          </cell>
        </row>
        <row r="15">
          <cell r="K15">
            <v>10954</v>
          </cell>
          <cell r="L15">
            <v>1046</v>
          </cell>
          <cell r="M15">
            <v>0</v>
          </cell>
          <cell r="O15">
            <v>12000</v>
          </cell>
        </row>
        <row r="16">
          <cell r="C16">
            <v>129100</v>
          </cell>
          <cell r="D16">
            <v>6713</v>
          </cell>
          <cell r="E16">
            <v>19400</v>
          </cell>
          <cell r="G16">
            <v>155212</v>
          </cell>
          <cell r="K16">
            <v>0</v>
          </cell>
          <cell r="L16">
            <v>3600</v>
          </cell>
          <cell r="M16">
            <v>0</v>
          </cell>
          <cell r="O16">
            <v>3600</v>
          </cell>
        </row>
        <row r="17">
          <cell r="C17">
            <v>38404</v>
          </cell>
          <cell r="D17">
            <v>0</v>
          </cell>
          <cell r="E17">
            <v>-5320</v>
          </cell>
          <cell r="G17">
            <v>32327</v>
          </cell>
        </row>
        <row r="18">
          <cell r="C18">
            <v>52919</v>
          </cell>
          <cell r="D18">
            <v>0</v>
          </cell>
          <cell r="E18">
            <v>-22225</v>
          </cell>
          <cell r="G18">
            <v>30388</v>
          </cell>
          <cell r="K18">
            <v>31746</v>
          </cell>
          <cell r="L18">
            <v>-18469</v>
          </cell>
          <cell r="M18">
            <v>11000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24</v>
          </cell>
          <cell r="O19">
            <v>0</v>
          </cell>
        </row>
        <row r="20">
          <cell r="C20">
            <v>20</v>
          </cell>
          <cell r="D20">
            <v>290</v>
          </cell>
          <cell r="E20">
            <v>250</v>
          </cell>
          <cell r="G20">
            <v>392</v>
          </cell>
        </row>
        <row r="22">
          <cell r="C22">
            <v>2700</v>
          </cell>
          <cell r="D22">
            <v>0</v>
          </cell>
          <cell r="E22">
            <v>-1438</v>
          </cell>
          <cell r="G22">
            <v>847</v>
          </cell>
        </row>
        <row r="23">
          <cell r="C23">
            <v>4987</v>
          </cell>
          <cell r="D23">
            <v>0</v>
          </cell>
          <cell r="E23">
            <v>-4987</v>
          </cell>
          <cell r="G23">
            <v>0</v>
          </cell>
        </row>
        <row r="26">
          <cell r="C26">
            <v>190500</v>
          </cell>
          <cell r="D26">
            <v>0</v>
          </cell>
          <cell r="E26">
            <v>-190500</v>
          </cell>
        </row>
        <row r="28">
          <cell r="C28">
            <v>44746</v>
          </cell>
          <cell r="D28">
            <v>0</v>
          </cell>
          <cell r="E28">
            <v>0</v>
          </cell>
          <cell r="G28">
            <v>44746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topLeftCell="B23" zoomScaleNormal="100" workbookViewId="0">
      <selection activeCell="F39" sqref="F39"/>
    </sheetView>
  </sheetViews>
  <sheetFormatPr defaultRowHeight="15" x14ac:dyDescent="0.25"/>
  <cols>
    <col min="1" max="1" width="5.42578125" bestFit="1" customWidth="1"/>
    <col min="2" max="2" width="45.28515625" bestFit="1" customWidth="1"/>
    <col min="3" max="3" width="9.42578125" customWidth="1"/>
    <col min="4" max="4" width="9.7109375" bestFit="1" customWidth="1"/>
    <col min="5" max="5" width="10.5703125" bestFit="1" customWidth="1"/>
    <col min="6" max="6" width="16.85546875" bestFit="1" customWidth="1"/>
    <col min="8" max="8" width="45.5703125" bestFit="1" customWidth="1"/>
    <col min="9" max="9" width="9.140625" customWidth="1"/>
    <col min="10" max="10" width="9.7109375" bestFit="1" customWidth="1"/>
    <col min="11" max="11" width="10.5703125" bestFit="1" customWidth="1"/>
    <col min="12" max="12" width="16.85546875" bestFit="1" customWidth="1"/>
  </cols>
  <sheetData>
    <row r="1" spans="1:12" ht="15.75" x14ac:dyDescent="0.25">
      <c r="A1" s="76"/>
      <c r="B1" s="77" t="s">
        <v>0</v>
      </c>
      <c r="C1" s="78" t="s">
        <v>1</v>
      </c>
      <c r="D1" s="79"/>
      <c r="E1" s="79"/>
      <c r="F1" s="1" t="s">
        <v>2</v>
      </c>
      <c r="G1" s="80">
        <v>0</v>
      </c>
      <c r="H1" s="81" t="s">
        <v>3</v>
      </c>
      <c r="I1" s="84" t="s">
        <v>1</v>
      </c>
      <c r="J1" s="84"/>
      <c r="K1" s="84"/>
      <c r="L1" s="1" t="s">
        <v>2</v>
      </c>
    </row>
    <row r="2" spans="1:12" ht="15.75" x14ac:dyDescent="0.25">
      <c r="A2" s="76"/>
      <c r="B2" s="77"/>
      <c r="C2" s="84" t="s">
        <v>4</v>
      </c>
      <c r="D2" s="84" t="s">
        <v>5</v>
      </c>
      <c r="E2" s="84"/>
      <c r="F2" s="2" t="s">
        <v>6</v>
      </c>
      <c r="G2" s="80"/>
      <c r="H2" s="82"/>
      <c r="I2" s="84" t="s">
        <v>4</v>
      </c>
      <c r="J2" s="84" t="s">
        <v>5</v>
      </c>
      <c r="K2" s="84"/>
      <c r="L2" s="2" t="s">
        <v>6</v>
      </c>
    </row>
    <row r="3" spans="1:12" ht="15.75" x14ac:dyDescent="0.25">
      <c r="A3" s="76"/>
      <c r="B3" s="77"/>
      <c r="C3" s="84"/>
      <c r="D3" s="3" t="s">
        <v>7</v>
      </c>
      <c r="E3" s="3" t="s">
        <v>8</v>
      </c>
      <c r="F3" s="4" t="s">
        <v>9</v>
      </c>
      <c r="G3" s="80"/>
      <c r="H3" s="83"/>
      <c r="I3" s="84"/>
      <c r="J3" s="3" t="s">
        <v>7</v>
      </c>
      <c r="K3" s="3" t="s">
        <v>8</v>
      </c>
      <c r="L3" s="4" t="s">
        <v>9</v>
      </c>
    </row>
    <row r="4" spans="1:12" ht="18.75" x14ac:dyDescent="0.25">
      <c r="A4" s="5" t="s">
        <v>10</v>
      </c>
      <c r="B4" s="6" t="s">
        <v>11</v>
      </c>
      <c r="C4" s="7">
        <f>SUM('[1]Ktvetési mérleg'!C4)</f>
        <v>107746</v>
      </c>
      <c r="D4" s="7">
        <f>SUM('[1]Ktvetési mérleg'!D4)</f>
        <v>4745</v>
      </c>
      <c r="E4" s="7">
        <f>SUM('[1]Ktvetési mérleg'!E4)</f>
        <v>1825</v>
      </c>
      <c r="F4" s="8">
        <f>SUM('[1]Ktvetési mérleg'!G4)</f>
        <v>114316</v>
      </c>
      <c r="G4" s="9" t="s">
        <v>12</v>
      </c>
      <c r="H4" s="10" t="s">
        <v>13</v>
      </c>
      <c r="I4" s="11">
        <f>SUM('[1]Ktvetési mérleg'!K4)</f>
        <v>101223</v>
      </c>
      <c r="J4" s="11">
        <f>SUM('[1]Ktvetési mérleg'!L4)</f>
        <v>3929</v>
      </c>
      <c r="K4" s="11">
        <f>SUM('[1]Ktvetési mérleg'!M4)</f>
        <v>4050</v>
      </c>
      <c r="L4" s="8">
        <f>SUM('[1]Ktvetési mérleg'!O4)</f>
        <v>108019</v>
      </c>
    </row>
    <row r="5" spans="1:12" ht="18.75" x14ac:dyDescent="0.25">
      <c r="A5" s="5" t="s">
        <v>14</v>
      </c>
      <c r="B5" s="6" t="s">
        <v>15</v>
      </c>
      <c r="C5" s="7">
        <f>SUM('[1]Ktvetési mérleg'!C5)</f>
        <v>19652</v>
      </c>
      <c r="D5" s="7">
        <f>SUM('[1]Ktvetési mérleg'!D5)</f>
        <v>2942</v>
      </c>
      <c r="E5" s="7">
        <f>SUM('[1]Ktvetési mérleg'!E5)</f>
        <v>870</v>
      </c>
      <c r="F5" s="12">
        <f>SUM('[1]Ktvetési mérleg'!G5)</f>
        <v>22125</v>
      </c>
      <c r="G5" s="9" t="s">
        <v>16</v>
      </c>
      <c r="H5" s="10" t="s">
        <v>17</v>
      </c>
      <c r="I5" s="11">
        <f>SUM('[1]Ktvetési mérleg'!K5)</f>
        <v>25534</v>
      </c>
      <c r="J5" s="11">
        <f>SUM('[1]Ktvetési mérleg'!L5)</f>
        <v>1115</v>
      </c>
      <c r="K5" s="11">
        <f>SUM('[1]Ktvetési mérleg'!M5)</f>
        <v>1320</v>
      </c>
      <c r="L5" s="8">
        <f>SUM('[1]Ktvetési mérleg'!O5)</f>
        <v>27402</v>
      </c>
    </row>
    <row r="6" spans="1:12" ht="18.75" x14ac:dyDescent="0.25">
      <c r="A6" s="13" t="s">
        <v>18</v>
      </c>
      <c r="B6" s="14" t="s">
        <v>19</v>
      </c>
      <c r="C6" s="15">
        <f>SUM(C4:C5)</f>
        <v>127398</v>
      </c>
      <c r="D6" s="15">
        <f>SUM(D4:D5)</f>
        <v>7687</v>
      </c>
      <c r="E6" s="15">
        <f>SUM(E4:E5)</f>
        <v>2695</v>
      </c>
      <c r="F6" s="16">
        <f>SUM(F4:F5)</f>
        <v>136441</v>
      </c>
      <c r="G6" s="9" t="s">
        <v>20</v>
      </c>
      <c r="H6" s="10" t="s">
        <v>21</v>
      </c>
      <c r="I6" s="11">
        <f>SUM('[1]Ktvetési mérleg'!K6)</f>
        <v>115567</v>
      </c>
      <c r="J6" s="11">
        <f>SUM('[1]Ktvetési mérleg'!L6)</f>
        <v>8618</v>
      </c>
      <c r="K6" s="11">
        <f>SUM('[1]Ktvetési mérleg'!M6)</f>
        <v>5930</v>
      </c>
      <c r="L6" s="8">
        <f>SUM('[1]Ktvetési mérleg'!O6)</f>
        <v>125059</v>
      </c>
    </row>
    <row r="7" spans="1:12" ht="18.75" x14ac:dyDescent="0.25">
      <c r="A7" s="17" t="s">
        <v>22</v>
      </c>
      <c r="B7" s="14" t="s">
        <v>23</v>
      </c>
      <c r="C7" s="15">
        <f>SUM('[1]Ktvetési mérleg'!C16)</f>
        <v>129100</v>
      </c>
      <c r="D7" s="15">
        <f>SUM('[1]Ktvetési mérleg'!D16)</f>
        <v>6713</v>
      </c>
      <c r="E7" s="15">
        <f>SUM('[1]Ktvetési mérleg'!E16)</f>
        <v>19400</v>
      </c>
      <c r="F7" s="16">
        <f>SUM('[1]Ktvetési mérleg'!G16)</f>
        <v>155212</v>
      </c>
      <c r="G7" s="9" t="s">
        <v>24</v>
      </c>
      <c r="H7" s="10" t="s">
        <v>25</v>
      </c>
      <c r="I7" s="11">
        <f>SUM('[1]Ktvetési mérleg'!K7)</f>
        <v>8986</v>
      </c>
      <c r="J7" s="11">
        <f>SUM('[1]Ktvetési mérleg'!L7)</f>
        <v>1059</v>
      </c>
      <c r="K7" s="11">
        <f>SUM('[1]Ktvetési mérleg'!M7)</f>
        <v>0</v>
      </c>
      <c r="L7" s="8">
        <f>SUM('[1]Ktvetési mérleg'!O7)</f>
        <v>9072</v>
      </c>
    </row>
    <row r="8" spans="1:12" ht="18.75" x14ac:dyDescent="0.25">
      <c r="A8" s="13" t="s">
        <v>26</v>
      </c>
      <c r="B8" s="14" t="s">
        <v>27</v>
      </c>
      <c r="C8" s="15">
        <f>SUM('[1]Ktvetési mérleg'!C17)</f>
        <v>38404</v>
      </c>
      <c r="D8" s="15">
        <f>SUM('[1]Ktvetési mérleg'!D17)</f>
        <v>0</v>
      </c>
      <c r="E8" s="15">
        <f>SUM('[1]Ktvetési mérleg'!E17)</f>
        <v>-5320</v>
      </c>
      <c r="F8" s="16">
        <f>SUM('[1]Ktvetési mérleg'!G17)</f>
        <v>32327</v>
      </c>
      <c r="G8" s="18" t="s">
        <v>28</v>
      </c>
      <c r="H8" s="6" t="s">
        <v>29</v>
      </c>
      <c r="I8" s="19">
        <f>SUM('[1]Ktvetési mérleg'!K8)</f>
        <v>2932</v>
      </c>
      <c r="J8" s="19">
        <f>SUM('[1]Ktvetési mérleg'!L8)</f>
        <v>50</v>
      </c>
      <c r="K8" s="19">
        <f>SUM('[1]Ktvetési mérleg'!M8)</f>
        <v>1600</v>
      </c>
      <c r="L8" s="20">
        <f>SUM('[1]Ktvetési mérleg'!O8)</f>
        <v>4512</v>
      </c>
    </row>
    <row r="9" spans="1:12" ht="18.75" x14ac:dyDescent="0.25">
      <c r="A9" s="21" t="s">
        <v>30</v>
      </c>
      <c r="B9" s="6" t="s">
        <v>31</v>
      </c>
      <c r="C9" s="22">
        <f>SUM('[1]Ktvetési mérleg'!C19)</f>
        <v>0</v>
      </c>
      <c r="D9" s="22">
        <f>SUM('[1]Ktvetési mérleg'!D19)</f>
        <v>0</v>
      </c>
      <c r="E9" s="22">
        <f>SUM('[1]Ktvetési mérleg'!E19)</f>
        <v>0</v>
      </c>
      <c r="F9" s="16">
        <f>SUM('[1]Ktvetési mérleg'!G19)</f>
        <v>24</v>
      </c>
      <c r="G9" s="23" t="s">
        <v>32</v>
      </c>
      <c r="H9" s="6" t="s">
        <v>33</v>
      </c>
      <c r="I9" s="19">
        <f>SUM('[1]Ktvetési mérleg'!K9)</f>
        <v>0</v>
      </c>
      <c r="J9" s="19">
        <f>SUM('[1]Ktvetési mérleg'!L9)</f>
        <v>0</v>
      </c>
      <c r="K9" s="19">
        <f>SUM('[1]Ktvetési mérleg'!M9)</f>
        <v>0</v>
      </c>
      <c r="L9" s="20">
        <f>SUM('[1]Ktvetési mérleg'!O9)</f>
        <v>0</v>
      </c>
    </row>
    <row r="10" spans="1:12" ht="18.75" x14ac:dyDescent="0.25">
      <c r="A10" s="21" t="s">
        <v>34</v>
      </c>
      <c r="B10" s="6" t="s">
        <v>35</v>
      </c>
      <c r="C10" s="22">
        <f>SUM('[1]Ktvetési mérleg'!C20)</f>
        <v>20</v>
      </c>
      <c r="D10" s="22">
        <f>SUM('[1]Ktvetési mérleg'!D20)</f>
        <v>290</v>
      </c>
      <c r="E10" s="22">
        <f>SUM('[1]Ktvetési mérleg'!E20)</f>
        <v>250</v>
      </c>
      <c r="F10" s="16">
        <f>SUM('[1]Ktvetési mérleg'!G20)</f>
        <v>392</v>
      </c>
      <c r="G10" s="23" t="s">
        <v>36</v>
      </c>
      <c r="H10" s="6" t="s">
        <v>37</v>
      </c>
      <c r="I10" s="19">
        <f>SUM('[1]Ktvetési mérleg'!K10)</f>
        <v>10370</v>
      </c>
      <c r="J10" s="19">
        <f>SUM('[1]Ktvetési mérleg'!L10)</f>
        <v>485</v>
      </c>
      <c r="K10" s="19">
        <f>SUM('[1]Ktvetési mérleg'!M10)</f>
        <v>0</v>
      </c>
      <c r="L10" s="20">
        <f>SUM('[1]Ktvetési mérleg'!O10)</f>
        <v>9998</v>
      </c>
    </row>
    <row r="11" spans="1:12" ht="19.5" thickBot="1" x14ac:dyDescent="0.3">
      <c r="A11" s="24" t="s">
        <v>38</v>
      </c>
      <c r="B11" s="14" t="s">
        <v>39</v>
      </c>
      <c r="C11" s="15">
        <f>SUM(C9:C10)</f>
        <v>20</v>
      </c>
      <c r="D11" s="15">
        <f>SUM(D9:D10)</f>
        <v>290</v>
      </c>
      <c r="E11" s="15">
        <f>SUM(E9:E10)</f>
        <v>250</v>
      </c>
      <c r="F11" s="16">
        <f>SUM(F9:F10)</f>
        <v>416</v>
      </c>
      <c r="G11" s="9" t="s">
        <v>40</v>
      </c>
      <c r="H11" s="10" t="s">
        <v>41</v>
      </c>
      <c r="I11" s="15">
        <f>SUM(I8:I10)</f>
        <v>13302</v>
      </c>
      <c r="J11" s="15">
        <f>SUM(J8:J10)</f>
        <v>535</v>
      </c>
      <c r="K11" s="15">
        <f>SUM(K8:K10)</f>
        <v>1600</v>
      </c>
      <c r="L11" s="16">
        <f>SUM(L8:L10)</f>
        <v>14510</v>
      </c>
    </row>
    <row r="12" spans="1:12" ht="28.5" customHeight="1" thickBot="1" x14ac:dyDescent="0.3">
      <c r="A12" s="25"/>
      <c r="B12" s="26" t="s">
        <v>42</v>
      </c>
      <c r="C12" s="27">
        <f>SUM(C6:C8,C11)</f>
        <v>294922</v>
      </c>
      <c r="D12" s="27">
        <f>SUM(D6:D8,D11)</f>
        <v>14690</v>
      </c>
      <c r="E12" s="27">
        <f>SUM(E6:E8,E11)</f>
        <v>17025</v>
      </c>
      <c r="F12" s="28">
        <f>SUM(F6:F8,F11)</f>
        <v>324396</v>
      </c>
      <c r="G12" s="29"/>
      <c r="H12" s="30" t="s">
        <v>43</v>
      </c>
      <c r="I12" s="27">
        <f>SUM(I4:I7,I11)</f>
        <v>264612</v>
      </c>
      <c r="J12" s="27">
        <f>SUM(J4:J7,J11)</f>
        <v>15256</v>
      </c>
      <c r="K12" s="27">
        <f>SUM(K4:K7,K11)</f>
        <v>12900</v>
      </c>
      <c r="L12" s="28">
        <f>SUM(L4:L7,L11)</f>
        <v>284062</v>
      </c>
    </row>
    <row r="13" spans="1:12" ht="24" customHeight="1" thickBot="1" x14ac:dyDescent="0.3">
      <c r="A13" s="21"/>
      <c r="B13" s="31" t="s">
        <v>44</v>
      </c>
      <c r="C13" s="32" t="str">
        <f>IF(((I12-C12)&gt;0),I12-C12,"----")</f>
        <v>----</v>
      </c>
      <c r="D13" s="32">
        <f>IF(((J12-D12)&gt;0),J12-D12,"----")</f>
        <v>566</v>
      </c>
      <c r="E13" s="32" t="str">
        <f>IF(((K12-E12)&gt;0),K12-E12,"----")</f>
        <v>----</v>
      </c>
      <c r="F13" s="33" t="str">
        <f>IF(((L12-F12)&gt;0),L12-F12,"----")</f>
        <v>----</v>
      </c>
      <c r="G13" s="34"/>
      <c r="H13" s="35" t="s">
        <v>45</v>
      </c>
      <c r="I13" s="36">
        <f>IF(((C12-I12)&gt;0),C12-I12,"----")</f>
        <v>30310</v>
      </c>
      <c r="J13" s="36" t="str">
        <f>IF(((D12-J12)&gt;0),D12-J12,"----")</f>
        <v>----</v>
      </c>
      <c r="K13" s="36">
        <f>IF(((E12-K12)&gt;0),E12-K12,"----")</f>
        <v>4125</v>
      </c>
      <c r="L13" s="37">
        <f>IF(((F12-L12)&gt;0),F12-L12,"----")</f>
        <v>40334</v>
      </c>
    </row>
    <row r="14" spans="1:12" ht="22.5" customHeight="1" x14ac:dyDescent="0.25">
      <c r="A14" s="21"/>
      <c r="B14" s="38" t="s">
        <v>46</v>
      </c>
      <c r="C14" s="39"/>
      <c r="D14" s="39"/>
      <c r="E14" s="39"/>
      <c r="F14" s="16">
        <v>3853</v>
      </c>
      <c r="G14" s="40" t="s">
        <v>47</v>
      </c>
      <c r="H14" s="6" t="s">
        <v>48</v>
      </c>
      <c r="I14" s="39">
        <f>SUM('[1]Ktvetési mérleg'!K18)</f>
        <v>31746</v>
      </c>
      <c r="J14" s="39">
        <f>SUM('[1]Ktvetési mérleg'!L18)</f>
        <v>-18469</v>
      </c>
      <c r="K14" s="39">
        <f>SUM('[1]Ktvetési mérleg'!M18)</f>
        <v>11000</v>
      </c>
      <c r="L14" s="16">
        <f>SUM('[1]Ktvetési mérleg'!O18)</f>
        <v>0</v>
      </c>
    </row>
    <row r="15" spans="1:12" ht="27.75" customHeight="1" x14ac:dyDescent="0.25">
      <c r="A15" s="21"/>
      <c r="B15" s="41" t="s">
        <v>49</v>
      </c>
      <c r="C15" s="22">
        <v>1436</v>
      </c>
      <c r="D15" s="22"/>
      <c r="E15" s="22"/>
      <c r="F15" s="42">
        <v>0</v>
      </c>
      <c r="G15" s="22"/>
      <c r="H15" s="43" t="s">
        <v>50</v>
      </c>
      <c r="I15" s="22"/>
      <c r="J15" s="22"/>
      <c r="K15" s="22"/>
      <c r="L15" s="44"/>
    </row>
    <row r="16" spans="1:12" ht="26.25" customHeight="1" thickBot="1" x14ac:dyDescent="0.3">
      <c r="A16" s="25"/>
      <c r="B16" s="45" t="s">
        <v>51</v>
      </c>
      <c r="C16" s="15">
        <f>SUM(C14:C15)</f>
        <v>1436</v>
      </c>
      <c r="D16" s="15">
        <f>SUM(D14:D15)</f>
        <v>0</v>
      </c>
      <c r="E16" s="15">
        <f>SUM(E14:E15)</f>
        <v>0</v>
      </c>
      <c r="F16" s="16">
        <f>SUM(F14:F15)</f>
        <v>3853</v>
      </c>
      <c r="G16" s="15" t="s">
        <v>52</v>
      </c>
      <c r="H16" s="46" t="s">
        <v>53</v>
      </c>
      <c r="I16" s="15">
        <f>SUM(I14:I15)</f>
        <v>31746</v>
      </c>
      <c r="J16" s="15">
        <f>SUM(J14:J15)</f>
        <v>-18469</v>
      </c>
      <c r="K16" s="15">
        <f>SUM(K14:K15)</f>
        <v>11000</v>
      </c>
      <c r="L16" s="15">
        <f>SUM(L14:L15)</f>
        <v>0</v>
      </c>
    </row>
    <row r="17" spans="1:12" ht="28.5" customHeight="1" thickBot="1" x14ac:dyDescent="0.3">
      <c r="A17" s="25"/>
      <c r="B17" s="26" t="s">
        <v>42</v>
      </c>
      <c r="C17" s="27">
        <f>SUM(C12,C16)</f>
        <v>296358</v>
      </c>
      <c r="D17" s="47">
        <f>SUM(D12,D16)</f>
        <v>14690</v>
      </c>
      <c r="E17" s="27">
        <f>SUM(E12,E16)</f>
        <v>17025</v>
      </c>
      <c r="F17" s="28">
        <f>SUM(F12,F16)</f>
        <v>328249</v>
      </c>
      <c r="G17" s="29"/>
      <c r="H17" s="30" t="s">
        <v>43</v>
      </c>
      <c r="I17" s="27">
        <f>SUM(I12,I16)</f>
        <v>296358</v>
      </c>
      <c r="J17" s="47">
        <f>SUM(J12,J16)</f>
        <v>-3213</v>
      </c>
      <c r="K17" s="27">
        <f>SUM(K12,K16)</f>
        <v>23900</v>
      </c>
      <c r="L17" s="28">
        <f>SUM(L12,L16)</f>
        <v>284062</v>
      </c>
    </row>
    <row r="18" spans="1:12" ht="18.75" x14ac:dyDescent="0.25">
      <c r="A18" s="5" t="s">
        <v>54</v>
      </c>
      <c r="B18" s="6" t="s">
        <v>55</v>
      </c>
      <c r="C18" s="7">
        <f>SUM('[1]Ktvetési mérleg'!C7)</f>
        <v>0</v>
      </c>
      <c r="D18" s="7">
        <f>SUM('[1]Ktvetési mérleg'!D7)</f>
        <v>0</v>
      </c>
      <c r="E18" s="7">
        <f>SUM('[1]Ktvetési mérleg'!E7)</f>
        <v>2425</v>
      </c>
      <c r="F18" s="12">
        <f>SUM('[1]Ktvetési mérleg'!G7)</f>
        <v>2425</v>
      </c>
      <c r="G18" s="9" t="s">
        <v>56</v>
      </c>
      <c r="H18" s="48" t="s">
        <v>57</v>
      </c>
      <c r="I18" s="11">
        <f>SUM('[1]Ktvetési mérleg'!K12)</f>
        <v>265758</v>
      </c>
      <c r="J18" s="11">
        <f>SUM('[1]Ktvetési mérleg'!L12)</f>
        <v>-11743</v>
      </c>
      <c r="K18" s="11">
        <f>SUM('[1]Ktvetési mérleg'!M12)</f>
        <v>-33300</v>
      </c>
      <c r="L18" s="8">
        <f>SUM('[1]Ktvetési mérleg'!O12)</f>
        <v>214009</v>
      </c>
    </row>
    <row r="19" spans="1:12" ht="18.75" x14ac:dyDescent="0.25">
      <c r="A19" s="49" t="s">
        <v>58</v>
      </c>
      <c r="B19" s="6" t="s">
        <v>59</v>
      </c>
      <c r="C19" s="7">
        <f>SUM('[1]Ktvetési mérleg'!C8)</f>
        <v>5796</v>
      </c>
      <c r="D19" s="7">
        <f>SUM('[1]Ktvetési mérleg'!D8)</f>
        <v>0</v>
      </c>
      <c r="E19" s="7">
        <f>SUM('[1]Ktvetési mérleg'!E8)</f>
        <v>160000</v>
      </c>
      <c r="F19" s="12">
        <f>SUM('[1]Ktvetési mérleg'!G8)</f>
        <v>160752</v>
      </c>
      <c r="G19" s="9" t="s">
        <v>60</v>
      </c>
      <c r="H19" s="48" t="s">
        <v>61</v>
      </c>
      <c r="I19" s="11">
        <f>SUM('[1]Ktvetési mérleg'!K13)</f>
        <v>23500</v>
      </c>
      <c r="J19" s="11">
        <f>SUM('[1]Ktvetési mérleg'!L13)</f>
        <v>25000</v>
      </c>
      <c r="K19" s="11">
        <f>SUM('[1]Ktvetési mérleg'!M13)</f>
        <v>-32000</v>
      </c>
      <c r="L19" s="8">
        <f>SUM('[1]Ktvetési mérleg'!O13)</f>
        <v>15926</v>
      </c>
    </row>
    <row r="20" spans="1:12" ht="18.75" x14ac:dyDescent="0.25">
      <c r="A20" s="17" t="s">
        <v>62</v>
      </c>
      <c r="B20" s="14" t="s">
        <v>63</v>
      </c>
      <c r="C20" s="15">
        <f>SUM(C18:C19)</f>
        <v>5796</v>
      </c>
      <c r="D20" s="15">
        <f>SUM(D18:D19)</f>
        <v>0</v>
      </c>
      <c r="E20" s="15">
        <f>SUM(E18:E19)</f>
        <v>162425</v>
      </c>
      <c r="F20" s="16">
        <f>SUM(F18:F19)</f>
        <v>163177</v>
      </c>
      <c r="G20" s="40" t="s">
        <v>64</v>
      </c>
      <c r="H20" s="6" t="s">
        <v>65</v>
      </c>
      <c r="I20" s="19">
        <f>SUM('[1]Ktvetési mérleg'!K14)</f>
        <v>0</v>
      </c>
      <c r="J20" s="19">
        <f>SUM('[1]Ktvetési mérleg'!L14)</f>
        <v>0</v>
      </c>
      <c r="K20" s="19">
        <f>SUM('[1]Ktvetési mérleg'!M14)</f>
        <v>1700</v>
      </c>
      <c r="L20" s="12">
        <f>SUM('[1]Ktvetési mérleg'!O14)</f>
        <v>1686</v>
      </c>
    </row>
    <row r="21" spans="1:12" ht="18.75" x14ac:dyDescent="0.25">
      <c r="A21" s="13" t="s">
        <v>66</v>
      </c>
      <c r="B21" s="14" t="s">
        <v>67</v>
      </c>
      <c r="C21" s="15">
        <f>SUM('[1]Ktvetési mérleg'!C18)</f>
        <v>52919</v>
      </c>
      <c r="D21" s="15">
        <f>SUM('[1]Ktvetési mérleg'!D18)</f>
        <v>0</v>
      </c>
      <c r="E21" s="15">
        <f>SUM('[1]Ktvetési mérleg'!E18)</f>
        <v>-22225</v>
      </c>
      <c r="F21" s="16">
        <f>SUM('[1]Ktvetési mérleg'!G18)</f>
        <v>30388</v>
      </c>
      <c r="G21" s="40" t="s">
        <v>68</v>
      </c>
      <c r="H21" s="6" t="s">
        <v>69</v>
      </c>
      <c r="I21" s="19">
        <f>SUM('[1]Ktvetési mérleg'!K15)</f>
        <v>10954</v>
      </c>
      <c r="J21" s="19">
        <f>SUM('[1]Ktvetési mérleg'!L15)</f>
        <v>1046</v>
      </c>
      <c r="K21" s="19">
        <f>SUM('[1]Ktvetési mérleg'!M15)</f>
        <v>0</v>
      </c>
      <c r="L21" s="12">
        <f>SUM('[1]Ktvetési mérleg'!O15)</f>
        <v>12000</v>
      </c>
    </row>
    <row r="22" spans="1:12" ht="18.75" x14ac:dyDescent="0.25">
      <c r="A22" s="21" t="s">
        <v>70</v>
      </c>
      <c r="B22" s="6" t="s">
        <v>71</v>
      </c>
      <c r="C22" s="22">
        <f>SUM('[1]Ktvetési mérleg'!C22)</f>
        <v>2700</v>
      </c>
      <c r="D22" s="22">
        <f>SUM('[1]Ktvetési mérleg'!D22)</f>
        <v>0</v>
      </c>
      <c r="E22" s="22">
        <f>SUM('[1]Ktvetési mérleg'!E22)</f>
        <v>-1438</v>
      </c>
      <c r="F22" s="42">
        <f>SUM('[1]Ktvetési mérleg'!G22)</f>
        <v>847</v>
      </c>
      <c r="G22" s="40" t="s">
        <v>72</v>
      </c>
      <c r="H22" s="6" t="s">
        <v>73</v>
      </c>
      <c r="I22" s="19">
        <f>SUM('[1]Ktvetési mérleg'!K16)</f>
        <v>0</v>
      </c>
      <c r="J22" s="19">
        <f>SUM('[1]Ktvetési mérleg'!L16)</f>
        <v>3600</v>
      </c>
      <c r="K22" s="19">
        <f>SUM('[1]Ktvetési mérleg'!M16)</f>
        <v>0</v>
      </c>
      <c r="L22" s="12">
        <f>SUM('[1]Ktvetési mérleg'!O16)</f>
        <v>3600</v>
      </c>
    </row>
    <row r="23" spans="1:12" ht="18.75" x14ac:dyDescent="0.25">
      <c r="A23" s="21" t="s">
        <v>74</v>
      </c>
      <c r="B23" s="6" t="s">
        <v>75</v>
      </c>
      <c r="C23" s="22">
        <f>SUM('[1]Ktvetési mérleg'!C23)</f>
        <v>4987</v>
      </c>
      <c r="D23" s="22">
        <f>SUM('[1]Ktvetési mérleg'!D23)</f>
        <v>0</v>
      </c>
      <c r="E23" s="22">
        <f>SUM('[1]Ktvetési mérleg'!E23)</f>
        <v>-4987</v>
      </c>
      <c r="F23" s="42">
        <f>SUM('[1]Ktvetési mérleg'!G23)</f>
        <v>0</v>
      </c>
      <c r="G23" s="9" t="s">
        <v>76</v>
      </c>
      <c r="H23" s="10" t="s">
        <v>77</v>
      </c>
      <c r="I23" s="15">
        <f>SUM(I20:I22)</f>
        <v>10954</v>
      </c>
      <c r="J23" s="15">
        <f>SUM(J20:J22)</f>
        <v>4646</v>
      </c>
      <c r="K23" s="15">
        <f>SUM(K20:K22)</f>
        <v>1700</v>
      </c>
      <c r="L23" s="16">
        <f>SUM(L20:L22)</f>
        <v>17286</v>
      </c>
    </row>
    <row r="24" spans="1:12" ht="19.5" thickBot="1" x14ac:dyDescent="0.3">
      <c r="A24" s="24" t="s">
        <v>78</v>
      </c>
      <c r="B24" s="14" t="s">
        <v>79</v>
      </c>
      <c r="C24" s="15">
        <f>SUM(C22:C23)</f>
        <v>7687</v>
      </c>
      <c r="D24" s="15">
        <f>SUM(D22:D23)</f>
        <v>0</v>
      </c>
      <c r="E24" s="15">
        <f>SUM(E22:E23)</f>
        <v>-6425</v>
      </c>
      <c r="F24" s="16">
        <f>SUM(F22:F23)</f>
        <v>847</v>
      </c>
      <c r="G24" s="50"/>
      <c r="H24" s="51" t="s">
        <v>80</v>
      </c>
      <c r="I24" s="22"/>
      <c r="J24" s="22"/>
      <c r="K24" s="22"/>
      <c r="L24" s="52"/>
    </row>
    <row r="25" spans="1:12" ht="29.25" customHeight="1" thickBot="1" x14ac:dyDescent="0.3">
      <c r="A25" s="25"/>
      <c r="B25" s="26" t="s">
        <v>81</v>
      </c>
      <c r="C25" s="53">
        <f>SUM(C20:C21,C24)</f>
        <v>66402</v>
      </c>
      <c r="D25" s="54">
        <f>SUM(D20:D21,D24)</f>
        <v>0</v>
      </c>
      <c r="E25" s="53">
        <f>SUM(E20:E21,E24)</f>
        <v>133775</v>
      </c>
      <c r="F25" s="55">
        <f>SUM(F20:F21,F24)</f>
        <v>194412</v>
      </c>
      <c r="G25" s="56"/>
      <c r="H25" s="57" t="s">
        <v>82</v>
      </c>
      <c r="I25" s="53">
        <f>SUM(I18:I19,I23)</f>
        <v>300212</v>
      </c>
      <c r="J25" s="54">
        <f>SUM(J18:J19,J23)</f>
        <v>17903</v>
      </c>
      <c r="K25" s="53">
        <f>SUM(K18:K19,K23)</f>
        <v>-63600</v>
      </c>
      <c r="L25" s="55">
        <f>SUM(L18:L19,L23)</f>
        <v>247221</v>
      </c>
    </row>
    <row r="26" spans="1:12" ht="32.25" customHeight="1" thickBot="1" x14ac:dyDescent="0.3">
      <c r="A26" s="21"/>
      <c r="B26" s="58" t="s">
        <v>83</v>
      </c>
      <c r="C26" s="59">
        <f>IF(((I25-C25)&gt;0),I25-C25,"----")</f>
        <v>233810</v>
      </c>
      <c r="D26" s="36">
        <f>IF(((J25-D25)&gt;0),J25-D25,"----")</f>
        <v>17903</v>
      </c>
      <c r="E26" s="59" t="str">
        <f>IF(((K25-E25)&gt;0),K25-E25,"----")</f>
        <v>----</v>
      </c>
      <c r="F26" s="59">
        <f>IF(((L25-F25)&gt;0),L25-F25,"----")</f>
        <v>52809</v>
      </c>
      <c r="G26" s="60"/>
      <c r="H26" s="61" t="s">
        <v>84</v>
      </c>
      <c r="I26" s="62" t="str">
        <f>IF(((C25-I25)&gt;0),C25-I25,"----")</f>
        <v>----</v>
      </c>
      <c r="J26" s="62" t="str">
        <f>IF(((D25-J25)&gt;0),D25-J25,"----")</f>
        <v>----</v>
      </c>
      <c r="K26" s="62">
        <f>IF(((E25-K25)&gt;0),E25-K25,"----")</f>
        <v>197375</v>
      </c>
      <c r="L26" s="63" t="str">
        <f>IF(((F25-L25)&gt;0),F25-L25,"----")</f>
        <v>----</v>
      </c>
    </row>
    <row r="27" spans="1:12" ht="24" customHeight="1" x14ac:dyDescent="0.25">
      <c r="A27" s="21"/>
      <c r="B27" s="41"/>
      <c r="C27" s="39">
        <f>SUM('[1]Ktvetési mérleg'!C26,-C14)</f>
        <v>190500</v>
      </c>
      <c r="D27" s="39">
        <f>SUM('[1]Ktvetési mérleg'!D26,-D14)</f>
        <v>0</v>
      </c>
      <c r="E27" s="39">
        <f>SUM('[1]Ktvetési mérleg'!E26,-E14)</f>
        <v>-190500</v>
      </c>
      <c r="F27" s="16"/>
      <c r="G27" s="64"/>
      <c r="H27" s="51" t="s">
        <v>85</v>
      </c>
      <c r="I27" s="39"/>
      <c r="J27" s="39"/>
      <c r="K27" s="39"/>
      <c r="L27" s="65">
        <f>SUM('[1]Ktvetési mérleg'!O19)</f>
        <v>0</v>
      </c>
    </row>
    <row r="28" spans="1:12" ht="28.5" customHeight="1" x14ac:dyDescent="0.25">
      <c r="A28" s="21"/>
      <c r="B28" s="41" t="s">
        <v>86</v>
      </c>
      <c r="C28" s="66">
        <f>SUM('[1]Ktvetési mérleg'!C28,-C15)</f>
        <v>43310</v>
      </c>
      <c r="D28" s="67">
        <f>SUM('[1]Ktvetési mérleg'!D28,-D15)</f>
        <v>0</v>
      </c>
      <c r="E28" s="66">
        <f>SUM('[1]Ktvetési mérleg'!E28,-E15)</f>
        <v>0</v>
      </c>
      <c r="F28" s="16">
        <f>SUM('[1]Ktvetési mérleg'!G28,-F15)</f>
        <v>44746</v>
      </c>
      <c r="G28" s="50"/>
      <c r="H28" s="51" t="s">
        <v>50</v>
      </c>
      <c r="I28" s="22"/>
      <c r="J28" s="22"/>
      <c r="K28" s="22"/>
      <c r="L28" s="52"/>
    </row>
    <row r="29" spans="1:12" ht="35.25" customHeight="1" thickBot="1" x14ac:dyDescent="0.3">
      <c r="A29" s="24" t="s">
        <v>87</v>
      </c>
      <c r="B29" s="45" t="s">
        <v>88</v>
      </c>
      <c r="C29" s="44">
        <f>SUM(C27:C28)</f>
        <v>233810</v>
      </c>
      <c r="D29" s="15">
        <f>SUM(D27:D28)</f>
        <v>0</v>
      </c>
      <c r="E29" s="44">
        <f>SUM(E27:E28)</f>
        <v>-190500</v>
      </c>
      <c r="F29" s="42">
        <f>SUM(F27:F28)</f>
        <v>44746</v>
      </c>
      <c r="G29" s="68" t="s">
        <v>52</v>
      </c>
      <c r="H29" s="69" t="s">
        <v>53</v>
      </c>
      <c r="I29" s="15">
        <f>SUM(I27:I28)</f>
        <v>0</v>
      </c>
      <c r="J29" s="44">
        <f>SUM(J27:J28)</f>
        <v>0</v>
      </c>
      <c r="K29" s="15">
        <f>SUM(K27:K28)</f>
        <v>0</v>
      </c>
      <c r="L29" s="16">
        <f>SUM(L27:L28)</f>
        <v>0</v>
      </c>
    </row>
    <row r="30" spans="1:12" ht="30" customHeight="1" thickBot="1" x14ac:dyDescent="0.3">
      <c r="A30" s="25"/>
      <c r="B30" s="26" t="s">
        <v>81</v>
      </c>
      <c r="C30" s="53">
        <f>SUM(C25,C29)</f>
        <v>300212</v>
      </c>
      <c r="D30" s="54">
        <f>SUM(D25,D29)</f>
        <v>0</v>
      </c>
      <c r="E30" s="53">
        <f>SUM(E25,E29)</f>
        <v>-56725</v>
      </c>
      <c r="F30" s="70">
        <f>SUM(F25,F29)</f>
        <v>239158</v>
      </c>
      <c r="G30" s="56"/>
      <c r="H30" s="57" t="s">
        <v>82</v>
      </c>
      <c r="I30" s="53">
        <f>SUM(I25,I29)</f>
        <v>300212</v>
      </c>
      <c r="J30" s="54">
        <f>SUM(J25,J29)</f>
        <v>17903</v>
      </c>
      <c r="K30" s="53">
        <f>SUM(K25,K29)</f>
        <v>-63600</v>
      </c>
      <c r="L30" s="55">
        <f>SUM(L25,L29)</f>
        <v>247221</v>
      </c>
    </row>
    <row r="31" spans="1:12" ht="19.5" thickBot="1" x14ac:dyDescent="0.35">
      <c r="A31" s="71"/>
      <c r="B31" s="72" t="s">
        <v>89</v>
      </c>
      <c r="C31" s="73">
        <f>SUM(C17,C30)</f>
        <v>596570</v>
      </c>
      <c r="D31" s="73">
        <f>SUM(D17,D30)</f>
        <v>14690</v>
      </c>
      <c r="E31" s="73">
        <f>SUM(E17,E30)</f>
        <v>-39700</v>
      </c>
      <c r="F31" s="74">
        <f>SUM(F17,F30)</f>
        <v>567407</v>
      </c>
      <c r="G31" s="73"/>
      <c r="H31" s="75" t="s">
        <v>90</v>
      </c>
      <c r="I31" s="73">
        <f>SUM(I17,I30)</f>
        <v>596570</v>
      </c>
      <c r="J31" s="73">
        <f>SUM(J17,J30)</f>
        <v>14690</v>
      </c>
      <c r="K31" s="73">
        <f>SUM(K17,K30)</f>
        <v>-39700</v>
      </c>
      <c r="L31" s="74">
        <f>SUM(L17,L30)</f>
        <v>531283</v>
      </c>
    </row>
  </sheetData>
  <mergeCells count="10">
    <mergeCell ref="I1:K1"/>
    <mergeCell ref="C2:C3"/>
    <mergeCell ref="D2:E2"/>
    <mergeCell ref="I2:I3"/>
    <mergeCell ref="J2:K2"/>
    <mergeCell ref="A1:A3"/>
    <mergeCell ref="B1:B3"/>
    <mergeCell ref="C1:E1"/>
    <mergeCell ref="G1:G3"/>
    <mergeCell ref="H1:H3"/>
  </mergeCells>
  <pageMargins left="0.7" right="0.7" top="0.75" bottom="0.75" header="0.3" footer="0.3"/>
  <pageSetup paperSize="9" scale="71" orientation="landscape" r:id="rId1"/>
  <headerFooter>
    <oddHeader>&amp;C2. számú melléklet a 2014 évi Zárszámadáshoz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Működés felhalmozási mérleg 201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2015-05-04T08:12:48Z</dcterms:modified>
</cp:coreProperties>
</file>