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595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10." sheetId="12" r:id="rId12"/>
  </sheets>
  <definedNames>
    <definedName name="_xlnm.Print_Area" localSheetId="0">'1.'!$A$1:$G$34</definedName>
    <definedName name="_xlnm.Print_Area" localSheetId="8">'7.'!$A$1:$D$54</definedName>
    <definedName name="_xlnm.Print_Area" localSheetId="9">'8.'!$A$1:$D$19</definedName>
  </definedNames>
  <calcPr fullCalcOnLoad="1"/>
</workbook>
</file>

<file path=xl/sharedStrings.xml><?xml version="1.0" encoding="utf-8"?>
<sst xmlns="http://schemas.openxmlformats.org/spreadsheetml/2006/main" count="612" uniqueCount="371">
  <si>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</si>
  <si>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</si>
  <si>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</si>
  <si>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</si>
  <si>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</si>
  <si>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</si>
  <si>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</si>
  <si>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</si>
  <si>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</si>
  <si>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</si>
  <si>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</si>
  <si>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</si>
  <si>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</si>
  <si>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</si>
  <si>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</si>
  <si>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</si>
  <si>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</si>
  <si>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</si>
  <si>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</si>
  <si>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</si>
  <si>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</si>
  <si>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</si>
  <si>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</si>
  <si>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</si>
  <si>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</si>
  <si>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</si>
  <si>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</si>
  <si>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</si>
  <si>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</si>
  <si>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</si>
  <si>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</si>
  <si>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</si>
  <si>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</si>
  <si>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</si>
  <si>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</si>
  <si>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</si>
  <si>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</si>
  <si>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</si>
  <si>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</si>
  <si>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</si>
  <si>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</si>
  <si>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</si>
  <si>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</si>
  <si>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</si>
  <si>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</si>
  <si>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</si>
  <si>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</si>
  <si>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</si>
  <si>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</si>
  <si>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</si>
  <si>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</si>
  <si>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</si>
  <si>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</si>
  <si>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</si>
  <si>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</si>
  <si>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</si>
  <si>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</si>
  <si>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</si>
  <si>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</si>
  <si>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</si>
  <si>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</si>
  <si>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</si>
  <si>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</si>
  <si>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</si>
  <si>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</si>
  <si>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</si>
  <si>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</si>
  <si>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</si>
  <si>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</si>
  <si>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</si>
  <si>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</si>
  <si>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</si>
  <si>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</si>
  <si>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</si>
  <si>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</si>
  <si>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</si>
  <si>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</si>
  <si>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</si>
  <si>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</si>
  <si>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</si>
  <si>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</si>
  <si>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</si>
  <si>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</si>
  <si>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</si>
  <si>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</si>
  <si>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</si>
  <si>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</si>
  <si>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</si>
  <si>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Eredeti előirányzat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</si>
  <si>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</si>
  <si>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</si>
  <si>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</si>
  <si>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</si>
  <si>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</si>
  <si>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</si>
  <si>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</si>
  <si>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</si>
  <si>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</si>
  <si>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</si>
  <si>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</si>
  <si>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</si>
  <si>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</si>
  <si>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</si>
  <si>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</si>
  <si>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</si>
  <si>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</si>
  <si>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</si>
  <si>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</si>
  <si>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</si>
  <si>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</si>
  <si>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</si>
  <si>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</si>
  <si>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</si>
  <si>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</si>
  <si>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</si>
  <si>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</si>
  <si>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</si>
  <si>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</si>
  <si>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</si>
  <si>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</si>
  <si>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</si>
  <si>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</si>
  <si>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</si>
  <si>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</si>
  <si>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</si>
  <si>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</si>
  <si>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</si>
  <si>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</si>
  <si>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</si>
  <si>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</si>
  <si>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</si>
  <si>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</si>
  <si>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</si>
  <si>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</si>
  <si>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</si>
  <si>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</si>
  <si>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</si>
  <si>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</si>
  <si>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</si>
  <si>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</si>
  <si>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</si>
  <si>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</si>
  <si>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Foglalkoztatással, munkanélküliséggel kapcs.ellátások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</si>
  <si>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</si>
  <si>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</si>
  <si>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</si>
  <si>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</si>
  <si>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</si>
  <si>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</si>
  <si>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</si>
  <si>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</si>
  <si>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</si>
  <si>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</si>
  <si>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</si>
  <si>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</si>
  <si>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</si>
  <si>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</si>
  <si>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</si>
  <si>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</si>
  <si>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</si>
  <si>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</si>
  <si>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</si>
  <si>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</si>
  <si>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</si>
  <si>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</si>
  <si>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</si>
  <si>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</si>
  <si>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</si>
  <si>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</si>
  <si>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</si>
  <si>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</si>
  <si>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</si>
  <si>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</si>
  <si>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</si>
  <si>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</si>
  <si>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</si>
  <si>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</si>
  <si>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</si>
  <si>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</si>
  <si>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</si>
  <si>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</si>
  <si>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</si>
  <si>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</si>
  <si>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</si>
  <si>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</si>
  <si>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</si>
  <si>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</si>
  <si>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</si>
  <si>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</si>
  <si>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</si>
  <si>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</si>
  <si>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</si>
  <si>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</si>
  <si>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</si>
  <si>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</si>
  <si>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</si>
  <si>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</si>
  <si>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</si>
  <si>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</si>
  <si>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</si>
  <si>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</si>
  <si>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</si>
  <si>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</si>
  <si>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</si>
  <si>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</si>
  <si>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</si>
  <si>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</si>
  <si>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</si>
  <si>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</si>
  <si>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</si>
  <si>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</si>
  <si>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</si>
  <si>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</si>
  <si>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</si>
  <si>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</si>
  <si>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</si>
  <si>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</si>
  <si>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</si>
  <si>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Ingatlanok felújítása</t>
  </si>
  <si>
    <t>FELÚJÍTÁS ÖSSZESEN:</t>
  </si>
  <si>
    <t>6.sz.melléklet</t>
  </si>
  <si>
    <t>Felújítási célú ÁFA</t>
  </si>
  <si>
    <t>Felújítás megnevezése</t>
  </si>
  <si>
    <t>7.sz.melléklet</t>
  </si>
  <si>
    <t>I.</t>
  </si>
  <si>
    <t>II.</t>
  </si>
  <si>
    <t>Önkormányzati feladatok</t>
  </si>
  <si>
    <t>Önkormányzati jogalkotás</t>
  </si>
  <si>
    <t>8.sz.melléklet</t>
  </si>
  <si>
    <t>Intézmény neve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</si>
  <si>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</si>
  <si>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</si>
  <si>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</si>
  <si>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</si>
  <si>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</si>
  <si>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</si>
  <si>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</si>
  <si>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</si>
  <si>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</si>
  <si>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</si>
  <si>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</si>
  <si>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</si>
  <si>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</si>
  <si>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</si>
  <si>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</si>
  <si>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</si>
  <si>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</si>
  <si>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</si>
  <si>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</si>
  <si>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</si>
  <si>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</si>
  <si>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</si>
  <si>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</si>
  <si>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</si>
  <si>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</si>
  <si>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Rendezvények</t>
  </si>
  <si>
    <t>ÖNKORMÁNYZAT:</t>
  </si>
  <si>
    <t>HIVATAL:</t>
  </si>
  <si>
    <t>Informatikai eszközök beszerzése</t>
  </si>
  <si>
    <t xml:space="preserve"> - Magánszemélyek kommunális adója</t>
  </si>
  <si>
    <t xml:space="preserve"> - Reklám- és propaganda kiadások</t>
  </si>
  <si>
    <t xml:space="preserve"> - 2015.évi állami támogatás visszafizetése</t>
  </si>
  <si>
    <t xml:space="preserve"> -Nemzetiségi Önkorményzatnak átadott pée.</t>
  </si>
  <si>
    <t xml:space="preserve"> - Egyházak támogatása</t>
  </si>
  <si>
    <t xml:space="preserve"> - Vállalkozások támogatása</t>
  </si>
  <si>
    <t>JETA pályázat önerő - tanulmányterv</t>
  </si>
  <si>
    <t>JETA pályázat önerő - temető felújítása</t>
  </si>
  <si>
    <t>2017. évi előirányzat</t>
  </si>
  <si>
    <t>Immateriális javak beszerzése</t>
  </si>
  <si>
    <t>rendezési terv módosítása</t>
  </si>
  <si>
    <t>Agro-Harta épületének bontási munkái</t>
  </si>
  <si>
    <t>Bajcsy.u.7.sz.ingatlan megvásárlása</t>
  </si>
  <si>
    <t>Templom u. 61.sz. ingatlan megvásárlása</t>
  </si>
  <si>
    <t>Gázcsere-telep megvásárlása</t>
  </si>
  <si>
    <t>Nagykékesi ingatlan megvásárlása</t>
  </si>
  <si>
    <t>Duna-sziget földvásárlás</t>
  </si>
  <si>
    <t>Életfa</t>
  </si>
  <si>
    <t>Kossuth utcai parkoló bővítése</t>
  </si>
  <si>
    <t>Játszótér kialakítás, bővítés</t>
  </si>
  <si>
    <t>Víztorony elbontása</t>
  </si>
  <si>
    <t>Védőnő - szívhanghallgató, látásvizsgáló</t>
  </si>
  <si>
    <t>Védőnő - csecsemőmérleg</t>
  </si>
  <si>
    <t>Karbantartók - fúrógép, szerszámok</t>
  </si>
  <si>
    <t>Művelődési Ház - mosógép, ruhaszárító</t>
  </si>
  <si>
    <t>Tűzvédelem - légzésvédelmi készülék (4 db)</t>
  </si>
  <si>
    <t>ÁFA</t>
  </si>
  <si>
    <t>nyomtató</t>
  </si>
  <si>
    <t>Vadkamera</t>
  </si>
  <si>
    <t>Vis maior pályázat - Múzeum</t>
  </si>
  <si>
    <t>Művelődési Ház udvar felújítása</t>
  </si>
  <si>
    <t>Egyéb tárgyi eszközök felújítása</t>
  </si>
  <si>
    <t>Csapadékvíz átemelő építés</t>
  </si>
  <si>
    <t>Szövőszék felújítása</t>
  </si>
  <si>
    <t>Harta Nagyközség Önkormányzata</t>
  </si>
  <si>
    <t>Felújítás</t>
  </si>
  <si>
    <t>Összesen:</t>
  </si>
  <si>
    <t>F</t>
  </si>
  <si>
    <t>2017. évi mód.I.</t>
  </si>
  <si>
    <t>2017. évi költségvetése bevételeinek előirányzat-módosítása</t>
  </si>
  <si>
    <t>Államigazgatási feladatok</t>
  </si>
  <si>
    <t>Mód. I.</t>
  </si>
  <si>
    <t>Mód. I. előirányzat megbontása</t>
  </si>
  <si>
    <t xml:space="preserve"> - Vis maior pályázat támogatása</t>
  </si>
  <si>
    <t xml:space="preserve"> - Működési célú költségvetési és kieg. támogatások</t>
  </si>
  <si>
    <t xml:space="preserve"> - Nyári diákmunka támogatása</t>
  </si>
  <si>
    <t xml:space="preserve"> - ASP csatlakozás pályázat támogatása</t>
  </si>
  <si>
    <t xml:space="preserve"> - JETA Ravatalozó felújítás pályázat támogatása</t>
  </si>
  <si>
    <t xml:space="preserve"> - TOP-Szoc.Alapszolg.Központ pályázat támogatása</t>
  </si>
  <si>
    <t>2017. évi költségvetése kiadásainak előirányzat-módosítása</t>
  </si>
  <si>
    <t xml:space="preserve"> - Egyéb felhalm. célú támogatások áht. kívülre</t>
  </si>
  <si>
    <t xml:space="preserve"> - 2016.évi állami támogatás visszafizetése</t>
  </si>
  <si>
    <t xml:space="preserve"> - Egyéb felhalm. célú támogatások áht. belülre</t>
  </si>
  <si>
    <t xml:space="preserve"> -Családsegítő Társulásnak átadott pée.</t>
  </si>
  <si>
    <r>
      <t xml:space="preserve">Harta Nagyközség Önkormányzata 2017.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</si>
  <si>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Harta Nagyközség Önkormányzata 2017. évben tervezett tartalékai</t>
  </si>
  <si>
    <t>Harta Nagyközség Önkormányzata és intézménye engedélyezett létszámadata</t>
  </si>
  <si>
    <t>2017. évi költségvetése bevételeinek előirányzata-módosítása</t>
  </si>
  <si>
    <t>2017 . évi költségvetése kiadásainak előirányzat.módosítása</t>
  </si>
  <si>
    <t>2017. évi eredeti előirányzat</t>
  </si>
  <si>
    <t>Harta Nagyközség Önkormányzata 2017. évi beruházási kiadásainak előirányzat-módosítása</t>
  </si>
  <si>
    <t>Közfoglalkoztatás - fűkasza</t>
  </si>
  <si>
    <t>Közfoglalkoztatás - faaprítógép</t>
  </si>
  <si>
    <t>Közfoglalkoztatás - traktor</t>
  </si>
  <si>
    <t>Közfoglalkoztatás - pótkocsi</t>
  </si>
  <si>
    <t>Közfoglalkoztatás - kisértékű eszközök</t>
  </si>
  <si>
    <t>ASP pályázat - számítástechnikai rendszer kialakítása</t>
  </si>
  <si>
    <t>ASP pályázat - fénymásoló</t>
  </si>
  <si>
    <t>ASP pályázat - rack szekrény</t>
  </si>
  <si>
    <t>Telekvásárlás (927/68.hrsz)</t>
  </si>
  <si>
    <t>Ingatlanvásárlás, szakértői díj - Dunapart</t>
  </si>
  <si>
    <t>Ingatlanrész vásárlás (Templom u. 48.)</t>
  </si>
  <si>
    <t>Szociális alapszolgáltatási Központ TOP pályázat - építés</t>
  </si>
  <si>
    <t>Emléktáblák</t>
  </si>
  <si>
    <t>Konyhai felszerelés</t>
  </si>
  <si>
    <t>Kávéfőző</t>
  </si>
  <si>
    <t>Légvár</t>
  </si>
  <si>
    <t>Kerékpártartók</t>
  </si>
  <si>
    <t>Számítógép (rendőrőrs)</t>
  </si>
  <si>
    <t>Mezőgazdasági közfoglalkoztatási épület felújítása</t>
  </si>
  <si>
    <t>Vízelvezető árkok felújítása</t>
  </si>
  <si>
    <t>JETA pályázat - ravatalozó felújítása</t>
  </si>
  <si>
    <t>Harta Nagyközség Önkormányzata 2017. évi felújítási kiadásainak előirányzat-módosítása</t>
  </si>
  <si>
    <t>Engedélyezett létszámkeret (fő)             eredeti előirányzat</t>
  </si>
  <si>
    <t>Engedélyezett létszámkeret (fő)                  mód. I.</t>
  </si>
  <si>
    <t>9.sz.melléklet</t>
  </si>
  <si>
    <t>Harta Nagyközség Önkormányzatának Európai uniós támogatással megvalósuló projektek bevételei, kiadásai, hozzájárulások</t>
  </si>
  <si>
    <t>EU-s projekt megnevezése:</t>
  </si>
  <si>
    <t>Azonosító:</t>
  </si>
  <si>
    <t>Ezer forintban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</si>
  <si>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</si>
  <si>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</si>
  <si>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</si>
  <si>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</si>
  <si>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</si>
  <si>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</si>
  <si>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</si>
  <si>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</si>
  <si>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</si>
  <si>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</si>
  <si>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</si>
  <si>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</si>
  <si>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10.sz.melléklet</t>
  </si>
  <si>
    <t>2017.</t>
  </si>
  <si>
    <t>Diákmunka</t>
  </si>
  <si>
    <t>TOP-4.2.1-15-BK1-2016-00013</t>
  </si>
  <si>
    <t>"Szociális alapszolgáltatási központ kialakítása Hartán"</t>
  </si>
  <si>
    <t>2018.</t>
  </si>
  <si>
    <t>2019.</t>
  </si>
  <si>
    <t>2020.</t>
  </si>
  <si>
    <t>KÖFOP-1.2.1-VEKOP-16-2017-00771</t>
  </si>
  <si>
    <t>"Harta Nagyközség Önkormányzata ASP Központhoz való csatlakozása"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</si>
</sst>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94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Arial CE"/>
      <family val="2"/>
    </font>
    <font>
      <b/>
      <i/>
      <sz val="9"/>
      <name val="Arial CE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Arial CE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 CE"/>
      <family val="0"/>
    </font>
    <font>
      <sz val="14"/>
      <color indexed="8"/>
      <name val="Calibri"/>
      <family val="2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1" borderId="7" applyNumberFormat="0" applyFont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86" fillId="28" borderId="0" applyNumberFormat="0" applyBorder="0" applyAlignment="0" applyProtection="0"/>
    <xf numFmtId="0" fontId="87" fillId="29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29" borderId="1" applyNumberFormat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0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6" xfId="56" applyFont="1" applyFill="1" applyBorder="1" applyAlignment="1" applyProtection="1">
      <alignment horizontal="center" vertical="center" wrapText="1" readingOrder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49" fontId="5" fillId="0" borderId="18" xfId="56" applyNumberFormat="1" applyFont="1" applyFill="1" applyBorder="1" applyAlignment="1" applyProtection="1">
      <alignment horizontal="center" vertical="center" wrapText="1"/>
      <protection/>
    </xf>
    <xf numFmtId="164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9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9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2"/>
      <protection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3" xfId="56" applyFont="1" applyFill="1" applyBorder="1" applyAlignment="1" applyProtection="1">
      <alignment horizontal="center" vertical="center" wrapText="1" readingOrder="1"/>
      <protection/>
    </xf>
    <xf numFmtId="0" fontId="4" fillId="0" borderId="24" xfId="56" applyFont="1" applyFill="1" applyBorder="1" applyAlignment="1" applyProtection="1">
      <alignment horizontal="center" vertical="center" wrapText="1" readingOrder="1"/>
      <protection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5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6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5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9" fillId="0" borderId="27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49" fontId="1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0" xfId="0" applyFont="1" applyAlignment="1">
      <alignment/>
    </xf>
    <xf numFmtId="3" fontId="28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textRotation="90"/>
    </xf>
    <xf numFmtId="0" fontId="30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 horizontal="left"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>
      <alignment horizontal="center" vertical="center" textRotation="90" wrapText="1"/>
    </xf>
    <xf numFmtId="164" fontId="2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1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NumberFormat="1" applyFont="1" applyFill="1" applyAlignment="1">
      <alignment horizontal="center" vertical="center" wrapText="1"/>
    </xf>
    <xf numFmtId="164" fontId="1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 applyProtection="1">
      <alignment horizontal="right" vertical="center" wrapText="1"/>
      <protection/>
    </xf>
    <xf numFmtId="164" fontId="37" fillId="0" borderId="0" xfId="0" applyNumberFormat="1" applyFont="1" applyFill="1" applyAlignment="1">
      <alignment vertical="center" wrapText="1"/>
    </xf>
    <xf numFmtId="164" fontId="38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9" xfId="0" applyNumberFormat="1" applyFont="1" applyFill="1" applyBorder="1" applyAlignment="1" applyProtection="1">
      <alignment horizontal="center" vertical="center" wrapText="1"/>
      <protection/>
    </xf>
    <xf numFmtId="164" fontId="2" fillId="0" borderId="40" xfId="0" applyNumberFormat="1" applyFont="1" applyFill="1" applyBorder="1" applyAlignment="1" applyProtection="1">
      <alignment horizontal="center" vertical="center" wrapText="1"/>
      <protection/>
    </xf>
    <xf numFmtId="164" fontId="2" fillId="0" borderId="41" xfId="0" applyNumberFormat="1" applyFont="1" applyFill="1" applyBorder="1" applyAlignment="1" applyProtection="1">
      <alignment horizontal="center" vertical="center" wrapText="1"/>
      <protection/>
    </xf>
    <xf numFmtId="164" fontId="2" fillId="0" borderId="42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4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4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41" fillId="0" borderId="38" xfId="0" applyFont="1" applyBorder="1" applyAlignment="1">
      <alignment/>
    </xf>
    <xf numFmtId="0" fontId="39" fillId="0" borderId="46" xfId="0" applyFont="1" applyBorder="1" applyAlignment="1">
      <alignment/>
    </xf>
    <xf numFmtId="0" fontId="43" fillId="0" borderId="38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25" fillId="0" borderId="10" xfId="0" applyFont="1" applyBorder="1" applyAlignment="1" applyProtection="1">
      <alignment horizontal="center" vertical="center" textRotation="90"/>
      <protection locked="0"/>
    </xf>
    <xf numFmtId="0" fontId="24" fillId="0" borderId="1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164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5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1" fillId="0" borderId="47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center" vertical="center" wrapText="1"/>
      <protection/>
    </xf>
    <xf numFmtId="164" fontId="49" fillId="0" borderId="48" xfId="0" applyNumberFormat="1" applyFont="1" applyFill="1" applyBorder="1" applyAlignment="1" applyProtection="1">
      <alignment horizontal="right" vertical="center" wrapText="1"/>
      <protection/>
    </xf>
    <xf numFmtId="164" fontId="49" fillId="0" borderId="37" xfId="0" applyNumberFormat="1" applyFont="1" applyFill="1" applyBorder="1" applyAlignment="1" applyProtection="1">
      <alignment horizontal="right" vertical="center" wrapText="1"/>
      <protection/>
    </xf>
    <xf numFmtId="164" fontId="1" fillId="0" borderId="47" xfId="0" applyNumberFormat="1" applyFont="1" applyFill="1" applyBorder="1" applyAlignment="1" applyProtection="1">
      <alignment horizontal="right" vertical="center" wrapText="1"/>
      <protection/>
    </xf>
    <xf numFmtId="164" fontId="1" fillId="0" borderId="49" xfId="0" applyNumberFormat="1" applyFont="1" applyFill="1" applyBorder="1" applyAlignment="1" applyProtection="1">
      <alignment horizontal="center" vertical="center" wrapText="1"/>
      <protection/>
    </xf>
    <xf numFmtId="164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7" xfId="0" applyFont="1" applyBorder="1" applyAlignment="1">
      <alignment horizontal="right" vertical="top"/>
    </xf>
    <xf numFmtId="164" fontId="6" fillId="0" borderId="50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/>
    </xf>
    <xf numFmtId="3" fontId="24" fillId="0" borderId="29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30" fillId="0" borderId="29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/>
    </xf>
    <xf numFmtId="0" fontId="36" fillId="0" borderId="12" xfId="0" applyFont="1" applyBorder="1" applyAlignment="1">
      <alignment horizontal="center"/>
    </xf>
    <xf numFmtId="3" fontId="35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>
      <alignment horizontal="left" vertical="center" wrapText="1"/>
    </xf>
    <xf numFmtId="164" fontId="49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8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Font="1" applyBorder="1" applyAlignment="1">
      <alignment horizontal="right" vertical="center" wrapText="1"/>
    </xf>
    <xf numFmtId="164" fontId="52" fillId="0" borderId="48" xfId="0" applyNumberFormat="1" applyFont="1" applyBorder="1" applyAlignment="1">
      <alignment horizontal="right" vertical="center" wrapText="1"/>
    </xf>
    <xf numFmtId="164" fontId="52" fillId="0" borderId="28" xfId="0" applyNumberFormat="1" applyFont="1" applyBorder="1" applyAlignment="1">
      <alignment horizontal="right" vertical="center" wrapText="1"/>
    </xf>
    <xf numFmtId="3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51" xfId="0" applyNumberFormat="1" applyFont="1" applyFill="1" applyBorder="1" applyAlignment="1" applyProtection="1">
      <alignment horizontal="center" vertical="center" wrapText="1"/>
      <protection/>
    </xf>
    <xf numFmtId="164" fontId="2" fillId="0" borderId="52" xfId="0" applyNumberFormat="1" applyFont="1" applyFill="1" applyBorder="1" applyAlignment="1" applyProtection="1">
      <alignment horizontal="center" vertical="center" wrapText="1"/>
      <protection/>
    </xf>
    <xf numFmtId="3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5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center"/>
      <protection/>
    </xf>
    <xf numFmtId="0" fontId="54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/>
    </xf>
    <xf numFmtId="0" fontId="53" fillId="0" borderId="54" xfId="0" applyFont="1" applyFill="1" applyBorder="1" applyAlignment="1" applyProtection="1">
      <alignment vertical="center"/>
      <protection/>
    </xf>
    <xf numFmtId="0" fontId="53" fillId="0" borderId="55" xfId="0" applyFont="1" applyFill="1" applyBorder="1" applyAlignment="1" applyProtection="1">
      <alignment horizontal="center" vertical="center"/>
      <protection/>
    </xf>
    <xf numFmtId="0" fontId="53" fillId="0" borderId="56" xfId="0" applyFont="1" applyFill="1" applyBorder="1" applyAlignment="1" applyProtection="1">
      <alignment horizontal="center" vertical="center"/>
      <protection/>
    </xf>
    <xf numFmtId="49" fontId="57" fillId="0" borderId="17" xfId="0" applyNumberFormat="1" applyFont="1" applyFill="1" applyBorder="1" applyAlignment="1" applyProtection="1">
      <alignment vertical="center"/>
      <protection/>
    </xf>
    <xf numFmtId="3" fontId="57" fillId="0" borderId="11" xfId="0" applyNumberFormat="1" applyFont="1" applyFill="1" applyBorder="1" applyAlignment="1" applyProtection="1">
      <alignment vertical="center"/>
      <protection locked="0"/>
    </xf>
    <xf numFmtId="3" fontId="53" fillId="0" borderId="11" xfId="0" applyNumberFormat="1" applyFont="1" applyFill="1" applyBorder="1" applyAlignment="1" applyProtection="1">
      <alignment vertical="center"/>
      <protection locked="0"/>
    </xf>
    <xf numFmtId="3" fontId="53" fillId="0" borderId="57" xfId="0" applyNumberFormat="1" applyFont="1" applyFill="1" applyBorder="1" applyAlignment="1" applyProtection="1">
      <alignment vertical="center"/>
      <protection/>
    </xf>
    <xf numFmtId="49" fontId="56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3" fontId="55" fillId="0" borderId="58" xfId="0" applyNumberFormat="1" applyFont="1" applyFill="1" applyBorder="1" applyAlignment="1" applyProtection="1">
      <alignment vertical="center"/>
      <protection/>
    </xf>
    <xf numFmtId="49" fontId="57" fillId="0" borderId="18" xfId="0" applyNumberFormat="1" applyFont="1" applyFill="1" applyBorder="1" applyAlignment="1" applyProtection="1">
      <alignment vertical="center"/>
      <protection/>
    </xf>
    <xf numFmtId="3" fontId="57" fillId="0" borderId="10" xfId="0" applyNumberFormat="1" applyFont="1" applyFill="1" applyBorder="1" applyAlignment="1" applyProtection="1">
      <alignment vertical="center"/>
      <protection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3" fontId="53" fillId="0" borderId="58" xfId="0" applyNumberFormat="1" applyFont="1" applyFill="1" applyBorder="1" applyAlignment="1" applyProtection="1">
      <alignment vertical="center"/>
      <protection/>
    </xf>
    <xf numFmtId="49" fontId="57" fillId="0" borderId="59" xfId="0" applyNumberFormat="1" applyFont="1" applyFill="1" applyBorder="1" applyAlignment="1" applyProtection="1">
      <alignment vertical="center"/>
      <protection locked="0"/>
    </xf>
    <xf numFmtId="3" fontId="57" fillId="0" borderId="60" xfId="0" applyNumberFormat="1" applyFont="1" applyFill="1" applyBorder="1" applyAlignment="1" applyProtection="1">
      <alignment vertical="center"/>
      <protection locked="0"/>
    </xf>
    <xf numFmtId="3" fontId="53" fillId="0" borderId="60" xfId="0" applyNumberFormat="1" applyFont="1" applyFill="1" applyBorder="1" applyAlignment="1" applyProtection="1">
      <alignment vertical="center"/>
      <protection locked="0"/>
    </xf>
    <xf numFmtId="49" fontId="53" fillId="0" borderId="39" xfId="0" applyNumberFormat="1" applyFont="1" applyFill="1" applyBorder="1" applyAlignment="1" applyProtection="1">
      <alignment vertical="center"/>
      <protection/>
    </xf>
    <xf numFmtId="3" fontId="53" fillId="0" borderId="40" xfId="0" applyNumberFormat="1" applyFont="1" applyFill="1" applyBorder="1" applyAlignment="1" applyProtection="1">
      <alignment vertical="center"/>
      <protection/>
    </xf>
    <xf numFmtId="3" fontId="57" fillId="0" borderId="40" xfId="0" applyNumberFormat="1" applyFont="1" applyFill="1" applyBorder="1" applyAlignment="1" applyProtection="1">
      <alignment vertical="center"/>
      <protection/>
    </xf>
    <xf numFmtId="3" fontId="53" fillId="0" borderId="61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49" fontId="57" fillId="0" borderId="18" xfId="0" applyNumberFormat="1" applyFont="1" applyFill="1" applyBorder="1" applyAlignment="1" applyProtection="1">
      <alignment horizontal="left" vertical="center"/>
      <protection/>
    </xf>
    <xf numFmtId="49" fontId="57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20" fillId="0" borderId="12" xfId="0" applyFont="1" applyBorder="1" applyAlignment="1">
      <alignment/>
    </xf>
    <xf numFmtId="0" fontId="20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8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0" fillId="0" borderId="29" xfId="0" applyFont="1" applyBorder="1" applyAlignment="1">
      <alignment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0" borderId="60" xfId="0" applyFont="1" applyBorder="1" applyAlignment="1">
      <alignment vertical="center" textRotation="90"/>
    </xf>
    <xf numFmtId="0" fontId="13" fillId="0" borderId="14" xfId="0" applyFont="1" applyBorder="1" applyAlignment="1">
      <alignment vertical="center" textRotation="90"/>
    </xf>
    <xf numFmtId="0" fontId="19" fillId="0" borderId="6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34" fillId="0" borderId="29" xfId="0" applyFont="1" applyBorder="1" applyAlignment="1">
      <alignment horizontal="right" vertical="center" wrapText="1"/>
    </xf>
    <xf numFmtId="164" fontId="4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48" fillId="0" borderId="65" xfId="0" applyNumberFormat="1" applyFont="1" applyFill="1" applyBorder="1" applyAlignment="1" applyProtection="1">
      <alignment horizontal="left" vertical="center" wrapText="1"/>
      <protection/>
    </xf>
    <xf numFmtId="0" fontId="11" fillId="0" borderId="66" xfId="0" applyFont="1" applyBorder="1" applyAlignment="1">
      <alignment horizontal="left" vertical="center" wrapText="1"/>
    </xf>
    <xf numFmtId="164" fontId="48" fillId="0" borderId="43" xfId="0" applyNumberFormat="1" applyFont="1" applyFill="1" applyBorder="1" applyAlignment="1" applyProtection="1">
      <alignment horizontal="left" vertical="center" wrapText="1"/>
      <protection/>
    </xf>
    <xf numFmtId="0" fontId="11" fillId="0" borderId="67" xfId="0" applyFont="1" applyBorder="1" applyAlignment="1">
      <alignment horizontal="left" vertical="center" wrapText="1"/>
    </xf>
    <xf numFmtId="169" fontId="42" fillId="0" borderId="44" xfId="0" applyNumberFormat="1" applyFon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9" fontId="0" fillId="0" borderId="48" xfId="0" applyNumberFormat="1" applyBorder="1" applyAlignment="1">
      <alignment horizontal="center"/>
    </xf>
    <xf numFmtId="169" fontId="39" fillId="0" borderId="38" xfId="0" applyNumberFormat="1" applyFont="1" applyBorder="1" applyAlignment="1">
      <alignment horizontal="center"/>
    </xf>
    <xf numFmtId="169" fontId="10" fillId="0" borderId="46" xfId="0" applyNumberFormat="1" applyFon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47" fillId="0" borderId="68" xfId="0" applyFont="1" applyBorder="1" applyAlignment="1">
      <alignment vertical="center"/>
    </xf>
    <xf numFmtId="0" fontId="47" fillId="0" borderId="69" xfId="0" applyFont="1" applyBorder="1" applyAlignment="1">
      <alignment vertical="center"/>
    </xf>
    <xf numFmtId="0" fontId="39" fillId="0" borderId="7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39" fillId="0" borderId="43" xfId="0" applyFont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40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40" fillId="0" borderId="45" xfId="0" applyFont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0" fillId="0" borderId="33" xfId="0" applyBorder="1" applyAlignment="1">
      <alignment/>
    </xf>
    <xf numFmtId="0" fontId="10" fillId="0" borderId="0" xfId="0" applyFont="1" applyAlignment="1">
      <alignment horizontal="center" vertical="center"/>
    </xf>
    <xf numFmtId="0" fontId="46" fillId="0" borderId="69" xfId="0" applyFont="1" applyBorder="1" applyAlignment="1">
      <alignment horizontal="right"/>
    </xf>
    <xf numFmtId="169" fontId="42" fillId="0" borderId="44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39" fillId="0" borderId="44" xfId="0" applyNumberFormat="1" applyFont="1" applyBorder="1" applyAlignment="1">
      <alignment horizontal="center"/>
    </xf>
    <xf numFmtId="169" fontId="42" fillId="0" borderId="45" xfId="0" applyNumberFormat="1" applyFont="1" applyBorder="1" applyAlignment="1" applyProtection="1">
      <alignment horizontal="center"/>
      <protection locked="0"/>
    </xf>
    <xf numFmtId="169" fontId="0" fillId="0" borderId="69" xfId="0" applyNumberFormat="1" applyBorder="1" applyAlignment="1" applyProtection="1">
      <alignment horizontal="center"/>
      <protection locked="0"/>
    </xf>
    <xf numFmtId="169" fontId="0" fillId="0" borderId="33" xfId="0" applyNumberFormat="1" applyBorder="1" applyAlignment="1">
      <alignment horizontal="center"/>
    </xf>
    <xf numFmtId="169" fontId="42" fillId="0" borderId="45" xfId="0" applyNumberFormat="1" applyFont="1" applyBorder="1" applyAlignment="1">
      <alignment horizontal="center"/>
    </xf>
    <xf numFmtId="169" fontId="0" fillId="0" borderId="69" xfId="0" applyNumberFormat="1" applyBorder="1" applyAlignment="1">
      <alignment horizontal="center"/>
    </xf>
    <xf numFmtId="169" fontId="43" fillId="0" borderId="38" xfId="0" applyNumberFormat="1" applyFont="1" applyBorder="1" applyAlignment="1">
      <alignment horizontal="center" vertical="center"/>
    </xf>
    <xf numFmtId="169" fontId="0" fillId="0" borderId="46" xfId="0" applyNumberForma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169" fontId="47" fillId="0" borderId="43" xfId="0" applyNumberFormat="1" applyFont="1" applyBorder="1" applyAlignment="1">
      <alignment horizontal="center" vertical="center"/>
    </xf>
    <xf numFmtId="169" fontId="47" fillId="0" borderId="68" xfId="0" applyNumberFormat="1" applyFont="1" applyBorder="1" applyAlignment="1">
      <alignment horizontal="center" vertical="center"/>
    </xf>
    <xf numFmtId="169" fontId="0" fillId="0" borderId="68" xfId="0" applyNumberFormat="1" applyBorder="1" applyAlignment="1">
      <alignment/>
    </xf>
    <xf numFmtId="169" fontId="0" fillId="0" borderId="70" xfId="0" applyNumberFormat="1" applyBorder="1" applyAlignment="1">
      <alignment/>
    </xf>
    <xf numFmtId="169" fontId="47" fillId="0" borderId="45" xfId="0" applyNumberFormat="1" applyFont="1" applyBorder="1" applyAlignment="1">
      <alignment horizontal="center" vertical="center"/>
    </xf>
    <xf numFmtId="169" fontId="47" fillId="0" borderId="69" xfId="0" applyNumberFormat="1" applyFont="1" applyBorder="1" applyAlignment="1">
      <alignment horizontal="center" vertical="center"/>
    </xf>
    <xf numFmtId="169" fontId="0" fillId="0" borderId="69" xfId="0" applyNumberFormat="1" applyBorder="1" applyAlignment="1">
      <alignment/>
    </xf>
    <xf numFmtId="169" fontId="0" fillId="0" borderId="33" xfId="0" applyNumberFormat="1" applyBorder="1" applyAlignment="1">
      <alignment/>
    </xf>
    <xf numFmtId="1" fontId="39" fillId="0" borderId="43" xfId="0" applyNumberFormat="1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1" fontId="39" fillId="0" borderId="4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9" fillId="0" borderId="43" xfId="0" applyNumberFormat="1" applyFont="1" applyBorder="1" applyAlignment="1" applyProtection="1">
      <alignment/>
      <protection locked="0"/>
    </xf>
    <xf numFmtId="0" fontId="46" fillId="0" borderId="68" xfId="0" applyFont="1" applyBorder="1" applyAlignment="1" applyProtection="1">
      <alignment/>
      <protection locked="0"/>
    </xf>
    <xf numFmtId="0" fontId="38" fillId="0" borderId="0" xfId="0" applyFont="1" applyAlignment="1">
      <alignment horizontal="center" vertical="center" wrapText="1"/>
    </xf>
    <xf numFmtId="0" fontId="0" fillId="0" borderId="69" xfId="0" applyBorder="1" applyAlignment="1">
      <alignment horizontal="right"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0" fontId="55" fillId="0" borderId="69" xfId="0" applyFont="1" applyFill="1" applyBorder="1" applyAlignment="1" applyProtection="1">
      <alignment horizontal="right"/>
      <protection/>
    </xf>
    <xf numFmtId="0" fontId="53" fillId="0" borderId="69" xfId="0" applyFont="1" applyBorder="1" applyAlignment="1">
      <alignment horizontal="right"/>
    </xf>
    <xf numFmtId="0" fontId="53" fillId="0" borderId="0" xfId="0" applyFont="1" applyFill="1" applyAlignment="1">
      <alignment horizontal="center" wrapText="1"/>
    </xf>
    <xf numFmtId="0" fontId="55" fillId="0" borderId="0" xfId="0" applyFont="1" applyFill="1" applyAlignment="1" applyProtection="1">
      <alignment horizontal="right"/>
      <protection/>
    </xf>
    <xf numFmtId="0" fontId="55" fillId="0" borderId="0" xfId="0" applyFont="1" applyFill="1" applyAlignment="1">
      <alignment horizontal="right"/>
    </xf>
    <xf numFmtId="0" fontId="54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1">
      <selection activeCell="E32" sqref="E32"/>
    </sheetView>
  </sheetViews>
  <sheetFormatPr defaultColWidth="9.140625" defaultRowHeight="15"/>
  <cols>
    <col min="2" max="2" width="48.00390625" style="0" customWidth="1"/>
    <col min="3" max="3" width="15.28125" style="0" customWidth="1"/>
    <col min="4" max="4" width="14.57421875" style="12" customWidth="1"/>
    <col min="5" max="5" width="43.00390625" style="10" customWidth="1"/>
    <col min="6" max="7" width="13.140625" style="10" customWidth="1"/>
  </cols>
  <sheetData>
    <row r="1" spans="1:7" ht="13.5" customHeight="1">
      <c r="A1" s="243" t="s">
        <v>313</v>
      </c>
      <c r="B1" s="243"/>
      <c r="C1" s="243"/>
      <c r="D1" s="243"/>
      <c r="E1" s="243"/>
      <c r="F1" s="243"/>
      <c r="G1" s="243"/>
    </row>
    <row r="2" spans="1:7" ht="18" customHeight="1" thickBot="1">
      <c r="A2" s="1" t="s">
        <v>0</v>
      </c>
      <c r="B2" s="1"/>
      <c r="C2" s="1"/>
      <c r="D2" s="13" t="s">
        <v>33</v>
      </c>
      <c r="E2" s="20" t="s">
        <v>3</v>
      </c>
      <c r="F2" s="20"/>
      <c r="G2" s="11" t="s">
        <v>107</v>
      </c>
    </row>
    <row r="3" spans="1:7" ht="22.5" customHeight="1">
      <c r="A3" s="22" t="s">
        <v>1</v>
      </c>
      <c r="B3" s="7" t="s">
        <v>2</v>
      </c>
      <c r="C3" s="21" t="s">
        <v>267</v>
      </c>
      <c r="D3" s="21" t="s">
        <v>297</v>
      </c>
      <c r="E3" s="7" t="s">
        <v>4</v>
      </c>
      <c r="F3" s="44" t="s">
        <v>267</v>
      </c>
      <c r="G3" s="44" t="s">
        <v>297</v>
      </c>
    </row>
    <row r="4" spans="1:7" ht="11.25" customHeight="1">
      <c r="A4" s="15"/>
      <c r="B4" s="16" t="s">
        <v>6</v>
      </c>
      <c r="C4" s="17" t="s">
        <v>7</v>
      </c>
      <c r="D4" s="17" t="s">
        <v>8</v>
      </c>
      <c r="E4" s="16" t="s">
        <v>9</v>
      </c>
      <c r="F4" s="45" t="s">
        <v>106</v>
      </c>
      <c r="G4" s="45" t="s">
        <v>296</v>
      </c>
    </row>
    <row r="5" spans="1:7" ht="15" customHeight="1">
      <c r="A5" s="23" t="s">
        <v>74</v>
      </c>
      <c r="B5" s="6" t="s">
        <v>34</v>
      </c>
      <c r="C5" s="26">
        <f>SUM(C6+C7)</f>
        <v>192455</v>
      </c>
      <c r="D5" s="26">
        <f>SUM(D6+D7)</f>
        <v>260304</v>
      </c>
      <c r="E5" s="6" t="s">
        <v>10</v>
      </c>
      <c r="F5" s="46">
        <v>107700</v>
      </c>
      <c r="G5" s="46">
        <v>158929</v>
      </c>
    </row>
    <row r="6" spans="1:7" ht="15" customHeight="1">
      <c r="A6" s="23" t="s">
        <v>20</v>
      </c>
      <c r="B6" s="2" t="s">
        <v>35</v>
      </c>
      <c r="C6" s="26">
        <v>150637</v>
      </c>
      <c r="D6" s="26">
        <v>157820</v>
      </c>
      <c r="E6" s="6" t="s">
        <v>45</v>
      </c>
      <c r="F6" s="46">
        <v>23050</v>
      </c>
      <c r="G6" s="46">
        <v>29952</v>
      </c>
    </row>
    <row r="7" spans="1:7" ht="15" customHeight="1">
      <c r="A7" s="23" t="s">
        <v>21</v>
      </c>
      <c r="B7" s="2" t="s">
        <v>36</v>
      </c>
      <c r="C7" s="26">
        <v>41818</v>
      </c>
      <c r="D7" s="26">
        <v>102484</v>
      </c>
      <c r="E7" s="6" t="s">
        <v>11</v>
      </c>
      <c r="F7" s="46">
        <v>57776</v>
      </c>
      <c r="G7" s="46">
        <v>73401</v>
      </c>
    </row>
    <row r="8" spans="1:7" s="31" customFormat="1" ht="13.5" customHeight="1">
      <c r="A8" s="23" t="s">
        <v>22</v>
      </c>
      <c r="B8" s="6" t="s">
        <v>37</v>
      </c>
      <c r="C8" s="167">
        <v>3500</v>
      </c>
      <c r="D8" s="167">
        <v>65078</v>
      </c>
      <c r="E8" s="6" t="s">
        <v>12</v>
      </c>
      <c r="F8" s="46">
        <v>18975</v>
      </c>
      <c r="G8" s="46">
        <v>18975</v>
      </c>
    </row>
    <row r="9" spans="1:7" ht="12.75" customHeight="1">
      <c r="A9" s="23" t="s">
        <v>23</v>
      </c>
      <c r="B9" s="6" t="s">
        <v>38</v>
      </c>
      <c r="C9" s="26">
        <f>SUM(C10:C12)</f>
        <v>110235</v>
      </c>
      <c r="D9" s="26">
        <f>SUM(D10:D12)</f>
        <v>110235</v>
      </c>
      <c r="E9" s="6" t="s">
        <v>46</v>
      </c>
      <c r="F9" s="46">
        <f>SUM(F10:F13)</f>
        <v>113562</v>
      </c>
      <c r="G9" s="46">
        <f>SUM(G10:G13)</f>
        <v>87815</v>
      </c>
    </row>
    <row r="10" spans="1:7" ht="12" customHeight="1">
      <c r="A10" s="23" t="s">
        <v>24</v>
      </c>
      <c r="B10" s="2" t="s">
        <v>39</v>
      </c>
      <c r="C10" s="25">
        <v>19500</v>
      </c>
      <c r="D10" s="25">
        <v>19500</v>
      </c>
      <c r="E10" s="2" t="s">
        <v>47</v>
      </c>
      <c r="F10" s="47">
        <v>834</v>
      </c>
      <c r="G10" s="47">
        <v>1201</v>
      </c>
    </row>
    <row r="11" spans="1:7" ht="12" customHeight="1">
      <c r="A11" s="23" t="s">
        <v>25</v>
      </c>
      <c r="B11" s="2" t="s">
        <v>110</v>
      </c>
      <c r="C11" s="25">
        <v>90450</v>
      </c>
      <c r="D11" s="25">
        <v>90450</v>
      </c>
      <c r="E11" s="2" t="s">
        <v>48</v>
      </c>
      <c r="F11" s="46">
        <v>64823</v>
      </c>
      <c r="G11" s="46">
        <v>66621</v>
      </c>
    </row>
    <row r="12" spans="1:7" ht="12.75" customHeight="1">
      <c r="A12" s="23" t="s">
        <v>26</v>
      </c>
      <c r="B12" s="2" t="s">
        <v>40</v>
      </c>
      <c r="C12" s="25">
        <v>285</v>
      </c>
      <c r="D12" s="25">
        <v>285</v>
      </c>
      <c r="E12" s="2" t="s">
        <v>49</v>
      </c>
      <c r="F12" s="48">
        <v>11000</v>
      </c>
      <c r="G12" s="48">
        <v>11070</v>
      </c>
    </row>
    <row r="13" spans="1:7" ht="14.25" customHeight="1">
      <c r="A13" s="23" t="s">
        <v>27</v>
      </c>
      <c r="B13" s="6" t="s">
        <v>41</v>
      </c>
      <c r="C13" s="26">
        <v>15106</v>
      </c>
      <c r="D13" s="26">
        <v>15317</v>
      </c>
      <c r="E13" s="2" t="s">
        <v>50</v>
      </c>
      <c r="F13" s="48">
        <v>36905</v>
      </c>
      <c r="G13" s="48">
        <v>8923</v>
      </c>
    </row>
    <row r="14" spans="1:7" ht="13.5" customHeight="1">
      <c r="A14" s="23" t="s">
        <v>28</v>
      </c>
      <c r="B14" s="6" t="s">
        <v>42</v>
      </c>
      <c r="C14" s="32">
        <v>0</v>
      </c>
      <c r="D14" s="32">
        <v>0</v>
      </c>
      <c r="E14" s="6" t="s">
        <v>51</v>
      </c>
      <c r="F14" s="49">
        <v>32284</v>
      </c>
      <c r="G14" s="49">
        <v>98469</v>
      </c>
    </row>
    <row r="15" spans="1:7" ht="14.25" customHeight="1">
      <c r="A15" s="23" t="s">
        <v>29</v>
      </c>
      <c r="B15" s="6" t="s">
        <v>43</v>
      </c>
      <c r="C15" s="32">
        <v>0</v>
      </c>
      <c r="D15" s="32">
        <v>0</v>
      </c>
      <c r="E15" s="6" t="s">
        <v>52</v>
      </c>
      <c r="F15" s="49">
        <v>7216</v>
      </c>
      <c r="G15" s="49">
        <v>52416</v>
      </c>
    </row>
    <row r="16" spans="1:7" ht="13.5" customHeight="1">
      <c r="A16" s="23" t="s">
        <v>5</v>
      </c>
      <c r="B16" s="6" t="s">
        <v>44</v>
      </c>
      <c r="C16" s="29">
        <v>0</v>
      </c>
      <c r="D16" s="29">
        <v>29996</v>
      </c>
      <c r="E16" s="6" t="s">
        <v>58</v>
      </c>
      <c r="F16" s="46">
        <f>SUM(F17+F18)</f>
        <v>2282</v>
      </c>
      <c r="G16" s="46">
        <f>SUM(G17+G18)</f>
        <v>2522</v>
      </c>
    </row>
    <row r="17" spans="1:7" ht="13.5" customHeight="1">
      <c r="A17" s="23" t="s">
        <v>30</v>
      </c>
      <c r="B17" s="2"/>
      <c r="C17" s="25"/>
      <c r="D17" s="25"/>
      <c r="E17" s="2" t="s">
        <v>53</v>
      </c>
      <c r="F17" s="47">
        <v>0</v>
      </c>
      <c r="G17" s="47">
        <v>0</v>
      </c>
    </row>
    <row r="18" spans="1:7" ht="13.5" customHeight="1">
      <c r="A18" s="23" t="s">
        <v>31</v>
      </c>
      <c r="B18" s="2"/>
      <c r="C18" s="25"/>
      <c r="D18" s="25"/>
      <c r="E18" s="2" t="s">
        <v>54</v>
      </c>
      <c r="F18" s="48">
        <v>2282</v>
      </c>
      <c r="G18" s="48">
        <v>2522</v>
      </c>
    </row>
    <row r="19" spans="1:7" ht="12.75" customHeight="1">
      <c r="A19" s="23" t="s">
        <v>32</v>
      </c>
      <c r="B19" s="18" t="s">
        <v>55</v>
      </c>
      <c r="C19" s="24">
        <f>SUM(C5+C9+C13+C15)</f>
        <v>317796</v>
      </c>
      <c r="D19" s="24">
        <f>SUM(D5+D9+D13+D15)</f>
        <v>385856</v>
      </c>
      <c r="E19" s="18" t="s">
        <v>57</v>
      </c>
      <c r="F19" s="50">
        <f>SUM(F5:F9)</f>
        <v>321063</v>
      </c>
      <c r="G19" s="50">
        <f>SUM(G5:G9)</f>
        <v>369072</v>
      </c>
    </row>
    <row r="20" spans="1:7" ht="13.5" customHeight="1">
      <c r="A20" s="23" t="s">
        <v>75</v>
      </c>
      <c r="B20" s="18" t="s">
        <v>56</v>
      </c>
      <c r="C20" s="24">
        <f>SUM(C8+C14+C16)</f>
        <v>3500</v>
      </c>
      <c r="D20" s="24">
        <f>SUM(D8+D14+D16)</f>
        <v>95074</v>
      </c>
      <c r="E20" s="18" t="s">
        <v>59</v>
      </c>
      <c r="F20" s="50">
        <f>SUM(F14:F16)</f>
        <v>41782</v>
      </c>
      <c r="G20" s="50">
        <f>SUM(G14:G16)</f>
        <v>153407</v>
      </c>
    </row>
    <row r="21" spans="1:7" s="36" customFormat="1" ht="12.75" customHeight="1">
      <c r="A21" s="33">
        <v>17</v>
      </c>
      <c r="B21" s="34" t="s">
        <v>60</v>
      </c>
      <c r="C21" s="35">
        <f>SUM(C19+C20)</f>
        <v>321296</v>
      </c>
      <c r="D21" s="35">
        <f>SUM(D19+D20)</f>
        <v>480930</v>
      </c>
      <c r="E21" s="34" t="s">
        <v>61</v>
      </c>
      <c r="F21" s="51">
        <f>SUM(F19+F20)</f>
        <v>362845</v>
      </c>
      <c r="G21" s="51">
        <f>SUM(G19+G20)</f>
        <v>522479</v>
      </c>
    </row>
    <row r="22" spans="1:7" ht="14.25" customHeight="1">
      <c r="A22" s="23" t="s">
        <v>76</v>
      </c>
      <c r="B22" s="8"/>
      <c r="C22" s="27"/>
      <c r="D22" s="27"/>
      <c r="E22" s="9" t="s">
        <v>13</v>
      </c>
      <c r="F22" s="49">
        <v>6020</v>
      </c>
      <c r="G22" s="49">
        <v>6020</v>
      </c>
    </row>
    <row r="23" spans="1:7" ht="13.5" customHeight="1">
      <c r="A23" s="23" t="s">
        <v>77</v>
      </c>
      <c r="B23" s="3"/>
      <c r="C23" s="26"/>
      <c r="D23" s="26"/>
      <c r="E23" s="4" t="s">
        <v>14</v>
      </c>
      <c r="F23" s="52">
        <v>0</v>
      </c>
      <c r="G23" s="52">
        <v>0</v>
      </c>
    </row>
    <row r="24" spans="1:7" ht="13.5" customHeight="1">
      <c r="A24" s="23" t="s">
        <v>78</v>
      </c>
      <c r="B24" s="3"/>
      <c r="C24" s="26"/>
      <c r="D24" s="26"/>
      <c r="E24" s="34" t="s">
        <v>15</v>
      </c>
      <c r="F24" s="168">
        <f>SUM(F22:F23)</f>
        <v>6020</v>
      </c>
      <c r="G24" s="168">
        <f>SUM(G22:G23)</f>
        <v>6020</v>
      </c>
    </row>
    <row r="25" spans="1:7" ht="20.25" customHeight="1">
      <c r="A25" s="23" t="s">
        <v>79</v>
      </c>
      <c r="B25" s="19" t="s">
        <v>73</v>
      </c>
      <c r="C25" s="24">
        <f>SUM(C26)</f>
        <v>47569</v>
      </c>
      <c r="D25" s="24">
        <f>SUM(D26)</f>
        <v>47569</v>
      </c>
      <c r="E25" s="37" t="s">
        <v>16</v>
      </c>
      <c r="F25" s="53">
        <f>SUM(C21-F21)</f>
        <v>-41549</v>
      </c>
      <c r="G25" s="53">
        <f>SUM(D21-G21)</f>
        <v>-41549</v>
      </c>
    </row>
    <row r="26" spans="1:7" ht="15.75" customHeight="1">
      <c r="A26" s="23" t="s">
        <v>80</v>
      </c>
      <c r="B26" s="19" t="s">
        <v>62</v>
      </c>
      <c r="C26" s="24">
        <f>SUM(C27+C28)</f>
        <v>47569</v>
      </c>
      <c r="D26" s="24">
        <f>SUM(D27+D28)</f>
        <v>47569</v>
      </c>
      <c r="E26" s="180" t="s">
        <v>17</v>
      </c>
      <c r="F26" s="25">
        <f>SUM(C19-F19)</f>
        <v>-3267</v>
      </c>
      <c r="G26" s="54">
        <f>SUM(D19-G19)</f>
        <v>16784</v>
      </c>
    </row>
    <row r="27" spans="1:7" ht="12.75" customHeight="1">
      <c r="A27" s="23" t="s">
        <v>81</v>
      </c>
      <c r="B27" s="3" t="s">
        <v>63</v>
      </c>
      <c r="C27" s="26">
        <v>9287</v>
      </c>
      <c r="D27" s="29">
        <v>0</v>
      </c>
      <c r="E27" s="2" t="s">
        <v>18</v>
      </c>
      <c r="F27" s="48">
        <f>SUM(C20-F20)</f>
        <v>-38282</v>
      </c>
      <c r="G27" s="48">
        <f>SUM(D20-G20)</f>
        <v>-58333</v>
      </c>
    </row>
    <row r="28" spans="1:7" ht="12.75" customHeight="1">
      <c r="A28" s="23" t="s">
        <v>82</v>
      </c>
      <c r="B28" s="3" t="s">
        <v>64</v>
      </c>
      <c r="C28" s="27">
        <v>38282</v>
      </c>
      <c r="D28" s="27">
        <v>47569</v>
      </c>
      <c r="E28" s="2"/>
      <c r="F28" s="48"/>
      <c r="G28" s="48"/>
    </row>
    <row r="29" spans="1:7" ht="12.75" customHeight="1">
      <c r="A29" s="23" t="s">
        <v>83</v>
      </c>
      <c r="B29" s="19" t="s">
        <v>71</v>
      </c>
      <c r="C29" s="30">
        <v>0</v>
      </c>
      <c r="D29" s="30">
        <v>0</v>
      </c>
      <c r="E29" s="2"/>
      <c r="F29" s="48"/>
      <c r="G29" s="48"/>
    </row>
    <row r="30" spans="1:7" ht="15.75" customHeight="1">
      <c r="A30" s="23" t="s">
        <v>84</v>
      </c>
      <c r="B30" s="3" t="s">
        <v>65</v>
      </c>
      <c r="C30" s="29">
        <v>0</v>
      </c>
      <c r="D30" s="29">
        <v>0</v>
      </c>
      <c r="E30" s="2"/>
      <c r="F30" s="48"/>
      <c r="G30" s="48"/>
    </row>
    <row r="31" spans="1:7" ht="12.75" customHeight="1">
      <c r="A31" s="23" t="s">
        <v>85</v>
      </c>
      <c r="B31" s="3" t="s">
        <v>66</v>
      </c>
      <c r="C31" s="29">
        <v>0</v>
      </c>
      <c r="D31" s="29">
        <v>0</v>
      </c>
      <c r="E31" s="2"/>
      <c r="F31" s="48"/>
      <c r="G31" s="48"/>
    </row>
    <row r="32" spans="1:7" s="36" customFormat="1" ht="13.5" customHeight="1">
      <c r="A32" s="33">
        <v>28</v>
      </c>
      <c r="B32" s="38" t="s">
        <v>72</v>
      </c>
      <c r="C32" s="39">
        <f>SUM(C21+C25)</f>
        <v>368865</v>
      </c>
      <c r="D32" s="39">
        <f>SUM(D21+D25)</f>
        <v>528499</v>
      </c>
      <c r="E32" s="38" t="s">
        <v>19</v>
      </c>
      <c r="F32" s="55">
        <f>SUM(F21+F24)</f>
        <v>368865</v>
      </c>
      <c r="G32" s="55">
        <f>SUM(G21+G24)</f>
        <v>528499</v>
      </c>
    </row>
    <row r="33" spans="1:7" ht="13.5" customHeight="1">
      <c r="A33" s="23" t="s">
        <v>86</v>
      </c>
      <c r="B33" s="6" t="s">
        <v>67</v>
      </c>
      <c r="C33" s="28">
        <f>SUM(C19+C27)</f>
        <v>327083</v>
      </c>
      <c r="D33" s="28">
        <f>SUM(D19+D27)</f>
        <v>385856</v>
      </c>
      <c r="E33" s="6" t="s">
        <v>69</v>
      </c>
      <c r="F33" s="48">
        <f>SUM(F19+F22)</f>
        <v>327083</v>
      </c>
      <c r="G33" s="48">
        <f>SUM(G19+G22)</f>
        <v>375092</v>
      </c>
    </row>
    <row r="34" spans="1:7" ht="13.5" customHeight="1" thickBot="1">
      <c r="A34" s="40" t="s">
        <v>87</v>
      </c>
      <c r="B34" s="41" t="s">
        <v>68</v>
      </c>
      <c r="C34" s="42">
        <f>SUM(C20+C28)</f>
        <v>41782</v>
      </c>
      <c r="D34" s="42">
        <f>SUM(D20+D28)</f>
        <v>142643</v>
      </c>
      <c r="E34" s="41" t="s">
        <v>70</v>
      </c>
      <c r="F34" s="43">
        <f>SUM(F20+F23)</f>
        <v>41782</v>
      </c>
      <c r="G34" s="179">
        <f>SUM(G20+G23)</f>
        <v>153407</v>
      </c>
    </row>
    <row r="35" spans="1:4" ht="12.75" customHeight="1">
      <c r="A35" s="5"/>
      <c r="B35" s="5"/>
      <c r="C35" s="5"/>
      <c r="D35" s="14"/>
    </row>
  </sheetData>
  <sheetProtection/>
  <mergeCells count="1"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6.8515625" style="116" customWidth="1"/>
    <col min="2" max="2" width="54.8515625" style="117" customWidth="1"/>
    <col min="3" max="3" width="32.28125" style="117" customWidth="1"/>
    <col min="4" max="4" width="34.7109375" style="116" customWidth="1"/>
    <col min="5" max="6" width="11.00390625" style="116" customWidth="1"/>
    <col min="7" max="7" width="11.8515625" style="116" customWidth="1"/>
    <col min="8" max="16384" width="9.140625" style="116" customWidth="1"/>
  </cols>
  <sheetData>
    <row r="1" spans="4:5" ht="15">
      <c r="D1" s="285" t="s">
        <v>228</v>
      </c>
      <c r="E1" s="285"/>
    </row>
    <row r="3" spans="1:4" ht="20.25" customHeight="1">
      <c r="A3" s="286" t="s">
        <v>341</v>
      </c>
      <c r="B3" s="241"/>
      <c r="C3" s="241"/>
      <c r="D3" s="241"/>
    </row>
    <row r="5" spans="1:5" ht="26.25" customHeight="1" thickBot="1">
      <c r="A5" s="117"/>
      <c r="B5" s="118"/>
      <c r="C5" s="118"/>
      <c r="D5" s="136" t="s">
        <v>33</v>
      </c>
      <c r="E5" s="117"/>
    </row>
    <row r="6" spans="1:4" s="122" customFormat="1" ht="49.5" customHeight="1" thickBot="1">
      <c r="A6" s="119" t="s">
        <v>167</v>
      </c>
      <c r="B6" s="139" t="s">
        <v>222</v>
      </c>
      <c r="C6" s="206" t="s">
        <v>267</v>
      </c>
      <c r="D6" s="140" t="s">
        <v>300</v>
      </c>
    </row>
    <row r="7" spans="1:5" s="125" customFormat="1" ht="18" customHeight="1" thickBot="1">
      <c r="A7" s="123"/>
      <c r="B7" s="141" t="s">
        <v>6</v>
      </c>
      <c r="C7" s="207" t="s">
        <v>7</v>
      </c>
      <c r="D7" s="142" t="s">
        <v>8</v>
      </c>
      <c r="E7" s="118"/>
    </row>
    <row r="8" spans="1:5" ht="15.75" customHeight="1">
      <c r="A8" s="131">
        <v>1</v>
      </c>
      <c r="B8" s="126" t="s">
        <v>218</v>
      </c>
      <c r="C8" s="127">
        <f>SUM(C9:C13)</f>
        <v>5137</v>
      </c>
      <c r="D8" s="127">
        <f>SUM(D9:D13)</f>
        <v>40727</v>
      </c>
      <c r="E8" s="117"/>
    </row>
    <row r="9" spans="1:5" ht="15.75" customHeight="1">
      <c r="A9" s="128">
        <v>2</v>
      </c>
      <c r="B9" s="165" t="s">
        <v>288</v>
      </c>
      <c r="C9" s="166">
        <v>3937</v>
      </c>
      <c r="D9" s="166">
        <v>3937</v>
      </c>
      <c r="E9" s="117"/>
    </row>
    <row r="10" spans="1:5" ht="15.75" customHeight="1">
      <c r="A10" s="131">
        <v>3</v>
      </c>
      <c r="B10" s="165" t="s">
        <v>289</v>
      </c>
      <c r="C10" s="166">
        <v>1200</v>
      </c>
      <c r="D10" s="166">
        <v>1200</v>
      </c>
      <c r="E10" s="117"/>
    </row>
    <row r="11" spans="1:5" ht="15.75" customHeight="1">
      <c r="A11" s="131">
        <v>4</v>
      </c>
      <c r="B11" s="165" t="s">
        <v>338</v>
      </c>
      <c r="C11" s="208">
        <v>0</v>
      </c>
      <c r="D11" s="166">
        <v>1765</v>
      </c>
      <c r="E11" s="117"/>
    </row>
    <row r="12" spans="1:5" ht="15.75" customHeight="1">
      <c r="A12" s="131">
        <v>5</v>
      </c>
      <c r="B12" s="165" t="s">
        <v>339</v>
      </c>
      <c r="C12" s="208">
        <v>0</v>
      </c>
      <c r="D12" s="166">
        <v>2333</v>
      </c>
      <c r="E12" s="117"/>
    </row>
    <row r="13" spans="1:5" ht="15.75" customHeight="1">
      <c r="A13" s="131">
        <v>6</v>
      </c>
      <c r="B13" s="165" t="s">
        <v>340</v>
      </c>
      <c r="C13" s="208">
        <v>0</v>
      </c>
      <c r="D13" s="166">
        <v>31492</v>
      </c>
      <c r="E13" s="117"/>
    </row>
    <row r="14" spans="1:5" ht="15.75" customHeight="1">
      <c r="A14" s="128">
        <v>7</v>
      </c>
      <c r="B14" s="126" t="s">
        <v>290</v>
      </c>
      <c r="C14" s="177">
        <f>SUM(C15:C16)</f>
        <v>545</v>
      </c>
      <c r="D14" s="177">
        <f>SUM(D15:D16)</f>
        <v>545</v>
      </c>
      <c r="E14" s="117"/>
    </row>
    <row r="15" spans="1:5" ht="15.75" customHeight="1">
      <c r="A15" s="131">
        <v>8</v>
      </c>
      <c r="B15" s="165" t="s">
        <v>291</v>
      </c>
      <c r="C15" s="166">
        <v>105</v>
      </c>
      <c r="D15" s="166">
        <v>105</v>
      </c>
      <c r="E15" s="117"/>
    </row>
    <row r="16" spans="1:5" ht="15.75" customHeight="1">
      <c r="A16" s="128">
        <v>9</v>
      </c>
      <c r="B16" s="165" t="s">
        <v>292</v>
      </c>
      <c r="C16" s="166">
        <v>440</v>
      </c>
      <c r="D16" s="166">
        <v>440</v>
      </c>
      <c r="E16" s="117"/>
    </row>
    <row r="17" spans="1:5" ht="15.75" customHeight="1">
      <c r="A17" s="131">
        <v>10</v>
      </c>
      <c r="B17" s="126" t="s">
        <v>221</v>
      </c>
      <c r="C17" s="137">
        <f>SUM(C18)</f>
        <v>1534</v>
      </c>
      <c r="D17" s="137">
        <f>SUM(D18)</f>
        <v>11144</v>
      </c>
      <c r="E17" s="117"/>
    </row>
    <row r="18" spans="1:5" ht="15.75" customHeight="1" thickBot="1">
      <c r="A18" s="128">
        <v>11</v>
      </c>
      <c r="B18" s="129" t="s">
        <v>285</v>
      </c>
      <c r="C18" s="143">
        <v>1534</v>
      </c>
      <c r="D18" s="143">
        <v>11144</v>
      </c>
      <c r="E18" s="117"/>
    </row>
    <row r="19" spans="1:5" s="135" customFormat="1" ht="18" customHeight="1" thickBot="1">
      <c r="A19" s="209">
        <v>12</v>
      </c>
      <c r="B19" s="133" t="s">
        <v>219</v>
      </c>
      <c r="C19" s="134">
        <f>SUM(C8+C14+C17)</f>
        <v>7216</v>
      </c>
      <c r="D19" s="134">
        <f>SUM(D8+D14+D17)</f>
        <v>52416</v>
      </c>
      <c r="E19" s="122"/>
    </row>
  </sheetData>
  <sheetProtection/>
  <mergeCells count="2">
    <mergeCell ref="D1:E1"/>
    <mergeCell ref="A3:D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2">
      <selection activeCell="M33" sqref="M33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15.57421875" style="0" customWidth="1"/>
    <col min="4" max="4" width="9.140625" style="0" hidden="1" customWidth="1"/>
    <col min="5" max="5" width="7.140625" style="0" customWidth="1"/>
    <col min="6" max="6" width="10.8515625" style="0" customWidth="1"/>
    <col min="7" max="7" width="5.00390625" style="0" customWidth="1"/>
    <col min="8" max="8" width="7.421875" style="0" customWidth="1"/>
    <col min="14" max="14" width="1.421875" style="0" customWidth="1"/>
  </cols>
  <sheetData>
    <row r="1" spans="7:8" ht="34.5" customHeight="1">
      <c r="G1" s="303"/>
      <c r="H1" s="303"/>
    </row>
    <row r="2" spans="1:13" ht="15">
      <c r="A2" s="342" t="s">
        <v>315</v>
      </c>
      <c r="B2" s="342"/>
      <c r="C2" s="342"/>
      <c r="D2" s="342"/>
      <c r="E2" s="342"/>
      <c r="F2" s="342"/>
      <c r="G2" s="342"/>
      <c r="H2" s="342"/>
      <c r="I2" s="242"/>
      <c r="J2" s="242"/>
      <c r="K2" s="242"/>
      <c r="L2" s="242"/>
      <c r="M2" s="242"/>
    </row>
    <row r="3" spans="1:13" ht="15">
      <c r="A3" s="342"/>
      <c r="B3" s="342"/>
      <c r="C3" s="342"/>
      <c r="D3" s="342"/>
      <c r="E3" s="342"/>
      <c r="F3" s="342"/>
      <c r="G3" s="342"/>
      <c r="H3" s="342"/>
      <c r="I3" s="242"/>
      <c r="J3" s="242"/>
      <c r="K3" s="242"/>
      <c r="L3" s="242"/>
      <c r="M3" s="242"/>
    </row>
    <row r="4" spans="1:8" ht="26.25" customHeight="1">
      <c r="A4" s="313"/>
      <c r="B4" s="242"/>
      <c r="C4" s="242"/>
      <c r="D4" s="242"/>
      <c r="E4" s="242"/>
      <c r="F4" s="242"/>
      <c r="G4" s="303"/>
      <c r="H4" s="303"/>
    </row>
    <row r="5" spans="1:13" ht="26.25" customHeight="1" thickBot="1">
      <c r="A5" s="147"/>
      <c r="B5" s="56"/>
      <c r="C5" s="314"/>
      <c r="D5" s="314"/>
      <c r="E5" s="314"/>
      <c r="F5" s="314"/>
      <c r="G5" s="146"/>
      <c r="H5" s="146"/>
      <c r="K5" s="343" t="s">
        <v>344</v>
      </c>
      <c r="L5" s="343"/>
      <c r="M5" s="343"/>
    </row>
    <row r="6" spans="1:14" ht="30.75" customHeight="1">
      <c r="A6" s="148"/>
      <c r="B6" s="300" t="s">
        <v>229</v>
      </c>
      <c r="C6" s="304" t="s">
        <v>342</v>
      </c>
      <c r="D6" s="305"/>
      <c r="E6" s="305"/>
      <c r="F6" s="305"/>
      <c r="G6" s="305"/>
      <c r="H6" s="306"/>
      <c r="I6" s="304" t="s">
        <v>343</v>
      </c>
      <c r="J6" s="305"/>
      <c r="K6" s="305"/>
      <c r="L6" s="305"/>
      <c r="M6" s="305"/>
      <c r="N6" s="306"/>
    </row>
    <row r="7" spans="1:14" ht="30.75" customHeight="1">
      <c r="A7" s="149"/>
      <c r="B7" s="301"/>
      <c r="C7" s="307"/>
      <c r="D7" s="308"/>
      <c r="E7" s="308"/>
      <c r="F7" s="308"/>
      <c r="G7" s="308"/>
      <c r="H7" s="309"/>
      <c r="I7" s="307"/>
      <c r="J7" s="308"/>
      <c r="K7" s="308"/>
      <c r="L7" s="308"/>
      <c r="M7" s="308"/>
      <c r="N7" s="309"/>
    </row>
    <row r="8" spans="1:14" ht="21" customHeight="1" thickBot="1">
      <c r="A8" s="157"/>
      <c r="B8" s="302"/>
      <c r="C8" s="310"/>
      <c r="D8" s="311"/>
      <c r="E8" s="311"/>
      <c r="F8" s="311"/>
      <c r="G8" s="311"/>
      <c r="H8" s="312"/>
      <c r="I8" s="310"/>
      <c r="J8" s="311"/>
      <c r="K8" s="311"/>
      <c r="L8" s="311"/>
      <c r="M8" s="311"/>
      <c r="N8" s="312"/>
    </row>
    <row r="9" spans="1:14" s="144" customFormat="1" ht="27.75" customHeight="1">
      <c r="A9" s="150" t="s">
        <v>224</v>
      </c>
      <c r="B9" s="151" t="s">
        <v>207</v>
      </c>
      <c r="C9" s="340"/>
      <c r="D9" s="341"/>
      <c r="E9" s="341"/>
      <c r="F9" s="341"/>
      <c r="G9" s="341"/>
      <c r="H9" s="306"/>
      <c r="I9" s="340"/>
      <c r="J9" s="341"/>
      <c r="K9" s="341"/>
      <c r="L9" s="341"/>
      <c r="M9" s="341"/>
      <c r="N9" s="306"/>
    </row>
    <row r="10" spans="1:14" s="144" customFormat="1" ht="24" customHeight="1">
      <c r="A10" s="152"/>
      <c r="B10" s="153" t="s">
        <v>230</v>
      </c>
      <c r="C10" s="291">
        <v>12</v>
      </c>
      <c r="D10" s="292"/>
      <c r="E10" s="292"/>
      <c r="F10" s="292"/>
      <c r="G10" s="292"/>
      <c r="H10" s="293"/>
      <c r="I10" s="291">
        <v>12</v>
      </c>
      <c r="J10" s="292"/>
      <c r="K10" s="292"/>
      <c r="L10" s="292"/>
      <c r="M10" s="292"/>
      <c r="N10" s="293"/>
    </row>
    <row r="11" spans="1:14" s="144" customFormat="1" ht="25.5" customHeight="1" thickBot="1">
      <c r="A11" s="152"/>
      <c r="B11" s="153" t="s">
        <v>231</v>
      </c>
      <c r="C11" s="319">
        <v>2</v>
      </c>
      <c r="D11" s="320"/>
      <c r="E11" s="320"/>
      <c r="F11" s="320"/>
      <c r="G11" s="320"/>
      <c r="H11" s="321"/>
      <c r="I11" s="319">
        <v>2</v>
      </c>
      <c r="J11" s="320"/>
      <c r="K11" s="320"/>
      <c r="L11" s="320"/>
      <c r="M11" s="320"/>
      <c r="N11" s="321"/>
    </row>
    <row r="12" spans="1:14" s="144" customFormat="1" ht="25.5" customHeight="1" thickBot="1">
      <c r="A12" s="158"/>
      <c r="B12" s="159" t="s">
        <v>240</v>
      </c>
      <c r="C12" s="294">
        <f>SUM(C10:C11)</f>
        <v>14</v>
      </c>
      <c r="D12" s="295"/>
      <c r="E12" s="295"/>
      <c r="F12" s="295"/>
      <c r="G12" s="296"/>
      <c r="H12" s="297"/>
      <c r="I12" s="294">
        <f>SUM(I10:I11)</f>
        <v>14</v>
      </c>
      <c r="J12" s="295"/>
      <c r="K12" s="295"/>
      <c r="L12" s="295"/>
      <c r="M12" s="296"/>
      <c r="N12" s="297"/>
    </row>
    <row r="13" spans="1:14" s="144" customFormat="1" ht="25.5" customHeight="1">
      <c r="A13" s="152"/>
      <c r="B13" s="151"/>
      <c r="C13" s="335"/>
      <c r="D13" s="336"/>
      <c r="E13" s="336"/>
      <c r="F13" s="336"/>
      <c r="G13" s="336"/>
      <c r="H13" s="337"/>
      <c r="I13" s="335"/>
      <c r="J13" s="336"/>
      <c r="K13" s="336"/>
      <c r="L13" s="336"/>
      <c r="M13" s="336"/>
      <c r="N13" s="337"/>
    </row>
    <row r="14" spans="1:14" s="144" customFormat="1" ht="27.75" customHeight="1">
      <c r="A14" s="150" t="s">
        <v>225</v>
      </c>
      <c r="B14" s="151" t="s">
        <v>226</v>
      </c>
      <c r="C14" s="338"/>
      <c r="D14" s="339"/>
      <c r="E14" s="339"/>
      <c r="F14" s="339"/>
      <c r="G14" s="242"/>
      <c r="H14" s="309"/>
      <c r="I14" s="338"/>
      <c r="J14" s="339"/>
      <c r="K14" s="339"/>
      <c r="L14" s="339"/>
      <c r="M14" s="242"/>
      <c r="N14" s="309"/>
    </row>
    <row r="15" spans="1:14" ht="15.75">
      <c r="A15" s="149"/>
      <c r="B15" s="154" t="s">
        <v>227</v>
      </c>
      <c r="C15" s="315">
        <v>1</v>
      </c>
      <c r="D15" s="316"/>
      <c r="E15" s="316"/>
      <c r="F15" s="316"/>
      <c r="G15" s="317"/>
      <c r="H15" s="293"/>
      <c r="I15" s="315">
        <v>1</v>
      </c>
      <c r="J15" s="316"/>
      <c r="K15" s="316"/>
      <c r="L15" s="316"/>
      <c r="M15" s="317"/>
      <c r="N15" s="293"/>
    </row>
    <row r="16" spans="1:14" ht="15.75">
      <c r="A16" s="149"/>
      <c r="B16" s="154" t="s">
        <v>232</v>
      </c>
      <c r="C16" s="315">
        <v>3</v>
      </c>
      <c r="D16" s="316"/>
      <c r="E16" s="316"/>
      <c r="F16" s="316"/>
      <c r="G16" s="317"/>
      <c r="H16" s="293"/>
      <c r="I16" s="315">
        <v>3</v>
      </c>
      <c r="J16" s="316"/>
      <c r="K16" s="316"/>
      <c r="L16" s="316"/>
      <c r="M16" s="317"/>
      <c r="N16" s="293"/>
    </row>
    <row r="17" spans="1:14" ht="15.75">
      <c r="A17" s="149"/>
      <c r="B17" s="154" t="s">
        <v>233</v>
      </c>
      <c r="C17" s="315">
        <v>4</v>
      </c>
      <c r="D17" s="316"/>
      <c r="E17" s="316"/>
      <c r="F17" s="316"/>
      <c r="G17" s="317"/>
      <c r="H17" s="293"/>
      <c r="I17" s="315">
        <v>4</v>
      </c>
      <c r="J17" s="316"/>
      <c r="K17" s="316"/>
      <c r="L17" s="316"/>
      <c r="M17" s="317"/>
      <c r="N17" s="293"/>
    </row>
    <row r="18" spans="1:14" ht="15.75">
      <c r="A18" s="149"/>
      <c r="B18" s="154" t="s">
        <v>234</v>
      </c>
      <c r="C18" s="315">
        <v>2</v>
      </c>
      <c r="D18" s="316"/>
      <c r="E18" s="316"/>
      <c r="F18" s="316"/>
      <c r="G18" s="317"/>
      <c r="H18" s="293"/>
      <c r="I18" s="315">
        <v>2</v>
      </c>
      <c r="J18" s="316"/>
      <c r="K18" s="316"/>
      <c r="L18" s="316"/>
      <c r="M18" s="317"/>
      <c r="N18" s="293"/>
    </row>
    <row r="19" spans="1:14" ht="15.75">
      <c r="A19" s="149"/>
      <c r="B19" s="154" t="s">
        <v>235</v>
      </c>
      <c r="C19" s="315">
        <v>2</v>
      </c>
      <c r="D19" s="316"/>
      <c r="E19" s="316"/>
      <c r="F19" s="316"/>
      <c r="G19" s="317"/>
      <c r="H19" s="293"/>
      <c r="I19" s="315">
        <v>2</v>
      </c>
      <c r="J19" s="316"/>
      <c r="K19" s="316"/>
      <c r="L19" s="316"/>
      <c r="M19" s="317"/>
      <c r="N19" s="293"/>
    </row>
    <row r="20" spans="1:14" ht="15.75">
      <c r="A20" s="149"/>
      <c r="B20" s="154" t="s">
        <v>236</v>
      </c>
      <c r="C20" s="315">
        <v>1</v>
      </c>
      <c r="D20" s="316"/>
      <c r="E20" s="316"/>
      <c r="F20" s="316"/>
      <c r="G20" s="317"/>
      <c r="H20" s="293"/>
      <c r="I20" s="315">
        <v>1</v>
      </c>
      <c r="J20" s="316"/>
      <c r="K20" s="316"/>
      <c r="L20" s="316"/>
      <c r="M20" s="317"/>
      <c r="N20" s="293"/>
    </row>
    <row r="21" spans="1:14" ht="15.75">
      <c r="A21" s="149"/>
      <c r="B21" s="154" t="s">
        <v>237</v>
      </c>
      <c r="C21" s="315">
        <v>1</v>
      </c>
      <c r="D21" s="316"/>
      <c r="E21" s="316"/>
      <c r="F21" s="316"/>
      <c r="G21" s="317"/>
      <c r="H21" s="293"/>
      <c r="I21" s="315">
        <v>1</v>
      </c>
      <c r="J21" s="316"/>
      <c r="K21" s="316"/>
      <c r="L21" s="316"/>
      <c r="M21" s="317"/>
      <c r="N21" s="293"/>
    </row>
    <row r="22" spans="1:14" ht="15.75">
      <c r="A22" s="149"/>
      <c r="B22" s="154" t="s">
        <v>238</v>
      </c>
      <c r="C22" s="315">
        <v>1</v>
      </c>
      <c r="D22" s="316"/>
      <c r="E22" s="316"/>
      <c r="F22" s="316"/>
      <c r="G22" s="317"/>
      <c r="H22" s="293"/>
      <c r="I22" s="315">
        <v>1</v>
      </c>
      <c r="J22" s="316"/>
      <c r="K22" s="316"/>
      <c r="L22" s="316"/>
      <c r="M22" s="317"/>
      <c r="N22" s="293"/>
    </row>
    <row r="23" spans="1:14" ht="15.75">
      <c r="A23" s="149"/>
      <c r="B23" s="154" t="s">
        <v>239</v>
      </c>
      <c r="C23" s="315">
        <v>1</v>
      </c>
      <c r="D23" s="316"/>
      <c r="E23" s="316"/>
      <c r="F23" s="316"/>
      <c r="G23" s="317"/>
      <c r="H23" s="293"/>
      <c r="I23" s="315">
        <v>1</v>
      </c>
      <c r="J23" s="316"/>
      <c r="K23" s="316"/>
      <c r="L23" s="316"/>
      <c r="M23" s="317"/>
      <c r="N23" s="293"/>
    </row>
    <row r="24" spans="1:14" ht="20.25" customHeight="1">
      <c r="A24" s="149"/>
      <c r="B24" s="155" t="s">
        <v>241</v>
      </c>
      <c r="C24" s="318">
        <f>SUM(C15:F23)</f>
        <v>16</v>
      </c>
      <c r="D24" s="316"/>
      <c r="E24" s="316"/>
      <c r="F24" s="316"/>
      <c r="G24" s="317"/>
      <c r="H24" s="293"/>
      <c r="I24" s="318">
        <f>SUM(I15:L23)</f>
        <v>16</v>
      </c>
      <c r="J24" s="316"/>
      <c r="K24" s="316"/>
      <c r="L24" s="316"/>
      <c r="M24" s="317"/>
      <c r="N24" s="293"/>
    </row>
    <row r="25" spans="1:14" ht="20.25" customHeight="1" thickBot="1">
      <c r="A25" s="149"/>
      <c r="B25" s="154" t="s">
        <v>242</v>
      </c>
      <c r="C25" s="322">
        <v>9.68</v>
      </c>
      <c r="D25" s="323"/>
      <c r="E25" s="323"/>
      <c r="F25" s="323"/>
      <c r="G25" s="323"/>
      <c r="H25" s="321"/>
      <c r="I25" s="322">
        <v>60.7</v>
      </c>
      <c r="J25" s="323"/>
      <c r="K25" s="323"/>
      <c r="L25" s="323"/>
      <c r="M25" s="323"/>
      <c r="N25" s="321"/>
    </row>
    <row r="26" spans="1:14" s="31" customFormat="1" ht="16.5" thickBot="1">
      <c r="A26" s="156"/>
      <c r="B26" s="154" t="s">
        <v>363</v>
      </c>
      <c r="C26" s="322">
        <v>0</v>
      </c>
      <c r="D26" s="323"/>
      <c r="E26" s="323"/>
      <c r="F26" s="323"/>
      <c r="G26" s="323"/>
      <c r="H26" s="321"/>
      <c r="I26" s="322">
        <v>1</v>
      </c>
      <c r="J26" s="323"/>
      <c r="K26" s="323"/>
      <c r="L26" s="323"/>
      <c r="M26" s="323"/>
      <c r="N26" s="321"/>
    </row>
    <row r="27" spans="1:14" s="145" customFormat="1" ht="18" customHeight="1" thickBot="1">
      <c r="A27" s="160"/>
      <c r="B27" s="161" t="s">
        <v>243</v>
      </c>
      <c r="C27" s="324">
        <f>SUM(C24:F26)</f>
        <v>25.68</v>
      </c>
      <c r="D27" s="325"/>
      <c r="E27" s="325"/>
      <c r="F27" s="325"/>
      <c r="G27" s="325"/>
      <c r="H27" s="326"/>
      <c r="I27" s="324">
        <f>SUM(I24:L26)</f>
        <v>77.7</v>
      </c>
      <c r="J27" s="325"/>
      <c r="K27" s="325"/>
      <c r="L27" s="325"/>
      <c r="M27" s="325"/>
      <c r="N27" s="326"/>
    </row>
    <row r="28" spans="1:14" ht="15">
      <c r="A28" s="148"/>
      <c r="B28" s="298" t="s">
        <v>244</v>
      </c>
      <c r="C28" s="327">
        <f>SUM(C12+C27)</f>
        <v>39.68</v>
      </c>
      <c r="D28" s="328"/>
      <c r="E28" s="328"/>
      <c r="F28" s="328"/>
      <c r="G28" s="329"/>
      <c r="H28" s="330"/>
      <c r="I28" s="327">
        <f>SUM(I12+I27)</f>
        <v>91.7</v>
      </c>
      <c r="J28" s="328"/>
      <c r="K28" s="328"/>
      <c r="L28" s="328"/>
      <c r="M28" s="329"/>
      <c r="N28" s="330"/>
    </row>
    <row r="29" spans="1:14" ht="15.75" thickBot="1">
      <c r="A29" s="157"/>
      <c r="B29" s="299"/>
      <c r="C29" s="331"/>
      <c r="D29" s="332"/>
      <c r="E29" s="332"/>
      <c r="F29" s="332"/>
      <c r="G29" s="333"/>
      <c r="H29" s="334"/>
      <c r="I29" s="331"/>
      <c r="J29" s="332"/>
      <c r="K29" s="332"/>
      <c r="L29" s="332"/>
      <c r="M29" s="333"/>
      <c r="N29" s="334"/>
    </row>
  </sheetData>
  <sheetProtection/>
  <mergeCells count="50">
    <mergeCell ref="I27:N27"/>
    <mergeCell ref="I28:N29"/>
    <mergeCell ref="A2:M3"/>
    <mergeCell ref="K5:M5"/>
    <mergeCell ref="C25:H25"/>
    <mergeCell ref="I25:N25"/>
    <mergeCell ref="I20:N20"/>
    <mergeCell ref="I21:N21"/>
    <mergeCell ref="I22:N22"/>
    <mergeCell ref="I23:N23"/>
    <mergeCell ref="I24:N24"/>
    <mergeCell ref="I26:N26"/>
    <mergeCell ref="I14:N14"/>
    <mergeCell ref="I15:N15"/>
    <mergeCell ref="I16:N16"/>
    <mergeCell ref="I17:N17"/>
    <mergeCell ref="I18:N18"/>
    <mergeCell ref="I19:N19"/>
    <mergeCell ref="I6:N8"/>
    <mergeCell ref="I9:N9"/>
    <mergeCell ref="I10:N10"/>
    <mergeCell ref="I11:N11"/>
    <mergeCell ref="I12:N12"/>
    <mergeCell ref="I13:N13"/>
    <mergeCell ref="C26:H26"/>
    <mergeCell ref="C27:H27"/>
    <mergeCell ref="C28:H29"/>
    <mergeCell ref="C13:H13"/>
    <mergeCell ref="C14:H14"/>
    <mergeCell ref="C9:H9"/>
    <mergeCell ref="C19:H19"/>
    <mergeCell ref="C20:H20"/>
    <mergeCell ref="C21:H21"/>
    <mergeCell ref="C22:H22"/>
    <mergeCell ref="C24:H24"/>
    <mergeCell ref="C11:H11"/>
    <mergeCell ref="C15:H15"/>
    <mergeCell ref="C16:H16"/>
    <mergeCell ref="C17:H17"/>
    <mergeCell ref="C18:H18"/>
    <mergeCell ref="C10:H10"/>
    <mergeCell ref="C12:H12"/>
    <mergeCell ref="B28:B29"/>
    <mergeCell ref="B6:B8"/>
    <mergeCell ref="G1:H1"/>
    <mergeCell ref="G4:H4"/>
    <mergeCell ref="C6:H8"/>
    <mergeCell ref="A4:F4"/>
    <mergeCell ref="C5:F5"/>
    <mergeCell ref="C23:H23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7">
      <selection activeCell="F43" sqref="F43"/>
    </sheetView>
  </sheetViews>
  <sheetFormatPr defaultColWidth="9.140625" defaultRowHeight="15"/>
  <cols>
    <col min="1" max="1" width="39.140625" style="210" customWidth="1"/>
    <col min="2" max="2" width="12.421875" style="210" customWidth="1"/>
    <col min="3" max="3" width="11.8515625" style="210" customWidth="1"/>
    <col min="4" max="4" width="11.7109375" style="210" customWidth="1"/>
    <col min="5" max="5" width="13.421875" style="210" customWidth="1"/>
    <col min="6" max="6" width="11.8515625" style="210" customWidth="1"/>
    <col min="7" max="16384" width="9.140625" style="210" customWidth="1"/>
  </cols>
  <sheetData>
    <row r="1" spans="1:6" ht="27.75" customHeight="1">
      <c r="A1" s="348" t="s">
        <v>345</v>
      </c>
      <c r="B1" s="348"/>
      <c r="C1" s="348"/>
      <c r="D1" s="348"/>
      <c r="E1" s="348"/>
      <c r="F1" s="348"/>
    </row>
    <row r="2" spans="1:6" ht="15">
      <c r="A2" s="348"/>
      <c r="B2" s="348"/>
      <c r="C2" s="348"/>
      <c r="D2" s="348"/>
      <c r="E2" s="348"/>
      <c r="F2" s="348"/>
    </row>
    <row r="3" spans="1:6" ht="19.5">
      <c r="A3" s="211"/>
      <c r="B3" s="211"/>
      <c r="C3" s="212" t="s">
        <v>362</v>
      </c>
      <c r="D3" s="211"/>
      <c r="E3" s="349" t="s">
        <v>361</v>
      </c>
      <c r="F3" s="350"/>
    </row>
    <row r="4" spans="1:6" ht="14.25" customHeight="1">
      <c r="A4" s="213"/>
      <c r="B4" s="213"/>
      <c r="C4" s="213"/>
      <c r="D4" s="213"/>
      <c r="E4" s="213"/>
      <c r="F4" s="213"/>
    </row>
    <row r="5" spans="1:6" ht="40.5" customHeight="1">
      <c r="A5" s="214" t="s">
        <v>346</v>
      </c>
      <c r="B5" s="351" t="s">
        <v>365</v>
      </c>
      <c r="C5" s="351"/>
      <c r="D5" s="351"/>
      <c r="E5" s="351"/>
      <c r="F5" s="351"/>
    </row>
    <row r="6" spans="1:6" ht="18.75">
      <c r="A6" s="214" t="s">
        <v>347</v>
      </c>
      <c r="B6" s="344" t="s">
        <v>364</v>
      </c>
      <c r="C6" s="345"/>
      <c r="D6" s="345"/>
      <c r="E6" s="345"/>
      <c r="F6" s="345"/>
    </row>
    <row r="7" spans="1:6" ht="20.25" thickBot="1">
      <c r="A7" s="214"/>
      <c r="B7" s="214"/>
      <c r="C7" s="346" t="s">
        <v>348</v>
      </c>
      <c r="D7" s="346"/>
      <c r="E7" s="347"/>
      <c r="F7" s="347"/>
    </row>
    <row r="8" spans="1:6" ht="19.5" thickBot="1">
      <c r="A8" s="215" t="s">
        <v>349</v>
      </c>
      <c r="B8" s="216" t="s">
        <v>362</v>
      </c>
      <c r="C8" s="216" t="s">
        <v>366</v>
      </c>
      <c r="D8" s="216" t="s">
        <v>367</v>
      </c>
      <c r="E8" s="216" t="s">
        <v>368</v>
      </c>
      <c r="F8" s="217" t="s">
        <v>350</v>
      </c>
    </row>
    <row r="9" spans="1:6" ht="18.75">
      <c r="A9" s="218" t="s">
        <v>351</v>
      </c>
      <c r="B9" s="219"/>
      <c r="C9" s="220"/>
      <c r="D9" s="220"/>
      <c r="E9" s="219"/>
      <c r="F9" s="221">
        <f>SUM(B9:E9)</f>
        <v>0</v>
      </c>
    </row>
    <row r="10" spans="1:6" ht="19.5">
      <c r="A10" s="222" t="s">
        <v>352</v>
      </c>
      <c r="B10" s="223"/>
      <c r="C10" s="224"/>
      <c r="D10" s="224"/>
      <c r="E10" s="223"/>
      <c r="F10" s="225">
        <f aca="true" t="shared" si="0" ref="F10:F15">SUM(C10:E10)</f>
        <v>0</v>
      </c>
    </row>
    <row r="11" spans="1:6" ht="18.75">
      <c r="A11" s="226" t="s">
        <v>353</v>
      </c>
      <c r="B11" s="227">
        <v>45056</v>
      </c>
      <c r="C11" s="227">
        <v>24944</v>
      </c>
      <c r="D11" s="228"/>
      <c r="E11" s="227"/>
      <c r="F11" s="229">
        <f>SUM(B11:E11)</f>
        <v>70000</v>
      </c>
    </row>
    <row r="12" spans="1:6" ht="18.75">
      <c r="A12" s="226" t="s">
        <v>354</v>
      </c>
      <c r="B12" s="227"/>
      <c r="C12" s="228"/>
      <c r="D12" s="228"/>
      <c r="E12" s="227"/>
      <c r="F12" s="229">
        <f t="shared" si="0"/>
        <v>0</v>
      </c>
    </row>
    <row r="13" spans="1:6" ht="18.75">
      <c r="A13" s="226" t="s">
        <v>355</v>
      </c>
      <c r="B13" s="227"/>
      <c r="C13" s="228"/>
      <c r="D13" s="228"/>
      <c r="E13" s="227"/>
      <c r="F13" s="229">
        <f t="shared" si="0"/>
        <v>0</v>
      </c>
    </row>
    <row r="14" spans="1:6" ht="18.75">
      <c r="A14" s="226" t="s">
        <v>356</v>
      </c>
      <c r="B14" s="227"/>
      <c r="C14" s="228"/>
      <c r="D14" s="228"/>
      <c r="E14" s="227"/>
      <c r="F14" s="229">
        <f t="shared" si="0"/>
        <v>0</v>
      </c>
    </row>
    <row r="15" spans="1:6" ht="19.5" thickBot="1">
      <c r="A15" s="230"/>
      <c r="B15" s="231"/>
      <c r="C15" s="232"/>
      <c r="D15" s="232"/>
      <c r="E15" s="231"/>
      <c r="F15" s="229">
        <f t="shared" si="0"/>
        <v>0</v>
      </c>
    </row>
    <row r="16" spans="1:6" ht="19.5" thickBot="1">
      <c r="A16" s="233" t="s">
        <v>357</v>
      </c>
      <c r="B16" s="234">
        <f>B9+SUM(B11:B15)</f>
        <v>45056</v>
      </c>
      <c r="C16" s="234">
        <f>C9+SUM(C11:C15)</f>
        <v>24944</v>
      </c>
      <c r="D16" s="234">
        <f>D9+SUM(D11:D15)</f>
        <v>0</v>
      </c>
      <c r="E16" s="235">
        <f>E9+SUM(E11:E15)</f>
        <v>0</v>
      </c>
      <c r="F16" s="236">
        <f>F9+SUM(F11:F15)</f>
        <v>70000</v>
      </c>
    </row>
    <row r="17" spans="1:6" ht="19.5" thickBot="1">
      <c r="A17" s="237"/>
      <c r="B17" s="237"/>
      <c r="C17" s="237"/>
      <c r="D17" s="237"/>
      <c r="E17" s="237"/>
      <c r="F17" s="237"/>
    </row>
    <row r="18" spans="1:6" ht="19.5" thickBot="1">
      <c r="A18" s="215" t="s">
        <v>358</v>
      </c>
      <c r="B18" s="216" t="s">
        <v>362</v>
      </c>
      <c r="C18" s="216" t="s">
        <v>366</v>
      </c>
      <c r="D18" s="216" t="s">
        <v>367</v>
      </c>
      <c r="E18" s="216" t="s">
        <v>368</v>
      </c>
      <c r="F18" s="217" t="s">
        <v>350</v>
      </c>
    </row>
    <row r="19" spans="1:6" ht="18.75">
      <c r="A19" s="218" t="s">
        <v>359</v>
      </c>
      <c r="B19" s="219"/>
      <c r="C19" s="219"/>
      <c r="D19" s="219"/>
      <c r="E19" s="219"/>
      <c r="F19" s="221">
        <f>SUM(C19:E19)</f>
        <v>0</v>
      </c>
    </row>
    <row r="20" spans="1:6" ht="18.75">
      <c r="A20" s="238" t="s">
        <v>360</v>
      </c>
      <c r="B20" s="227">
        <v>45056</v>
      </c>
      <c r="C20" s="227">
        <v>24944</v>
      </c>
      <c r="D20" s="227"/>
      <c r="E20" s="227"/>
      <c r="F20" s="229">
        <f>SUM(B20:E20)</f>
        <v>70000</v>
      </c>
    </row>
    <row r="21" spans="1:6" ht="18.75">
      <c r="A21" s="226" t="s">
        <v>294</v>
      </c>
      <c r="B21" s="227"/>
      <c r="C21" s="227"/>
      <c r="D21" s="227"/>
      <c r="E21" s="227"/>
      <c r="F21" s="229">
        <f>SUM(B21:E21)</f>
        <v>0</v>
      </c>
    </row>
    <row r="22" spans="1:6" ht="18.75">
      <c r="A22" s="226" t="s">
        <v>97</v>
      </c>
      <c r="B22" s="227"/>
      <c r="C22" s="227"/>
      <c r="D22" s="227"/>
      <c r="E22" s="227"/>
      <c r="F22" s="229">
        <f>SUM(B22:E22)</f>
        <v>0</v>
      </c>
    </row>
    <row r="23" spans="1:6" ht="18.75">
      <c r="A23" s="239"/>
      <c r="B23" s="227"/>
      <c r="C23" s="227"/>
      <c r="D23" s="227"/>
      <c r="E23" s="227"/>
      <c r="F23" s="229">
        <f>SUM(C23:E23)</f>
        <v>0</v>
      </c>
    </row>
    <row r="24" spans="1:6" ht="18.75">
      <c r="A24" s="239"/>
      <c r="B24" s="227"/>
      <c r="C24" s="227"/>
      <c r="D24" s="227"/>
      <c r="E24" s="227"/>
      <c r="F24" s="229">
        <f>SUM(C24:E24)</f>
        <v>0</v>
      </c>
    </row>
    <row r="25" spans="1:6" ht="19.5" thickBot="1">
      <c r="A25" s="230"/>
      <c r="B25" s="231"/>
      <c r="C25" s="231"/>
      <c r="D25" s="231"/>
      <c r="E25" s="231"/>
      <c r="F25" s="229">
        <f>SUM(C25:E25)</f>
        <v>0</v>
      </c>
    </row>
    <row r="26" spans="1:6" ht="19.5" thickBot="1">
      <c r="A26" s="233" t="s">
        <v>295</v>
      </c>
      <c r="B26" s="234">
        <f>SUM(B19:B25)</f>
        <v>45056</v>
      </c>
      <c r="C26" s="234">
        <f>SUM(C19:C25)</f>
        <v>24944</v>
      </c>
      <c r="D26" s="234">
        <f>SUM(D19:D25)</f>
        <v>0</v>
      </c>
      <c r="E26" s="234">
        <f>SUM(E19:E25)</f>
        <v>0</v>
      </c>
      <c r="F26" s="236">
        <f>SUM(F19:F25)</f>
        <v>70000</v>
      </c>
    </row>
    <row r="27" spans="1:6" ht="15">
      <c r="A27" s="240"/>
      <c r="B27" s="240"/>
      <c r="C27" s="240"/>
      <c r="D27" s="240"/>
      <c r="E27" s="240"/>
      <c r="F27" s="240"/>
    </row>
    <row r="29" spans="1:6" ht="37.5" customHeight="1">
      <c r="A29" s="214" t="s">
        <v>346</v>
      </c>
      <c r="B29" s="351" t="s">
        <v>370</v>
      </c>
      <c r="C29" s="351"/>
      <c r="D29" s="351"/>
      <c r="E29" s="351"/>
      <c r="F29" s="351"/>
    </row>
    <row r="30" spans="1:6" ht="18.75">
      <c r="A30" s="214" t="s">
        <v>347</v>
      </c>
      <c r="B30" s="344" t="s">
        <v>369</v>
      </c>
      <c r="C30" s="345"/>
      <c r="D30" s="345"/>
      <c r="E30" s="345"/>
      <c r="F30" s="345"/>
    </row>
    <row r="31" spans="1:6" ht="20.25" thickBot="1">
      <c r="A31" s="214"/>
      <c r="B31" s="214"/>
      <c r="C31" s="346" t="s">
        <v>348</v>
      </c>
      <c r="D31" s="346"/>
      <c r="E31" s="347"/>
      <c r="F31" s="347"/>
    </row>
    <row r="32" spans="1:6" ht="19.5" thickBot="1">
      <c r="A32" s="215" t="s">
        <v>349</v>
      </c>
      <c r="B32" s="216" t="s">
        <v>362</v>
      </c>
      <c r="C32" s="216" t="s">
        <v>366</v>
      </c>
      <c r="D32" s="216" t="s">
        <v>367</v>
      </c>
      <c r="E32" s="216" t="s">
        <v>368</v>
      </c>
      <c r="F32" s="217" t="s">
        <v>350</v>
      </c>
    </row>
    <row r="33" spans="1:6" ht="18.75">
      <c r="A33" s="218" t="s">
        <v>351</v>
      </c>
      <c r="B33" s="219"/>
      <c r="C33" s="220"/>
      <c r="D33" s="220"/>
      <c r="E33" s="219"/>
      <c r="F33" s="221">
        <f>SUM(B33:E33)</f>
        <v>0</v>
      </c>
    </row>
    <row r="34" spans="1:6" ht="19.5">
      <c r="A34" s="222" t="s">
        <v>352</v>
      </c>
      <c r="B34" s="223"/>
      <c r="C34" s="224"/>
      <c r="D34" s="224"/>
      <c r="E34" s="223"/>
      <c r="F34" s="225">
        <f aca="true" t="shared" si="1" ref="F34:F39">SUM(C34:E34)</f>
        <v>0</v>
      </c>
    </row>
    <row r="35" spans="1:6" ht="18.75">
      <c r="A35" s="226" t="s">
        <v>353</v>
      </c>
      <c r="B35" s="227">
        <v>7000</v>
      </c>
      <c r="C35" s="228"/>
      <c r="D35" s="228"/>
      <c r="E35" s="227"/>
      <c r="F35" s="229">
        <f>SUM(B35:E35)</f>
        <v>7000</v>
      </c>
    </row>
    <row r="36" spans="1:6" ht="18.75">
      <c r="A36" s="226" t="s">
        <v>354</v>
      </c>
      <c r="B36" s="227"/>
      <c r="C36" s="228"/>
      <c r="D36" s="228"/>
      <c r="E36" s="227"/>
      <c r="F36" s="229">
        <f t="shared" si="1"/>
        <v>0</v>
      </c>
    </row>
    <row r="37" spans="1:6" ht="18.75">
      <c r="A37" s="226" t="s">
        <v>355</v>
      </c>
      <c r="B37" s="227"/>
      <c r="C37" s="228"/>
      <c r="D37" s="228"/>
      <c r="E37" s="227"/>
      <c r="F37" s="229">
        <f t="shared" si="1"/>
        <v>0</v>
      </c>
    </row>
    <row r="38" spans="1:6" ht="18.75">
      <c r="A38" s="226" t="s">
        <v>356</v>
      </c>
      <c r="B38" s="227"/>
      <c r="C38" s="228"/>
      <c r="D38" s="228"/>
      <c r="E38" s="227"/>
      <c r="F38" s="229">
        <f t="shared" si="1"/>
        <v>0</v>
      </c>
    </row>
    <row r="39" spans="1:6" ht="19.5" thickBot="1">
      <c r="A39" s="230"/>
      <c r="B39" s="231"/>
      <c r="C39" s="232"/>
      <c r="D39" s="232"/>
      <c r="E39" s="231"/>
      <c r="F39" s="229">
        <f t="shared" si="1"/>
        <v>0</v>
      </c>
    </row>
    <row r="40" spans="1:6" ht="19.5" thickBot="1">
      <c r="A40" s="233" t="s">
        <v>357</v>
      </c>
      <c r="B40" s="234">
        <f>B33+SUM(B35:B39)</f>
        <v>7000</v>
      </c>
      <c r="C40" s="234">
        <f>C33+SUM(C35:C39)</f>
        <v>0</v>
      </c>
      <c r="D40" s="234">
        <f>D33+SUM(D35:D39)</f>
        <v>0</v>
      </c>
      <c r="E40" s="235">
        <f>E33+SUM(E35:E39)</f>
        <v>0</v>
      </c>
      <c r="F40" s="236">
        <f>F33+SUM(F35:F39)</f>
        <v>7000</v>
      </c>
    </row>
    <row r="41" spans="1:6" ht="19.5" thickBot="1">
      <c r="A41" s="237"/>
      <c r="B41" s="237"/>
      <c r="C41" s="237"/>
      <c r="D41" s="237"/>
      <c r="E41" s="237"/>
      <c r="F41" s="237"/>
    </row>
    <row r="42" spans="1:6" ht="19.5" thickBot="1">
      <c r="A42" s="215" t="s">
        <v>358</v>
      </c>
      <c r="B42" s="216" t="s">
        <v>362</v>
      </c>
      <c r="C42" s="216" t="s">
        <v>366</v>
      </c>
      <c r="D42" s="216" t="s">
        <v>367</v>
      </c>
      <c r="E42" s="216" t="s">
        <v>368</v>
      </c>
      <c r="F42" s="217" t="s">
        <v>350</v>
      </c>
    </row>
    <row r="43" spans="1:6" ht="18.75">
      <c r="A43" s="218" t="s">
        <v>359</v>
      </c>
      <c r="B43" s="219">
        <v>175</v>
      </c>
      <c r="C43" s="219"/>
      <c r="D43" s="219"/>
      <c r="E43" s="219"/>
      <c r="F43" s="221">
        <f>SUM(B43:E43)</f>
        <v>175</v>
      </c>
    </row>
    <row r="44" spans="1:6" ht="18.75">
      <c r="A44" s="238" t="s">
        <v>360</v>
      </c>
      <c r="B44" s="227">
        <v>3150</v>
      </c>
      <c r="C44" s="227"/>
      <c r="D44" s="227"/>
      <c r="E44" s="227"/>
      <c r="F44" s="229">
        <f>SUM(B44:E44)</f>
        <v>3150</v>
      </c>
    </row>
    <row r="45" spans="1:6" ht="18.75">
      <c r="A45" s="226" t="s">
        <v>294</v>
      </c>
      <c r="B45" s="227"/>
      <c r="C45" s="227"/>
      <c r="D45" s="227"/>
      <c r="E45" s="227"/>
      <c r="F45" s="229">
        <f>SUM(B45:E45)</f>
        <v>0</v>
      </c>
    </row>
    <row r="46" spans="1:6" ht="18.75">
      <c r="A46" s="226" t="s">
        <v>97</v>
      </c>
      <c r="B46" s="227">
        <v>3675</v>
      </c>
      <c r="C46" s="227"/>
      <c r="D46" s="227"/>
      <c r="E46" s="227"/>
      <c r="F46" s="229">
        <f>SUM(B46:E46)</f>
        <v>3675</v>
      </c>
    </row>
    <row r="47" spans="1:6" ht="18.75">
      <c r="A47" s="239"/>
      <c r="B47" s="227"/>
      <c r="C47" s="227"/>
      <c r="D47" s="227"/>
      <c r="E47" s="227"/>
      <c r="F47" s="229">
        <f>SUM(C47:E47)</f>
        <v>0</v>
      </c>
    </row>
    <row r="48" spans="1:6" ht="18.75">
      <c r="A48" s="239"/>
      <c r="B48" s="227"/>
      <c r="C48" s="227"/>
      <c r="D48" s="227"/>
      <c r="E48" s="227"/>
      <c r="F48" s="229">
        <f>SUM(C48:E48)</f>
        <v>0</v>
      </c>
    </row>
    <row r="49" spans="1:6" ht="19.5" thickBot="1">
      <c r="A49" s="230"/>
      <c r="B49" s="231"/>
      <c r="C49" s="231"/>
      <c r="D49" s="231"/>
      <c r="E49" s="231"/>
      <c r="F49" s="229">
        <f>SUM(C49:E49)</f>
        <v>0</v>
      </c>
    </row>
    <row r="50" spans="1:6" ht="19.5" thickBot="1">
      <c r="A50" s="233" t="s">
        <v>295</v>
      </c>
      <c r="B50" s="234">
        <f>SUM(B43:B49)</f>
        <v>7000</v>
      </c>
      <c r="C50" s="234">
        <f>SUM(C43:C49)</f>
        <v>0</v>
      </c>
      <c r="D50" s="234">
        <f>SUM(D43:D49)</f>
        <v>0</v>
      </c>
      <c r="E50" s="234">
        <f>SUM(E43:E49)</f>
        <v>0</v>
      </c>
      <c r="F50" s="236">
        <f>SUM(F43:F49)</f>
        <v>7000</v>
      </c>
    </row>
  </sheetData>
  <sheetProtection/>
  <mergeCells count="8">
    <mergeCell ref="B30:F30"/>
    <mergeCell ref="C31:F31"/>
    <mergeCell ref="A1:F2"/>
    <mergeCell ref="E3:F3"/>
    <mergeCell ref="B5:F5"/>
    <mergeCell ref="B6:F6"/>
    <mergeCell ref="C7:F7"/>
    <mergeCell ref="B29:F29"/>
  </mergeCells>
  <conditionalFormatting sqref="F9:F16 D16:E16 D26:F26 F19:F25">
    <cfRule type="cellIs" priority="10" dxfId="10" operator="equal" stopIfTrue="1">
      <formula>0</formula>
    </cfRule>
  </conditionalFormatting>
  <conditionalFormatting sqref="B16">
    <cfRule type="cellIs" priority="9" dxfId="10" operator="equal" stopIfTrue="1">
      <formula>0</formula>
    </cfRule>
  </conditionalFormatting>
  <conditionalFormatting sqref="C16">
    <cfRule type="cellIs" priority="8" dxfId="10" operator="equal" stopIfTrue="1">
      <formula>0</formula>
    </cfRule>
  </conditionalFormatting>
  <conditionalFormatting sqref="B26">
    <cfRule type="cellIs" priority="7" dxfId="10" operator="equal" stopIfTrue="1">
      <formula>0</formula>
    </cfRule>
  </conditionalFormatting>
  <conditionalFormatting sqref="C26">
    <cfRule type="cellIs" priority="6" dxfId="10" operator="equal" stopIfTrue="1">
      <formula>0</formula>
    </cfRule>
  </conditionalFormatting>
  <conditionalFormatting sqref="F33:F40 D40:E40 D50:F50 F43:F49">
    <cfRule type="cellIs" priority="5" dxfId="10" operator="equal" stopIfTrue="1">
      <formula>0</formula>
    </cfRule>
  </conditionalFormatting>
  <conditionalFormatting sqref="B40">
    <cfRule type="cellIs" priority="4" dxfId="10" operator="equal" stopIfTrue="1">
      <formula>0</formula>
    </cfRule>
  </conditionalFormatting>
  <conditionalFormatting sqref="C40">
    <cfRule type="cellIs" priority="3" dxfId="10" operator="equal" stopIfTrue="1">
      <formula>0</formula>
    </cfRule>
  </conditionalFormatting>
  <conditionalFormatting sqref="B50">
    <cfRule type="cellIs" priority="2" dxfId="10" operator="equal" stopIfTrue="1">
      <formula>0</formula>
    </cfRule>
  </conditionalFormatting>
  <conditionalFormatting sqref="C50">
    <cfRule type="cellIs" priority="1" dxfId="10" operator="equal" stopIfTrue="1">
      <formula>0</formula>
    </cfRule>
  </conditionalFormatting>
  <printOptions/>
  <pageMargins left="0.7" right="0.7" top="0.75" bottom="0.75" header="0.3" footer="0.3"/>
  <pageSetup orientation="portrait" paperSize="9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4">
      <selection activeCell="K11" sqref="K11:O14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4.28125" style="0" customWidth="1"/>
    <col min="12" max="12" width="12.7109375" style="0" customWidth="1"/>
    <col min="13" max="13" width="11.57421875" style="0" customWidth="1"/>
    <col min="14" max="14" width="12.7109375" style="0" customWidth="1"/>
    <col min="15" max="15" width="13.57421875" style="0" customWidth="1"/>
  </cols>
  <sheetData>
    <row r="1" spans="8:16" ht="15">
      <c r="H1" s="260"/>
      <c r="I1" s="260"/>
      <c r="J1" s="260"/>
      <c r="K1" s="260"/>
      <c r="L1" s="260"/>
      <c r="M1" s="260"/>
      <c r="N1" s="260"/>
      <c r="O1" s="260"/>
      <c r="P1" s="56"/>
    </row>
    <row r="2" spans="8:15" s="56" customFormat="1" ht="19.5" customHeight="1">
      <c r="H2" s="261" t="s">
        <v>293</v>
      </c>
      <c r="I2" s="261"/>
      <c r="J2" s="261"/>
      <c r="K2" s="261"/>
      <c r="L2" s="261"/>
      <c r="M2" s="261"/>
      <c r="N2" s="261"/>
      <c r="O2" s="261"/>
    </row>
    <row r="3" spans="8:15" ht="15.75">
      <c r="H3" s="262" t="s">
        <v>298</v>
      </c>
      <c r="I3" s="262"/>
      <c r="J3" s="262"/>
      <c r="K3" s="262"/>
      <c r="L3" s="262"/>
      <c r="M3" s="262"/>
      <c r="N3" s="262"/>
      <c r="O3" s="262"/>
    </row>
    <row r="4" spans="8:15" ht="20.25" customHeight="1">
      <c r="H4" s="64"/>
      <c r="I4" s="64"/>
      <c r="J4" s="64"/>
      <c r="K4" s="64"/>
      <c r="L4" s="64"/>
      <c r="M4" s="64" t="s">
        <v>33</v>
      </c>
      <c r="N4" s="64"/>
      <c r="O4" s="178" t="s">
        <v>108</v>
      </c>
    </row>
    <row r="5" spans="1:15" s="61" customFormat="1" ht="15">
      <c r="A5" s="265" t="s">
        <v>167</v>
      </c>
      <c r="B5" s="57"/>
      <c r="C5" s="57"/>
      <c r="D5" s="57"/>
      <c r="E5" s="57"/>
      <c r="F5" s="57"/>
      <c r="G5" s="57"/>
      <c r="H5" s="253" t="s">
        <v>246</v>
      </c>
      <c r="I5" s="253"/>
      <c r="J5" s="254"/>
      <c r="K5" s="267" t="s">
        <v>88</v>
      </c>
      <c r="L5" s="269" t="s">
        <v>300</v>
      </c>
      <c r="M5" s="257" t="s">
        <v>301</v>
      </c>
      <c r="N5" s="263"/>
      <c r="O5" s="264"/>
    </row>
    <row r="6" spans="1:15" s="58" customFormat="1" ht="25.5">
      <c r="A6" s="266"/>
      <c r="B6" s="57"/>
      <c r="C6" s="57"/>
      <c r="D6" s="57"/>
      <c r="E6" s="57"/>
      <c r="F6" s="57"/>
      <c r="G6" s="57"/>
      <c r="H6" s="255"/>
      <c r="I6" s="255"/>
      <c r="J6" s="256"/>
      <c r="K6" s="268"/>
      <c r="L6" s="270"/>
      <c r="M6" s="65" t="s">
        <v>89</v>
      </c>
      <c r="N6" s="65" t="s">
        <v>90</v>
      </c>
      <c r="O6" s="65" t="s">
        <v>299</v>
      </c>
    </row>
    <row r="7" spans="1:15" s="58" customFormat="1" ht="16.5">
      <c r="A7" s="88"/>
      <c r="B7" s="57"/>
      <c r="C7" s="57"/>
      <c r="D7" s="57"/>
      <c r="E7" s="57"/>
      <c r="F7" s="57"/>
      <c r="G7" s="57"/>
      <c r="H7" s="257" t="s">
        <v>6</v>
      </c>
      <c r="I7" s="258"/>
      <c r="J7" s="259"/>
      <c r="K7" s="182" t="s">
        <v>7</v>
      </c>
      <c r="L7" s="182" t="s">
        <v>8</v>
      </c>
      <c r="M7" s="65" t="s">
        <v>9</v>
      </c>
      <c r="N7" s="65" t="s">
        <v>106</v>
      </c>
      <c r="O7" s="65" t="s">
        <v>296</v>
      </c>
    </row>
    <row r="8" spans="1:15" s="62" customFormat="1" ht="12">
      <c r="A8" s="99">
        <v>1</v>
      </c>
      <c r="H8" s="249" t="s">
        <v>102</v>
      </c>
      <c r="I8" s="250"/>
      <c r="J8" s="251"/>
      <c r="K8" s="70">
        <f>SUM(K9+K21+K34)</f>
        <v>311781</v>
      </c>
      <c r="L8" s="70">
        <f>SUM(L9+L21+L34)</f>
        <v>379630</v>
      </c>
      <c r="M8" s="70">
        <f>SUM(M9+M21+M34)</f>
        <v>372263</v>
      </c>
      <c r="N8" s="70">
        <f>SUM(N9+N21+N34)</f>
        <v>7367</v>
      </c>
      <c r="O8" s="70">
        <f>SUM(O9+O21+O34)</f>
        <v>0</v>
      </c>
    </row>
    <row r="9" spans="1:15" s="82" customFormat="1" ht="12">
      <c r="A9" s="94">
        <v>2</v>
      </c>
      <c r="H9" s="89" t="s">
        <v>92</v>
      </c>
      <c r="I9" s="79"/>
      <c r="J9" s="79" t="s">
        <v>109</v>
      </c>
      <c r="K9" s="81">
        <f>SUM(K10+K15)</f>
        <v>192455</v>
      </c>
      <c r="L9" s="81">
        <f>SUM(L10+L15)</f>
        <v>260304</v>
      </c>
      <c r="M9" s="81">
        <f>SUM(M10+M15)</f>
        <v>254294</v>
      </c>
      <c r="N9" s="81">
        <f>SUM(N10+N15)</f>
        <v>6010</v>
      </c>
      <c r="O9" s="81">
        <f>SUM(O10:O22)</f>
        <v>0</v>
      </c>
    </row>
    <row r="10" spans="1:15" s="83" customFormat="1" ht="12">
      <c r="A10" s="93">
        <v>3</v>
      </c>
      <c r="H10" s="77"/>
      <c r="I10" s="90" t="s">
        <v>173</v>
      </c>
      <c r="J10" s="77" t="s">
        <v>159</v>
      </c>
      <c r="K10" s="78">
        <f>SUM(K11:K13)</f>
        <v>150637</v>
      </c>
      <c r="L10" s="78">
        <f>SUM(L11:L14)</f>
        <v>157820</v>
      </c>
      <c r="M10" s="78">
        <f>SUM(M11:M14)</f>
        <v>157820</v>
      </c>
      <c r="N10" s="78">
        <f>SUM(N11:N13)</f>
        <v>0</v>
      </c>
      <c r="O10" s="78">
        <f>SUM(O11:O13)</f>
        <v>0</v>
      </c>
    </row>
    <row r="11" spans="1:15" s="83" customFormat="1" ht="12">
      <c r="A11" s="93">
        <v>4</v>
      </c>
      <c r="H11" s="77"/>
      <c r="I11" s="90"/>
      <c r="J11" s="67" t="s">
        <v>160</v>
      </c>
      <c r="K11" s="68">
        <v>80147</v>
      </c>
      <c r="L11" s="68">
        <v>80147</v>
      </c>
      <c r="M11" s="68">
        <v>80147</v>
      </c>
      <c r="N11" s="68">
        <v>0</v>
      </c>
      <c r="O11" s="68">
        <v>0</v>
      </c>
    </row>
    <row r="12" spans="1:15" s="83" customFormat="1" ht="12">
      <c r="A12" s="93">
        <v>6</v>
      </c>
      <c r="H12" s="77"/>
      <c r="I12" s="90"/>
      <c r="J12" s="67" t="s">
        <v>161</v>
      </c>
      <c r="K12" s="68">
        <v>66477</v>
      </c>
      <c r="L12" s="68">
        <v>67686</v>
      </c>
      <c r="M12" s="68">
        <v>67686</v>
      </c>
      <c r="N12" s="68">
        <v>0</v>
      </c>
      <c r="O12" s="68">
        <v>0</v>
      </c>
    </row>
    <row r="13" spans="1:15" s="83" customFormat="1" ht="12">
      <c r="A13" s="93">
        <v>7</v>
      </c>
      <c r="H13" s="77"/>
      <c r="I13" s="90"/>
      <c r="J13" s="67" t="s">
        <v>162</v>
      </c>
      <c r="K13" s="68">
        <v>4013</v>
      </c>
      <c r="L13" s="68">
        <v>4013</v>
      </c>
      <c r="M13" s="68">
        <v>4013</v>
      </c>
      <c r="N13" s="68">
        <v>0</v>
      </c>
      <c r="O13" s="68">
        <v>0</v>
      </c>
    </row>
    <row r="14" spans="1:15" s="83" customFormat="1" ht="12">
      <c r="A14" s="93">
        <v>8</v>
      </c>
      <c r="H14" s="77"/>
      <c r="I14" s="90"/>
      <c r="J14" s="67" t="s">
        <v>303</v>
      </c>
      <c r="K14" s="68">
        <v>0</v>
      </c>
      <c r="L14" s="68">
        <v>5974</v>
      </c>
      <c r="M14" s="68">
        <v>5974</v>
      </c>
      <c r="N14" s="68">
        <v>0</v>
      </c>
      <c r="O14" s="68">
        <v>0</v>
      </c>
    </row>
    <row r="15" spans="1:15" s="83" customFormat="1" ht="12">
      <c r="A15" s="93">
        <v>9</v>
      </c>
      <c r="H15" s="77"/>
      <c r="I15" s="90" t="s">
        <v>174</v>
      </c>
      <c r="J15" s="77" t="s">
        <v>163</v>
      </c>
      <c r="K15" s="78">
        <f>SUM(K16:K20)</f>
        <v>41818</v>
      </c>
      <c r="L15" s="78">
        <f>SUM(L16:L20)</f>
        <v>102484</v>
      </c>
      <c r="M15" s="78">
        <f>SUM(M16:M20)</f>
        <v>96474</v>
      </c>
      <c r="N15" s="78">
        <f>SUM(N16:N20)</f>
        <v>6010</v>
      </c>
      <c r="O15" s="78">
        <f>SUM(O16:O18)</f>
        <v>0</v>
      </c>
    </row>
    <row r="16" spans="1:15" s="83" customFormat="1" ht="12">
      <c r="A16" s="93">
        <v>10</v>
      </c>
      <c r="H16" s="77"/>
      <c r="I16" s="90"/>
      <c r="J16" s="67" t="s">
        <v>164</v>
      </c>
      <c r="K16" s="68">
        <v>27124</v>
      </c>
      <c r="L16" s="68">
        <v>27124</v>
      </c>
      <c r="M16" s="68">
        <v>27124</v>
      </c>
      <c r="N16" s="68">
        <v>0</v>
      </c>
      <c r="O16" s="68">
        <v>0</v>
      </c>
    </row>
    <row r="17" spans="1:15" s="83" customFormat="1" ht="12">
      <c r="A17" s="93">
        <v>11</v>
      </c>
      <c r="H17" s="77"/>
      <c r="I17" s="90"/>
      <c r="J17" s="67" t="s">
        <v>171</v>
      </c>
      <c r="K17" s="68">
        <v>2160</v>
      </c>
      <c r="L17" s="68">
        <v>2160</v>
      </c>
      <c r="M17" s="68">
        <v>0</v>
      </c>
      <c r="N17" s="68">
        <v>2160</v>
      </c>
      <c r="O17" s="68">
        <v>0</v>
      </c>
    </row>
    <row r="18" spans="1:15" s="83" customFormat="1" ht="12">
      <c r="A18" s="93">
        <v>12</v>
      </c>
      <c r="H18" s="77"/>
      <c r="I18" s="90"/>
      <c r="J18" s="67" t="s">
        <v>172</v>
      </c>
      <c r="K18" s="68">
        <v>12534</v>
      </c>
      <c r="L18" s="68">
        <v>68261</v>
      </c>
      <c r="M18" s="68">
        <v>68261</v>
      </c>
      <c r="N18" s="68">
        <v>0</v>
      </c>
      <c r="O18" s="68">
        <v>0</v>
      </c>
    </row>
    <row r="19" spans="1:15" s="83" customFormat="1" ht="12">
      <c r="A19" s="93">
        <v>13</v>
      </c>
      <c r="H19" s="77"/>
      <c r="I19" s="90"/>
      <c r="J19" s="67" t="s">
        <v>304</v>
      </c>
      <c r="K19" s="68">
        <v>0</v>
      </c>
      <c r="L19" s="68">
        <v>1089</v>
      </c>
      <c r="M19" s="68">
        <v>1089</v>
      </c>
      <c r="N19" s="68">
        <v>0</v>
      </c>
      <c r="O19" s="68">
        <v>0</v>
      </c>
    </row>
    <row r="20" spans="1:15" s="83" customFormat="1" ht="12">
      <c r="A20" s="93">
        <v>14</v>
      </c>
      <c r="H20" s="77"/>
      <c r="I20" s="90"/>
      <c r="J20" s="67" t="s">
        <v>305</v>
      </c>
      <c r="K20" s="68">
        <v>0</v>
      </c>
      <c r="L20" s="68">
        <v>3850</v>
      </c>
      <c r="M20" s="68">
        <v>0</v>
      </c>
      <c r="N20" s="68">
        <v>3850</v>
      </c>
      <c r="O20" s="68">
        <v>0</v>
      </c>
    </row>
    <row r="21" spans="1:15" s="82" customFormat="1" ht="12">
      <c r="A21" s="93">
        <v>15</v>
      </c>
      <c r="H21" s="89" t="s">
        <v>94</v>
      </c>
      <c r="I21" s="89"/>
      <c r="J21" s="79" t="s">
        <v>103</v>
      </c>
      <c r="K21" s="81">
        <f>SUM(K22+K25+K28+K30+K32)</f>
        <v>110150</v>
      </c>
      <c r="L21" s="81">
        <f>SUM(L22+L25+L28+L30+L32)</f>
        <v>110150</v>
      </c>
      <c r="M21" s="81">
        <f>SUM(M22+M25+M28+M30+M32)</f>
        <v>110150</v>
      </c>
      <c r="N21" s="81">
        <f>SUM(N22+N25+N28+N30+N32)</f>
        <v>0</v>
      </c>
      <c r="O21" s="81">
        <f>SUM(O22+O25+O28+O30+O32)</f>
        <v>0</v>
      </c>
    </row>
    <row r="22" spans="1:15" s="83" customFormat="1" ht="12">
      <c r="A22" s="93">
        <v>16</v>
      </c>
      <c r="H22" s="77"/>
      <c r="I22" s="90" t="s">
        <v>180</v>
      </c>
      <c r="J22" s="77" t="s">
        <v>175</v>
      </c>
      <c r="K22" s="78">
        <f>SUM(K23:K24)</f>
        <v>19500</v>
      </c>
      <c r="L22" s="78">
        <f>SUM(L23:L24)</f>
        <v>19500</v>
      </c>
      <c r="M22" s="78">
        <f>SUM(M23:M24)</f>
        <v>19500</v>
      </c>
      <c r="N22" s="78">
        <f>SUM(N23:N24)</f>
        <v>0</v>
      </c>
      <c r="O22" s="78">
        <f>SUM(O23:O24)</f>
        <v>0</v>
      </c>
    </row>
    <row r="23" spans="1:15" s="60" customFormat="1" ht="12">
      <c r="A23" s="93">
        <v>17</v>
      </c>
      <c r="H23" s="67"/>
      <c r="I23" s="92"/>
      <c r="J23" s="67" t="s">
        <v>176</v>
      </c>
      <c r="K23" s="68">
        <v>11500</v>
      </c>
      <c r="L23" s="68">
        <v>11500</v>
      </c>
      <c r="M23" s="68">
        <v>11500</v>
      </c>
      <c r="N23" s="68">
        <v>0</v>
      </c>
      <c r="O23" s="68">
        <v>0</v>
      </c>
    </row>
    <row r="24" spans="1:15" s="60" customFormat="1" ht="12">
      <c r="A24" s="93">
        <v>18</v>
      </c>
      <c r="H24" s="67"/>
      <c r="I24" s="92"/>
      <c r="J24" s="67" t="s">
        <v>259</v>
      </c>
      <c r="K24" s="68">
        <v>8000</v>
      </c>
      <c r="L24" s="68">
        <v>8000</v>
      </c>
      <c r="M24" s="68">
        <v>8000</v>
      </c>
      <c r="N24" s="68">
        <v>0</v>
      </c>
      <c r="O24" s="68">
        <v>0</v>
      </c>
    </row>
    <row r="25" spans="1:15" s="60" customFormat="1" ht="12">
      <c r="A25" s="93">
        <v>19</v>
      </c>
      <c r="H25" s="67"/>
      <c r="I25" s="90" t="s">
        <v>181</v>
      </c>
      <c r="J25" s="77" t="s">
        <v>177</v>
      </c>
      <c r="K25" s="78">
        <f>SUM(K26:K27)</f>
        <v>78000</v>
      </c>
      <c r="L25" s="78">
        <f>SUM(L26:L27)</f>
        <v>78000</v>
      </c>
      <c r="M25" s="78">
        <f>SUM(M26:M27)</f>
        <v>78000</v>
      </c>
      <c r="N25" s="78">
        <f>SUM(N26:N28)</f>
        <v>0</v>
      </c>
      <c r="O25" s="78">
        <f>SUM(O26:O28)</f>
        <v>0</v>
      </c>
    </row>
    <row r="26" spans="1:15" s="60" customFormat="1" ht="12">
      <c r="A26" s="93">
        <v>20</v>
      </c>
      <c r="H26" s="67"/>
      <c r="I26" s="92"/>
      <c r="J26" s="67" t="s">
        <v>178</v>
      </c>
      <c r="K26" s="68">
        <v>78000</v>
      </c>
      <c r="L26" s="68">
        <v>78000</v>
      </c>
      <c r="M26" s="68">
        <v>78000</v>
      </c>
      <c r="N26" s="68">
        <v>0</v>
      </c>
      <c r="O26" s="68">
        <v>0</v>
      </c>
    </row>
    <row r="27" spans="1:15" s="60" customFormat="1" ht="12">
      <c r="A27" s="93">
        <v>21</v>
      </c>
      <c r="H27" s="67"/>
      <c r="I27" s="92"/>
      <c r="J27" s="67" t="s">
        <v>179</v>
      </c>
      <c r="K27" s="68">
        <f>SUM(H27:J27)</f>
        <v>0</v>
      </c>
      <c r="L27" s="68">
        <f>SUM(I27:K27)</f>
        <v>0</v>
      </c>
      <c r="M27" s="68">
        <f>SUM(J27:L27)</f>
        <v>0</v>
      </c>
      <c r="N27" s="68">
        <v>0</v>
      </c>
      <c r="O27" s="68">
        <v>0</v>
      </c>
    </row>
    <row r="28" spans="1:15" s="60" customFormat="1" ht="12">
      <c r="A28" s="93">
        <v>22</v>
      </c>
      <c r="H28" s="67"/>
      <c r="I28" s="90" t="s">
        <v>182</v>
      </c>
      <c r="J28" s="77" t="s">
        <v>183</v>
      </c>
      <c r="K28" s="78">
        <f>SUM(K29)</f>
        <v>12300</v>
      </c>
      <c r="L28" s="78">
        <f>SUM(L29)</f>
        <v>12300</v>
      </c>
      <c r="M28" s="78">
        <f>SUM(M29)</f>
        <v>12300</v>
      </c>
      <c r="N28" s="78">
        <f>SUM(N29)</f>
        <v>0</v>
      </c>
      <c r="O28" s="78">
        <f>SUM(O29)</f>
        <v>0</v>
      </c>
    </row>
    <row r="29" spans="1:15" s="60" customFormat="1" ht="12">
      <c r="A29" s="93">
        <v>23</v>
      </c>
      <c r="H29" s="67"/>
      <c r="I29" s="90"/>
      <c r="J29" s="67" t="s">
        <v>184</v>
      </c>
      <c r="K29" s="68">
        <v>12300</v>
      </c>
      <c r="L29" s="68">
        <v>12300</v>
      </c>
      <c r="M29" s="68">
        <v>12300</v>
      </c>
      <c r="N29" s="68">
        <v>0</v>
      </c>
      <c r="O29" s="68">
        <v>0</v>
      </c>
    </row>
    <row r="30" spans="1:15" s="60" customFormat="1" ht="12">
      <c r="A30" s="93">
        <v>24</v>
      </c>
      <c r="H30" s="67"/>
      <c r="I30" s="90" t="s">
        <v>185</v>
      </c>
      <c r="J30" s="77" t="s">
        <v>186</v>
      </c>
      <c r="K30" s="78">
        <f>SUM(K31)</f>
        <v>150</v>
      </c>
      <c r="L30" s="78">
        <f>SUM(L31)</f>
        <v>150</v>
      </c>
      <c r="M30" s="78">
        <f>SUM(M31)</f>
        <v>150</v>
      </c>
      <c r="N30" s="78">
        <f>SUM(N31)</f>
        <v>0</v>
      </c>
      <c r="O30" s="78">
        <f>SUM(O31)</f>
        <v>0</v>
      </c>
    </row>
    <row r="31" spans="1:15" s="60" customFormat="1" ht="12">
      <c r="A31" s="93">
        <v>25</v>
      </c>
      <c r="H31" s="67"/>
      <c r="I31" s="90"/>
      <c r="J31" s="67" t="s">
        <v>187</v>
      </c>
      <c r="K31" s="68">
        <v>150</v>
      </c>
      <c r="L31" s="68">
        <v>150</v>
      </c>
      <c r="M31" s="68">
        <v>150</v>
      </c>
      <c r="N31" s="68">
        <v>0</v>
      </c>
      <c r="O31" s="68">
        <v>0</v>
      </c>
    </row>
    <row r="32" spans="1:15" s="60" customFormat="1" ht="12">
      <c r="A32" s="93">
        <v>26</v>
      </c>
      <c r="H32" s="67"/>
      <c r="I32" s="90" t="s">
        <v>188</v>
      </c>
      <c r="J32" s="77" t="s">
        <v>189</v>
      </c>
      <c r="K32" s="78">
        <f>SUM(K33)</f>
        <v>200</v>
      </c>
      <c r="L32" s="78">
        <f>SUM(L33)</f>
        <v>200</v>
      </c>
      <c r="M32" s="78">
        <f>SUM(M33)</f>
        <v>200</v>
      </c>
      <c r="N32" s="78">
        <v>0</v>
      </c>
      <c r="O32" s="78">
        <v>0</v>
      </c>
    </row>
    <row r="33" spans="1:15" s="60" customFormat="1" ht="12">
      <c r="A33" s="93">
        <v>27</v>
      </c>
      <c r="H33" s="67"/>
      <c r="I33" s="90"/>
      <c r="J33" s="67" t="s">
        <v>190</v>
      </c>
      <c r="K33" s="68">
        <v>200</v>
      </c>
      <c r="L33" s="68">
        <v>200</v>
      </c>
      <c r="M33" s="68">
        <v>200</v>
      </c>
      <c r="N33" s="68">
        <v>0</v>
      </c>
      <c r="O33" s="68">
        <v>0</v>
      </c>
    </row>
    <row r="34" spans="1:15" s="82" customFormat="1" ht="12">
      <c r="A34" s="93">
        <v>28</v>
      </c>
      <c r="H34" s="89" t="s">
        <v>96</v>
      </c>
      <c r="I34" s="89"/>
      <c r="J34" s="79" t="s">
        <v>191</v>
      </c>
      <c r="K34" s="81">
        <f>SUM(K35:K40)</f>
        <v>9176</v>
      </c>
      <c r="L34" s="81">
        <f>SUM(L35:L40)</f>
        <v>9176</v>
      </c>
      <c r="M34" s="81">
        <f>SUM(M35:M40)</f>
        <v>7819</v>
      </c>
      <c r="N34" s="81">
        <f>SUM(N35:N40)</f>
        <v>1357</v>
      </c>
      <c r="O34" s="81">
        <f>SUM(O35:O40)</f>
        <v>0</v>
      </c>
    </row>
    <row r="35" spans="1:15" s="60" customFormat="1" ht="12">
      <c r="A35" s="93">
        <v>29</v>
      </c>
      <c r="H35" s="67"/>
      <c r="I35" s="90" t="s">
        <v>111</v>
      </c>
      <c r="J35" s="77" t="s">
        <v>192</v>
      </c>
      <c r="K35" s="78">
        <v>6604</v>
      </c>
      <c r="L35" s="78">
        <v>6604</v>
      </c>
      <c r="M35" s="78">
        <v>5304</v>
      </c>
      <c r="N35" s="78">
        <v>1300</v>
      </c>
      <c r="O35" s="78">
        <v>0</v>
      </c>
    </row>
    <row r="36" spans="1:15" s="60" customFormat="1" ht="12">
      <c r="A36" s="93">
        <v>30</v>
      </c>
      <c r="H36" s="67"/>
      <c r="I36" s="90" t="s">
        <v>115</v>
      </c>
      <c r="J36" s="77" t="s">
        <v>193</v>
      </c>
      <c r="K36" s="78">
        <v>1456</v>
      </c>
      <c r="L36" s="78">
        <v>1456</v>
      </c>
      <c r="M36" s="78">
        <v>1456</v>
      </c>
      <c r="N36" s="78">
        <v>0</v>
      </c>
      <c r="O36" s="78">
        <v>0</v>
      </c>
    </row>
    <row r="37" spans="1:15" s="60" customFormat="1" ht="12">
      <c r="A37" s="93">
        <v>31</v>
      </c>
      <c r="H37" s="67"/>
      <c r="I37" s="90" t="s">
        <v>119</v>
      </c>
      <c r="J37" s="77" t="s">
        <v>194</v>
      </c>
      <c r="K37" s="78">
        <v>222</v>
      </c>
      <c r="L37" s="78">
        <v>222</v>
      </c>
      <c r="M37" s="78">
        <v>222</v>
      </c>
      <c r="N37" s="78">
        <v>0</v>
      </c>
      <c r="O37" s="78">
        <v>0</v>
      </c>
    </row>
    <row r="38" spans="1:15" s="60" customFormat="1" ht="12">
      <c r="A38" s="93">
        <v>32</v>
      </c>
      <c r="H38" s="67"/>
      <c r="I38" s="90" t="s">
        <v>128</v>
      </c>
      <c r="J38" s="77" t="s">
        <v>195</v>
      </c>
      <c r="K38" s="78">
        <v>737</v>
      </c>
      <c r="L38" s="78">
        <v>737</v>
      </c>
      <c r="M38" s="78">
        <v>737</v>
      </c>
      <c r="N38" s="78">
        <v>0</v>
      </c>
      <c r="O38" s="78">
        <v>0</v>
      </c>
    </row>
    <row r="39" spans="1:15" s="60" customFormat="1" ht="12">
      <c r="A39" s="93">
        <v>33</v>
      </c>
      <c r="H39" s="67"/>
      <c r="I39" s="90" t="s">
        <v>131</v>
      </c>
      <c r="J39" s="77" t="s">
        <v>251</v>
      </c>
      <c r="K39" s="78">
        <v>100</v>
      </c>
      <c r="L39" s="78">
        <v>100</v>
      </c>
      <c r="M39" s="78">
        <v>100</v>
      </c>
      <c r="N39" s="78">
        <v>0</v>
      </c>
      <c r="O39" s="78">
        <v>0</v>
      </c>
    </row>
    <row r="40" spans="1:15" s="60" customFormat="1" ht="12">
      <c r="A40" s="93">
        <v>34</v>
      </c>
      <c r="H40" s="67"/>
      <c r="I40" s="90" t="s">
        <v>250</v>
      </c>
      <c r="J40" s="77" t="s">
        <v>104</v>
      </c>
      <c r="K40" s="78">
        <v>57</v>
      </c>
      <c r="L40" s="78">
        <v>57</v>
      </c>
      <c r="M40" s="78">
        <v>0</v>
      </c>
      <c r="N40" s="78">
        <v>57</v>
      </c>
      <c r="O40" s="78">
        <v>0</v>
      </c>
    </row>
    <row r="41" spans="1:15" s="59" customFormat="1" ht="12">
      <c r="A41" s="93">
        <v>35</v>
      </c>
      <c r="H41" s="249" t="s">
        <v>105</v>
      </c>
      <c r="I41" s="250"/>
      <c r="J41" s="251"/>
      <c r="K41" s="66">
        <f>SUM(K42+K48+K50)</f>
        <v>3500</v>
      </c>
      <c r="L41" s="66">
        <f>SUM(L42+L48+L50)</f>
        <v>95074</v>
      </c>
      <c r="M41" s="66">
        <f>SUM(M42+M48+M50)</f>
        <v>16872</v>
      </c>
      <c r="N41" s="66">
        <f>SUM(N42+N48+N50)</f>
        <v>78202</v>
      </c>
      <c r="O41" s="66">
        <f>SUM(O42+O48+O50)</f>
        <v>0</v>
      </c>
    </row>
    <row r="42" spans="1:15" s="60" customFormat="1" ht="12">
      <c r="A42" s="93">
        <v>36</v>
      </c>
      <c r="H42" s="89" t="s">
        <v>92</v>
      </c>
      <c r="I42" s="67"/>
      <c r="J42" s="97" t="s">
        <v>196</v>
      </c>
      <c r="K42" s="81">
        <f>SUM(K43)</f>
        <v>3500</v>
      </c>
      <c r="L42" s="81">
        <f>SUM(L43)</f>
        <v>65078</v>
      </c>
      <c r="M42" s="81">
        <f>SUM(M43)</f>
        <v>16872</v>
      </c>
      <c r="N42" s="81">
        <f>SUM(N43)</f>
        <v>48206</v>
      </c>
      <c r="O42" s="81">
        <f>SUM(O43)</f>
        <v>0</v>
      </c>
    </row>
    <row r="43" spans="1:15" s="83" customFormat="1" ht="12">
      <c r="A43" s="93">
        <v>37</v>
      </c>
      <c r="H43" s="77"/>
      <c r="I43" s="90" t="s">
        <v>173</v>
      </c>
      <c r="J43" s="77" t="s">
        <v>197</v>
      </c>
      <c r="K43" s="78">
        <f>SUM(K44:K47)</f>
        <v>3500</v>
      </c>
      <c r="L43" s="78">
        <f>SUM(L44:L47)</f>
        <v>65078</v>
      </c>
      <c r="M43" s="78">
        <f>SUM(M44:M47)</f>
        <v>16872</v>
      </c>
      <c r="N43" s="78">
        <f>SUM(N44:N47)</f>
        <v>48206</v>
      </c>
      <c r="O43" s="78">
        <v>0</v>
      </c>
    </row>
    <row r="44" spans="1:15" s="83" customFormat="1" ht="12">
      <c r="A44" s="93">
        <v>38</v>
      </c>
      <c r="H44" s="77"/>
      <c r="I44" s="90"/>
      <c r="J44" s="67" t="s">
        <v>302</v>
      </c>
      <c r="K44" s="68">
        <v>3500</v>
      </c>
      <c r="L44" s="68">
        <v>3500</v>
      </c>
      <c r="M44" s="68">
        <v>3500</v>
      </c>
      <c r="N44" s="68">
        <v>0</v>
      </c>
      <c r="O44" s="68">
        <v>0</v>
      </c>
    </row>
    <row r="45" spans="1:15" s="83" customFormat="1" ht="12">
      <c r="A45" s="93">
        <v>39</v>
      </c>
      <c r="H45" s="77"/>
      <c r="I45" s="90"/>
      <c r="J45" s="67" t="s">
        <v>172</v>
      </c>
      <c r="K45" s="68">
        <v>0</v>
      </c>
      <c r="L45" s="68">
        <v>13372</v>
      </c>
      <c r="M45" s="68">
        <v>13372</v>
      </c>
      <c r="N45" s="68">
        <v>0</v>
      </c>
      <c r="O45" s="68">
        <v>0</v>
      </c>
    </row>
    <row r="46" spans="1:15" s="83" customFormat="1" ht="12">
      <c r="A46" s="93">
        <v>40</v>
      </c>
      <c r="H46" s="77"/>
      <c r="I46" s="90"/>
      <c r="J46" s="67" t="s">
        <v>305</v>
      </c>
      <c r="K46" s="68">
        <v>0</v>
      </c>
      <c r="L46" s="68">
        <v>3150</v>
      </c>
      <c r="M46" s="68">
        <v>0</v>
      </c>
      <c r="N46" s="68">
        <v>3150</v>
      </c>
      <c r="O46" s="68">
        <v>0</v>
      </c>
    </row>
    <row r="47" spans="1:15" s="83" customFormat="1" ht="12">
      <c r="A47" s="93">
        <v>41</v>
      </c>
      <c r="H47" s="77"/>
      <c r="I47" s="90"/>
      <c r="J47" s="67" t="s">
        <v>307</v>
      </c>
      <c r="K47" s="68">
        <v>0</v>
      </c>
      <c r="L47" s="68">
        <v>45056</v>
      </c>
      <c r="M47" s="68">
        <v>0</v>
      </c>
      <c r="N47" s="68">
        <v>45056</v>
      </c>
      <c r="O47" s="68">
        <v>0</v>
      </c>
    </row>
    <row r="48" spans="1:15" s="82" customFormat="1" ht="12">
      <c r="A48" s="93">
        <v>42</v>
      </c>
      <c r="H48" s="89" t="s">
        <v>94</v>
      </c>
      <c r="I48" s="79"/>
      <c r="J48" s="79" t="s">
        <v>198</v>
      </c>
      <c r="K48" s="81">
        <f aca="true" t="shared" si="0" ref="K48:M49">SUM(H48:J48)</f>
        <v>0</v>
      </c>
      <c r="L48" s="81">
        <f t="shared" si="0"/>
        <v>0</v>
      </c>
      <c r="M48" s="81">
        <f t="shared" si="0"/>
        <v>0</v>
      </c>
      <c r="N48" s="81">
        <f>SUM(N49)</f>
        <v>0</v>
      </c>
      <c r="O48" s="81">
        <f>SUM(O49)</f>
        <v>0</v>
      </c>
    </row>
    <row r="49" spans="1:15" s="60" customFormat="1" ht="12">
      <c r="A49" s="93">
        <v>43</v>
      </c>
      <c r="H49" s="67"/>
      <c r="I49" s="90" t="s">
        <v>180</v>
      </c>
      <c r="J49" s="77" t="s">
        <v>199</v>
      </c>
      <c r="K49" s="68">
        <f t="shared" si="0"/>
        <v>0</v>
      </c>
      <c r="L49" s="68">
        <f t="shared" si="0"/>
        <v>0</v>
      </c>
      <c r="M49" s="68">
        <f t="shared" si="0"/>
        <v>0</v>
      </c>
      <c r="N49" s="68">
        <v>0</v>
      </c>
      <c r="O49" s="68">
        <v>0</v>
      </c>
    </row>
    <row r="50" spans="1:15" s="60" customFormat="1" ht="12">
      <c r="A50" s="93">
        <v>44</v>
      </c>
      <c r="H50" s="89" t="s">
        <v>96</v>
      </c>
      <c r="I50" s="79"/>
      <c r="J50" s="79" t="s">
        <v>200</v>
      </c>
      <c r="K50" s="81">
        <f>SUM(H50:J50)</f>
        <v>0</v>
      </c>
      <c r="L50" s="81">
        <f>SUM(L51)</f>
        <v>29996</v>
      </c>
      <c r="M50" s="81">
        <f>SUM(M51)</f>
        <v>0</v>
      </c>
      <c r="N50" s="81">
        <f>SUM(N52)</f>
        <v>29996</v>
      </c>
      <c r="O50" s="81">
        <f>SUM(O52)</f>
        <v>0</v>
      </c>
    </row>
    <row r="51" spans="1:15" s="60" customFormat="1" ht="12">
      <c r="A51" s="93">
        <v>45</v>
      </c>
      <c r="H51" s="89"/>
      <c r="I51" s="90" t="s">
        <v>111</v>
      </c>
      <c r="J51" s="77" t="s">
        <v>201</v>
      </c>
      <c r="K51" s="78">
        <f>SUM(H51:J51)</f>
        <v>0</v>
      </c>
      <c r="L51" s="78">
        <f>SUM(L52)</f>
        <v>29996</v>
      </c>
      <c r="M51" s="78">
        <f>SUM(M52)</f>
        <v>0</v>
      </c>
      <c r="N51" s="78">
        <v>29996</v>
      </c>
      <c r="O51" s="78">
        <v>0</v>
      </c>
    </row>
    <row r="52" spans="1:15" s="60" customFormat="1" ht="12">
      <c r="A52" s="93">
        <v>46</v>
      </c>
      <c r="H52" s="67"/>
      <c r="I52" s="90"/>
      <c r="J52" s="67" t="s">
        <v>306</v>
      </c>
      <c r="K52" s="68">
        <v>0</v>
      </c>
      <c r="L52" s="68">
        <v>29996</v>
      </c>
      <c r="M52" s="68">
        <v>0</v>
      </c>
      <c r="N52" s="68">
        <v>29996</v>
      </c>
      <c r="O52" s="68">
        <v>0</v>
      </c>
    </row>
    <row r="53" spans="1:15" s="63" customFormat="1" ht="13.5" customHeight="1">
      <c r="A53" s="93">
        <v>47</v>
      </c>
      <c r="H53" s="244" t="s">
        <v>202</v>
      </c>
      <c r="I53" s="245"/>
      <c r="J53" s="252"/>
      <c r="K53" s="71">
        <f>SUM(K8,K41)</f>
        <v>315281</v>
      </c>
      <c r="L53" s="71">
        <f>SUM(L8,L41)</f>
        <v>474704</v>
      </c>
      <c r="M53" s="71">
        <f>SUM(M8,M41)</f>
        <v>389135</v>
      </c>
      <c r="N53" s="71">
        <f>SUM(N8,N41)</f>
        <v>85569</v>
      </c>
      <c r="O53" s="71">
        <f>SUM(O8,O41)</f>
        <v>0</v>
      </c>
    </row>
    <row r="54" spans="1:15" s="61" customFormat="1" ht="15">
      <c r="A54" s="93">
        <v>48</v>
      </c>
      <c r="H54" s="72" t="s">
        <v>204</v>
      </c>
      <c r="I54" s="73"/>
      <c r="J54" s="74"/>
      <c r="K54" s="69">
        <f>SUM(K55)</f>
        <v>47174</v>
      </c>
      <c r="L54" s="69">
        <f>SUM(L55)</f>
        <v>47174</v>
      </c>
      <c r="M54" s="69">
        <f>SUM(M55)</f>
        <v>0</v>
      </c>
      <c r="N54" s="69">
        <f>SUM(N55)</f>
        <v>47174</v>
      </c>
      <c r="O54" s="69">
        <f>SUM(O55)</f>
        <v>0</v>
      </c>
    </row>
    <row r="55" spans="1:15" ht="18" customHeight="1">
      <c r="A55" s="93">
        <v>49</v>
      </c>
      <c r="B55" s="86"/>
      <c r="C55" s="86"/>
      <c r="D55" s="86"/>
      <c r="E55" s="86"/>
      <c r="F55" s="86"/>
      <c r="G55" s="86"/>
      <c r="H55" s="98" t="s">
        <v>92</v>
      </c>
      <c r="I55" s="84"/>
      <c r="J55" s="85" t="s">
        <v>203</v>
      </c>
      <c r="K55" s="100">
        <v>47174</v>
      </c>
      <c r="L55" s="100">
        <v>47174</v>
      </c>
      <c r="M55" s="100">
        <v>0</v>
      </c>
      <c r="N55" s="100">
        <v>47174</v>
      </c>
      <c r="O55" s="100">
        <v>0</v>
      </c>
    </row>
    <row r="56" spans="1:15" s="60" customFormat="1" ht="14.25" customHeight="1">
      <c r="A56" s="93">
        <v>50</v>
      </c>
      <c r="B56" s="61"/>
      <c r="C56" s="61"/>
      <c r="D56" s="61"/>
      <c r="E56" s="61"/>
      <c r="F56" s="61"/>
      <c r="G56" s="61"/>
      <c r="H56" s="244" t="s">
        <v>205</v>
      </c>
      <c r="I56" s="245"/>
      <c r="J56" s="246"/>
      <c r="K56" s="69">
        <f>SUM(K55)</f>
        <v>47174</v>
      </c>
      <c r="L56" s="69">
        <f>SUM(L55)</f>
        <v>47174</v>
      </c>
      <c r="M56" s="69">
        <f>SUM(M55)</f>
        <v>0</v>
      </c>
      <c r="N56" s="69">
        <f>SUM(N55)</f>
        <v>47174</v>
      </c>
      <c r="O56" s="69">
        <f>SUM(O55)</f>
        <v>0</v>
      </c>
    </row>
    <row r="57" spans="1:15" s="60" customFormat="1" ht="16.5">
      <c r="A57" s="93">
        <v>51</v>
      </c>
      <c r="B57" s="61"/>
      <c r="C57" s="61"/>
      <c r="D57" s="61"/>
      <c r="E57" s="61"/>
      <c r="F57" s="61"/>
      <c r="G57" s="61"/>
      <c r="H57" s="247" t="s">
        <v>206</v>
      </c>
      <c r="I57" s="248"/>
      <c r="J57" s="246"/>
      <c r="K57" s="69">
        <f>SUM(K53+K56)</f>
        <v>362455</v>
      </c>
      <c r="L57" s="69">
        <f>SUM(L53+L56)</f>
        <v>521878</v>
      </c>
      <c r="M57" s="69">
        <f>SUM(M53+M56)</f>
        <v>389135</v>
      </c>
      <c r="N57" s="69">
        <f>SUM(N53+N56)</f>
        <v>132743</v>
      </c>
      <c r="O57" s="69">
        <f>SUM(O53+O56)</f>
        <v>0</v>
      </c>
    </row>
    <row r="58" ht="16.5">
      <c r="S58" s="58"/>
    </row>
  </sheetData>
  <sheetProtection/>
  <mergeCells count="14">
    <mergeCell ref="H1:O1"/>
    <mergeCell ref="H2:O2"/>
    <mergeCell ref="H3:O3"/>
    <mergeCell ref="M5:O5"/>
    <mergeCell ref="A5:A6"/>
    <mergeCell ref="K5:K6"/>
    <mergeCell ref="L5:L6"/>
    <mergeCell ref="H56:J56"/>
    <mergeCell ref="H57:J57"/>
    <mergeCell ref="H8:J8"/>
    <mergeCell ref="H41:J41"/>
    <mergeCell ref="H53:J53"/>
    <mergeCell ref="H5:J6"/>
    <mergeCell ref="H7:J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O42" sqref="O42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6.00390625" style="0" customWidth="1"/>
    <col min="12" max="12" width="15.00390625" style="0" customWidth="1"/>
    <col min="13" max="13" width="13.7109375" style="0" customWidth="1"/>
    <col min="14" max="14" width="14.8515625" style="0" customWidth="1"/>
    <col min="15" max="15" width="15.28125" style="0" customWidth="1"/>
  </cols>
  <sheetData>
    <row r="1" spans="8:16" ht="15">
      <c r="H1" s="260"/>
      <c r="I1" s="260"/>
      <c r="J1" s="260"/>
      <c r="K1" s="260"/>
      <c r="L1" s="260"/>
      <c r="M1" s="260"/>
      <c r="N1" s="260"/>
      <c r="O1" s="260"/>
      <c r="P1" s="56"/>
    </row>
    <row r="2" spans="8:15" s="56" customFormat="1" ht="19.5" customHeight="1">
      <c r="H2" s="261" t="s">
        <v>293</v>
      </c>
      <c r="I2" s="261"/>
      <c r="J2" s="261"/>
      <c r="K2" s="261"/>
      <c r="L2" s="261"/>
      <c r="M2" s="261"/>
      <c r="N2" s="261"/>
      <c r="O2" s="261"/>
    </row>
    <row r="3" spans="8:15" ht="15.75">
      <c r="H3" s="262" t="s">
        <v>308</v>
      </c>
      <c r="I3" s="262"/>
      <c r="J3" s="262"/>
      <c r="K3" s="262"/>
      <c r="L3" s="262"/>
      <c r="M3" s="262"/>
      <c r="N3" s="262"/>
      <c r="O3" s="262"/>
    </row>
    <row r="4" spans="8:15" ht="20.25" customHeight="1">
      <c r="H4" s="64"/>
      <c r="I4" s="64"/>
      <c r="J4" s="64"/>
      <c r="K4" s="64"/>
      <c r="L4" s="64"/>
      <c r="M4" s="64" t="s">
        <v>33</v>
      </c>
      <c r="N4" s="64"/>
      <c r="O4" s="178" t="s">
        <v>247</v>
      </c>
    </row>
    <row r="5" spans="1:15" s="57" customFormat="1" ht="14.25" customHeight="1">
      <c r="A5" s="265" t="s">
        <v>167</v>
      </c>
      <c r="H5" s="253" t="s">
        <v>245</v>
      </c>
      <c r="I5" s="253"/>
      <c r="J5" s="254"/>
      <c r="K5" s="267" t="s">
        <v>88</v>
      </c>
      <c r="L5" s="269" t="s">
        <v>300</v>
      </c>
      <c r="M5" s="257" t="s">
        <v>301</v>
      </c>
      <c r="N5" s="263"/>
      <c r="O5" s="264"/>
    </row>
    <row r="6" spans="1:15" s="57" customFormat="1" ht="25.5">
      <c r="A6" s="266"/>
      <c r="H6" s="255"/>
      <c r="I6" s="255"/>
      <c r="J6" s="256"/>
      <c r="K6" s="268"/>
      <c r="L6" s="270"/>
      <c r="M6" s="65" t="s">
        <v>89</v>
      </c>
      <c r="N6" s="65" t="s">
        <v>90</v>
      </c>
      <c r="O6" s="65" t="s">
        <v>299</v>
      </c>
    </row>
    <row r="7" spans="1:15" s="57" customFormat="1" ht="15">
      <c r="A7" s="88"/>
      <c r="H7" s="257" t="s">
        <v>6</v>
      </c>
      <c r="I7" s="258"/>
      <c r="J7" s="259"/>
      <c r="K7" s="65" t="s">
        <v>7</v>
      </c>
      <c r="L7" s="65" t="s">
        <v>8</v>
      </c>
      <c r="M7" s="65" t="s">
        <v>9</v>
      </c>
      <c r="N7" s="65" t="s">
        <v>106</v>
      </c>
      <c r="O7" s="65" t="s">
        <v>296</v>
      </c>
    </row>
    <row r="8" spans="1:15" s="59" customFormat="1" ht="12">
      <c r="A8" s="93">
        <v>1</v>
      </c>
      <c r="H8" s="271" t="s">
        <v>91</v>
      </c>
      <c r="I8" s="272"/>
      <c r="J8" s="273"/>
      <c r="K8" s="66">
        <f>SUM(K9+K10+K11+K33+K39)</f>
        <v>259851</v>
      </c>
      <c r="L8" s="66">
        <f>SUM(L9+L10+L11+L33+L39)</f>
        <v>307385</v>
      </c>
      <c r="M8" s="66">
        <f>SUM(M9+M10+M11+M33+M39)</f>
        <v>279457</v>
      </c>
      <c r="N8" s="66">
        <f>SUM(N9+N10+N11+N33+N39)</f>
        <v>27928</v>
      </c>
      <c r="O8" s="66">
        <f>SUM(O9:O39)</f>
        <v>0</v>
      </c>
    </row>
    <row r="9" spans="1:15" s="60" customFormat="1" ht="12">
      <c r="A9" s="93">
        <v>2</v>
      </c>
      <c r="H9" s="89" t="s">
        <v>92</v>
      </c>
      <c r="I9" s="67"/>
      <c r="J9" s="79" t="s">
        <v>93</v>
      </c>
      <c r="K9" s="80">
        <v>65803</v>
      </c>
      <c r="L9" s="80">
        <v>116616</v>
      </c>
      <c r="M9" s="80">
        <v>113513</v>
      </c>
      <c r="N9" s="81">
        <v>3103</v>
      </c>
      <c r="O9" s="81">
        <v>0</v>
      </c>
    </row>
    <row r="10" spans="1:15" s="60" customFormat="1" ht="12">
      <c r="A10" s="93">
        <v>3</v>
      </c>
      <c r="H10" s="89" t="s">
        <v>94</v>
      </c>
      <c r="I10" s="67"/>
      <c r="J10" s="79" t="s">
        <v>95</v>
      </c>
      <c r="K10" s="81">
        <v>13310</v>
      </c>
      <c r="L10" s="81">
        <v>20120</v>
      </c>
      <c r="M10" s="81">
        <v>18664</v>
      </c>
      <c r="N10" s="81">
        <v>1456</v>
      </c>
      <c r="O10" s="81">
        <v>0</v>
      </c>
    </row>
    <row r="11" spans="1:15" s="60" customFormat="1" ht="12">
      <c r="A11" s="93">
        <v>4</v>
      </c>
      <c r="H11" s="89" t="s">
        <v>96</v>
      </c>
      <c r="I11" s="67"/>
      <c r="J11" s="79" t="s">
        <v>97</v>
      </c>
      <c r="K11" s="81">
        <f>SUM(K12+K15+K18+K26+K29)</f>
        <v>48201</v>
      </c>
      <c r="L11" s="81">
        <f>SUM(L12+L15+L18+L26+L29)</f>
        <v>63859</v>
      </c>
      <c r="M11" s="81">
        <f>SUM(M12+M15+M18+M26+M29)</f>
        <v>51560</v>
      </c>
      <c r="N11" s="81">
        <f>SUM(N12+N15+N18+N26+N29)</f>
        <v>12299</v>
      </c>
      <c r="O11" s="81">
        <v>0</v>
      </c>
    </row>
    <row r="12" spans="1:15" s="60" customFormat="1" ht="12">
      <c r="A12" s="93">
        <v>5</v>
      </c>
      <c r="H12" s="67"/>
      <c r="I12" s="90" t="s">
        <v>111</v>
      </c>
      <c r="J12" s="77" t="s">
        <v>112</v>
      </c>
      <c r="K12" s="78">
        <f>SUM(K13+K14)</f>
        <v>10817</v>
      </c>
      <c r="L12" s="78">
        <f>SUM(L13+L14)</f>
        <v>13762</v>
      </c>
      <c r="M12" s="78">
        <f>SUM(M13+M14)</f>
        <v>12739</v>
      </c>
      <c r="N12" s="78">
        <f>SUM(N13+N14)</f>
        <v>1023</v>
      </c>
      <c r="O12" s="78">
        <f>SUM(O13+O14)</f>
        <v>0</v>
      </c>
    </row>
    <row r="13" spans="1:15" s="60" customFormat="1" ht="12">
      <c r="A13" s="93">
        <v>6</v>
      </c>
      <c r="H13" s="67"/>
      <c r="I13" s="75"/>
      <c r="J13" s="67" t="s">
        <v>113</v>
      </c>
      <c r="K13" s="68">
        <v>430</v>
      </c>
      <c r="L13" s="68">
        <v>767</v>
      </c>
      <c r="M13" s="68">
        <v>767</v>
      </c>
      <c r="N13" s="68">
        <v>0</v>
      </c>
      <c r="O13" s="68">
        <v>0</v>
      </c>
    </row>
    <row r="14" spans="1:15" s="60" customFormat="1" ht="12">
      <c r="A14" s="93">
        <v>7</v>
      </c>
      <c r="H14" s="67"/>
      <c r="I14" s="75"/>
      <c r="J14" s="67" t="s">
        <v>114</v>
      </c>
      <c r="K14" s="68">
        <v>10387</v>
      </c>
      <c r="L14" s="68">
        <v>12995</v>
      </c>
      <c r="M14" s="68">
        <v>11972</v>
      </c>
      <c r="N14" s="68">
        <v>1023</v>
      </c>
      <c r="O14" s="68">
        <v>0</v>
      </c>
    </row>
    <row r="15" spans="1:15" s="60" customFormat="1" ht="12">
      <c r="A15" s="93">
        <v>8</v>
      </c>
      <c r="H15" s="67"/>
      <c r="I15" s="90" t="s">
        <v>115</v>
      </c>
      <c r="J15" s="77" t="s">
        <v>116</v>
      </c>
      <c r="K15" s="78">
        <f>SUM(K16+K17)</f>
        <v>938</v>
      </c>
      <c r="L15" s="78">
        <f>SUM(L16+L17)</f>
        <v>938</v>
      </c>
      <c r="M15" s="78">
        <f>SUM(M16+M17)</f>
        <v>926</v>
      </c>
      <c r="N15" s="78">
        <f>SUM(N16+N17)</f>
        <v>12</v>
      </c>
      <c r="O15" s="78">
        <f>SUM(O16+O17)</f>
        <v>0</v>
      </c>
    </row>
    <row r="16" spans="1:15" s="60" customFormat="1" ht="12">
      <c r="A16" s="93">
        <v>9</v>
      </c>
      <c r="H16" s="67"/>
      <c r="I16" s="91"/>
      <c r="J16" s="67" t="s">
        <v>117</v>
      </c>
      <c r="K16" s="68">
        <v>628</v>
      </c>
      <c r="L16" s="68">
        <v>628</v>
      </c>
      <c r="M16" s="68">
        <v>616</v>
      </c>
      <c r="N16" s="68">
        <v>12</v>
      </c>
      <c r="O16" s="68">
        <v>0</v>
      </c>
    </row>
    <row r="17" spans="1:15" s="60" customFormat="1" ht="12">
      <c r="A17" s="93">
        <v>10</v>
      </c>
      <c r="H17" s="67"/>
      <c r="I17" s="91"/>
      <c r="J17" s="67" t="s">
        <v>118</v>
      </c>
      <c r="K17" s="68">
        <v>310</v>
      </c>
      <c r="L17" s="68">
        <v>310</v>
      </c>
      <c r="M17" s="68">
        <v>310</v>
      </c>
      <c r="N17" s="68">
        <v>0</v>
      </c>
      <c r="O17" s="68">
        <v>0</v>
      </c>
    </row>
    <row r="18" spans="1:15" s="60" customFormat="1" ht="12">
      <c r="A18" s="93">
        <v>11</v>
      </c>
      <c r="H18" s="67"/>
      <c r="I18" s="90" t="s">
        <v>119</v>
      </c>
      <c r="J18" s="77" t="s">
        <v>120</v>
      </c>
      <c r="K18" s="78">
        <f>SUM(K19:K25)</f>
        <v>26507</v>
      </c>
      <c r="L18" s="78">
        <f>SUM(L19:L25)</f>
        <v>35365</v>
      </c>
      <c r="M18" s="78">
        <f>SUM(M19:M25)</f>
        <v>27013</v>
      </c>
      <c r="N18" s="78">
        <f>SUM(N19:N25)</f>
        <v>8352</v>
      </c>
      <c r="O18" s="78">
        <f>SUM(O19:O25)</f>
        <v>0</v>
      </c>
    </row>
    <row r="19" spans="1:15" s="60" customFormat="1" ht="12">
      <c r="A19" s="93">
        <v>12</v>
      </c>
      <c r="H19" s="67"/>
      <c r="I19" s="91"/>
      <c r="J19" s="67" t="s">
        <v>121</v>
      </c>
      <c r="K19" s="68">
        <v>6566</v>
      </c>
      <c r="L19" s="68">
        <v>6565</v>
      </c>
      <c r="M19" s="68">
        <v>5155</v>
      </c>
      <c r="N19" s="68">
        <v>1410</v>
      </c>
      <c r="O19" s="68">
        <v>0</v>
      </c>
    </row>
    <row r="20" spans="1:15" s="60" customFormat="1" ht="12">
      <c r="A20" s="93">
        <v>13</v>
      </c>
      <c r="H20" s="67"/>
      <c r="I20" s="91"/>
      <c r="J20" s="67" t="s">
        <v>122</v>
      </c>
      <c r="K20" s="68">
        <v>445</v>
      </c>
      <c r="L20" s="68">
        <v>2036</v>
      </c>
      <c r="M20" s="68">
        <v>554</v>
      </c>
      <c r="N20" s="68">
        <v>1482</v>
      </c>
      <c r="O20" s="68">
        <v>0</v>
      </c>
    </row>
    <row r="21" spans="1:15" s="60" customFormat="1" ht="12">
      <c r="A21" s="93">
        <v>14</v>
      </c>
      <c r="H21" s="67"/>
      <c r="I21" s="91"/>
      <c r="J21" s="67" t="s">
        <v>123</v>
      </c>
      <c r="K21" s="68">
        <v>204</v>
      </c>
      <c r="L21" s="68">
        <v>894</v>
      </c>
      <c r="M21" s="68">
        <v>327</v>
      </c>
      <c r="N21" s="68">
        <v>567</v>
      </c>
      <c r="O21" s="68">
        <v>0</v>
      </c>
    </row>
    <row r="22" spans="1:15" s="60" customFormat="1" ht="12">
      <c r="A22" s="93">
        <v>15</v>
      </c>
      <c r="H22" s="67"/>
      <c r="I22" s="91"/>
      <c r="J22" s="67" t="s">
        <v>124</v>
      </c>
      <c r="K22" s="68">
        <v>1282</v>
      </c>
      <c r="L22" s="68">
        <v>2234</v>
      </c>
      <c r="M22" s="68">
        <v>1652</v>
      </c>
      <c r="N22" s="68">
        <v>582</v>
      </c>
      <c r="O22" s="68">
        <v>0</v>
      </c>
    </row>
    <row r="23" spans="1:15" s="60" customFormat="1" ht="12">
      <c r="A23" s="93">
        <v>16</v>
      </c>
      <c r="H23" s="67"/>
      <c r="I23" s="91"/>
      <c r="J23" s="67" t="s">
        <v>125</v>
      </c>
      <c r="K23" s="68">
        <v>1381</v>
      </c>
      <c r="L23" s="68">
        <v>1374</v>
      </c>
      <c r="M23" s="68">
        <v>1374</v>
      </c>
      <c r="N23" s="68">
        <v>0</v>
      </c>
      <c r="O23" s="68">
        <v>0</v>
      </c>
    </row>
    <row r="24" spans="1:15" s="60" customFormat="1" ht="12">
      <c r="A24" s="93">
        <v>17</v>
      </c>
      <c r="H24" s="67"/>
      <c r="I24" s="91"/>
      <c r="J24" s="67" t="s">
        <v>126</v>
      </c>
      <c r="K24" s="68">
        <v>6279</v>
      </c>
      <c r="L24" s="68">
        <v>8942</v>
      </c>
      <c r="M24" s="68">
        <v>5477</v>
      </c>
      <c r="N24" s="68">
        <v>3465</v>
      </c>
      <c r="O24" s="68">
        <v>0</v>
      </c>
    </row>
    <row r="25" spans="1:15" s="60" customFormat="1" ht="12">
      <c r="A25" s="93">
        <v>18</v>
      </c>
      <c r="H25" s="67"/>
      <c r="I25" s="91"/>
      <c r="J25" s="67" t="s">
        <v>127</v>
      </c>
      <c r="K25" s="68">
        <v>10350</v>
      </c>
      <c r="L25" s="68">
        <v>13320</v>
      </c>
      <c r="M25" s="68">
        <v>12474</v>
      </c>
      <c r="N25" s="68">
        <v>846</v>
      </c>
      <c r="O25" s="68">
        <v>0</v>
      </c>
    </row>
    <row r="26" spans="1:15" s="60" customFormat="1" ht="12">
      <c r="A26" s="93">
        <v>19</v>
      </c>
      <c r="H26" s="67"/>
      <c r="I26" s="90" t="s">
        <v>128</v>
      </c>
      <c r="J26" s="77" t="s">
        <v>129</v>
      </c>
      <c r="K26" s="78">
        <f>SUM(K27:K28)</f>
        <v>665</v>
      </c>
      <c r="L26" s="78">
        <f>SUM(L27:L28)</f>
        <v>875</v>
      </c>
      <c r="M26" s="78">
        <f>SUM(M27:M28)</f>
        <v>665</v>
      </c>
      <c r="N26" s="78">
        <f>SUM(N27:N28)</f>
        <v>210</v>
      </c>
      <c r="O26" s="78">
        <f>SUM(O27:O28)</f>
        <v>0</v>
      </c>
    </row>
    <row r="27" spans="1:15" s="60" customFormat="1" ht="12">
      <c r="A27" s="93">
        <v>20</v>
      </c>
      <c r="H27" s="67"/>
      <c r="I27" s="91"/>
      <c r="J27" s="67" t="s">
        <v>130</v>
      </c>
      <c r="K27" s="68">
        <v>15</v>
      </c>
      <c r="L27" s="68">
        <v>225</v>
      </c>
      <c r="M27" s="68">
        <v>15</v>
      </c>
      <c r="N27" s="68">
        <v>210</v>
      </c>
      <c r="O27" s="68">
        <v>0</v>
      </c>
    </row>
    <row r="28" spans="1:15" s="60" customFormat="1" ht="12">
      <c r="A28" s="93">
        <v>21</v>
      </c>
      <c r="H28" s="67"/>
      <c r="I28" s="91"/>
      <c r="J28" s="67" t="s">
        <v>260</v>
      </c>
      <c r="K28" s="68">
        <v>650</v>
      </c>
      <c r="L28" s="68">
        <v>650</v>
      </c>
      <c r="M28" s="68">
        <v>650</v>
      </c>
      <c r="N28" s="68">
        <v>0</v>
      </c>
      <c r="O28" s="68">
        <v>0</v>
      </c>
    </row>
    <row r="29" spans="1:15" s="60" customFormat="1" ht="12">
      <c r="A29" s="93">
        <v>22</v>
      </c>
      <c r="H29" s="67"/>
      <c r="I29" s="90" t="s">
        <v>131</v>
      </c>
      <c r="J29" s="77" t="s">
        <v>132</v>
      </c>
      <c r="K29" s="78">
        <f>SUM(K30:K32)</f>
        <v>9274</v>
      </c>
      <c r="L29" s="78">
        <f>SUM(L30:L32)</f>
        <v>12919</v>
      </c>
      <c r="M29" s="78">
        <f>SUM(M30:M32)</f>
        <v>10217</v>
      </c>
      <c r="N29" s="78">
        <f>SUM(N30:N32)</f>
        <v>2702</v>
      </c>
      <c r="O29" s="78">
        <f>SUM(O30:O32)</f>
        <v>0</v>
      </c>
    </row>
    <row r="30" spans="1:15" s="60" customFormat="1" ht="12">
      <c r="A30" s="93">
        <v>23</v>
      </c>
      <c r="H30" s="67"/>
      <c r="I30" s="91"/>
      <c r="J30" s="67" t="s">
        <v>133</v>
      </c>
      <c r="K30" s="68">
        <v>8352</v>
      </c>
      <c r="L30" s="68">
        <v>11669</v>
      </c>
      <c r="M30" s="68">
        <v>9134</v>
      </c>
      <c r="N30" s="68">
        <v>2535</v>
      </c>
      <c r="O30" s="68">
        <v>0</v>
      </c>
    </row>
    <row r="31" spans="1:15" s="60" customFormat="1" ht="12">
      <c r="A31" s="93">
        <v>24</v>
      </c>
      <c r="H31" s="67"/>
      <c r="I31" s="91"/>
      <c r="J31" s="67" t="s">
        <v>134</v>
      </c>
      <c r="K31" s="68">
        <v>300</v>
      </c>
      <c r="L31" s="68">
        <v>358</v>
      </c>
      <c r="M31" s="68">
        <v>358</v>
      </c>
      <c r="N31" s="68">
        <v>0</v>
      </c>
      <c r="O31" s="68">
        <v>0</v>
      </c>
    </row>
    <row r="32" spans="1:15" s="60" customFormat="1" ht="12">
      <c r="A32" s="93">
        <v>25</v>
      </c>
      <c r="H32" s="67"/>
      <c r="I32" s="91"/>
      <c r="J32" s="67" t="s">
        <v>135</v>
      </c>
      <c r="K32" s="68">
        <v>622</v>
      </c>
      <c r="L32" s="68">
        <v>892</v>
      </c>
      <c r="M32" s="68">
        <v>725</v>
      </c>
      <c r="N32" s="68">
        <v>167</v>
      </c>
      <c r="O32" s="68">
        <v>0</v>
      </c>
    </row>
    <row r="33" spans="1:15" s="60" customFormat="1" ht="12">
      <c r="A33" s="93">
        <v>26</v>
      </c>
      <c r="H33" s="89" t="s">
        <v>98</v>
      </c>
      <c r="I33" s="79"/>
      <c r="J33" s="79" t="s">
        <v>100</v>
      </c>
      <c r="K33" s="81">
        <f>SUM(K34:K38)</f>
        <v>18975</v>
      </c>
      <c r="L33" s="81">
        <f>SUM(L34:L38)</f>
        <v>18975</v>
      </c>
      <c r="M33" s="81">
        <f>SUM(M34:M38)</f>
        <v>18975</v>
      </c>
      <c r="N33" s="81">
        <f>SUM(N34:N38)</f>
        <v>0</v>
      </c>
      <c r="O33" s="81">
        <v>0</v>
      </c>
    </row>
    <row r="34" spans="1:15" s="60" customFormat="1" ht="12">
      <c r="A34" s="93">
        <v>27</v>
      </c>
      <c r="H34" s="92"/>
      <c r="I34" s="90" t="s">
        <v>136</v>
      </c>
      <c r="J34" s="77" t="s">
        <v>137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1:15" s="60" customFormat="1" ht="12">
      <c r="A35" s="93">
        <v>28</v>
      </c>
      <c r="H35" s="92"/>
      <c r="I35" s="90" t="s">
        <v>138</v>
      </c>
      <c r="J35" s="77" t="s">
        <v>142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1:15" s="60" customFormat="1" ht="12">
      <c r="A36" s="93">
        <v>29</v>
      </c>
      <c r="H36" s="92"/>
      <c r="I36" s="90" t="s">
        <v>139</v>
      </c>
      <c r="J36" s="77" t="s">
        <v>143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1:15" s="60" customFormat="1" ht="12">
      <c r="A37" s="93">
        <v>30</v>
      </c>
      <c r="H37" s="92"/>
      <c r="I37" s="90" t="s">
        <v>140</v>
      </c>
      <c r="J37" s="77" t="s">
        <v>144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1:15" s="60" customFormat="1" ht="12">
      <c r="A38" s="93">
        <v>31</v>
      </c>
      <c r="H38" s="92"/>
      <c r="I38" s="90" t="s">
        <v>141</v>
      </c>
      <c r="J38" s="77" t="s">
        <v>145</v>
      </c>
      <c r="K38" s="78">
        <v>18975</v>
      </c>
      <c r="L38" s="78">
        <v>18975</v>
      </c>
      <c r="M38" s="78">
        <v>18975</v>
      </c>
      <c r="N38" s="78">
        <v>0</v>
      </c>
      <c r="O38" s="78">
        <v>0</v>
      </c>
    </row>
    <row r="39" spans="1:15" s="60" customFormat="1" ht="12">
      <c r="A39" s="93">
        <v>32</v>
      </c>
      <c r="H39" s="89" t="s">
        <v>99</v>
      </c>
      <c r="I39" s="89"/>
      <c r="J39" s="79" t="s">
        <v>146</v>
      </c>
      <c r="K39" s="81">
        <f>SUM(K40+K43+K47+K51)</f>
        <v>113562</v>
      </c>
      <c r="L39" s="81">
        <f>SUM(L40+L43+L47+L51)</f>
        <v>87815</v>
      </c>
      <c r="M39" s="81">
        <f>SUM(M40+M43+M47+M51)</f>
        <v>76745</v>
      </c>
      <c r="N39" s="81">
        <f>SUM(N40+N43+N47+N51)</f>
        <v>11070</v>
      </c>
      <c r="O39" s="81">
        <f>SUM(O40+O43+O47+O51)</f>
        <v>0</v>
      </c>
    </row>
    <row r="40" spans="1:15" s="60" customFormat="1" ht="12">
      <c r="A40" s="93">
        <v>33</v>
      </c>
      <c r="H40" s="89"/>
      <c r="I40" s="90" t="s">
        <v>149</v>
      </c>
      <c r="J40" s="77" t="s">
        <v>252</v>
      </c>
      <c r="K40" s="78">
        <f>SUM(K41:K42)</f>
        <v>834</v>
      </c>
      <c r="L40" s="78">
        <f>SUM(L41:L42)</f>
        <v>1201</v>
      </c>
      <c r="M40" s="78">
        <f>SUM(M41:M42)</f>
        <v>1201</v>
      </c>
      <c r="N40" s="78">
        <f>SUM(N41)</f>
        <v>0</v>
      </c>
      <c r="O40" s="78">
        <f>SUM(O41)</f>
        <v>0</v>
      </c>
    </row>
    <row r="41" spans="1:15" s="60" customFormat="1" ht="12">
      <c r="A41" s="93">
        <v>35</v>
      </c>
      <c r="H41" s="89"/>
      <c r="I41" s="92"/>
      <c r="J41" s="67" t="s">
        <v>261</v>
      </c>
      <c r="K41" s="68">
        <v>834</v>
      </c>
      <c r="L41" s="68">
        <v>834</v>
      </c>
      <c r="M41" s="68">
        <v>834</v>
      </c>
      <c r="N41" s="68">
        <v>0</v>
      </c>
      <c r="O41" s="68">
        <v>0</v>
      </c>
    </row>
    <row r="42" spans="1:15" s="60" customFormat="1" ht="12">
      <c r="A42" s="93">
        <v>36</v>
      </c>
      <c r="H42" s="89"/>
      <c r="I42" s="92"/>
      <c r="J42" s="67" t="s">
        <v>310</v>
      </c>
      <c r="K42" s="68">
        <v>0</v>
      </c>
      <c r="L42" s="68">
        <v>367</v>
      </c>
      <c r="M42" s="68">
        <v>367</v>
      </c>
      <c r="N42" s="68">
        <v>0</v>
      </c>
      <c r="O42" s="68">
        <v>0</v>
      </c>
    </row>
    <row r="43" spans="1:15" s="60" customFormat="1" ht="12">
      <c r="A43" s="93">
        <v>37</v>
      </c>
      <c r="H43" s="92"/>
      <c r="I43" s="90" t="s">
        <v>150</v>
      </c>
      <c r="J43" s="77" t="s">
        <v>147</v>
      </c>
      <c r="K43" s="78">
        <f>SUM(K44:K46)</f>
        <v>64823</v>
      </c>
      <c r="L43" s="78">
        <f>SUM(L44:L46)</f>
        <v>66621</v>
      </c>
      <c r="M43" s="78">
        <f>SUM(M44:M46)</f>
        <v>66621</v>
      </c>
      <c r="N43" s="78">
        <f>SUM(N45)</f>
        <v>0</v>
      </c>
      <c r="O43" s="78">
        <f>SUM(O45)</f>
        <v>0</v>
      </c>
    </row>
    <row r="44" spans="1:15" s="60" customFormat="1" ht="12">
      <c r="A44" s="93">
        <v>38</v>
      </c>
      <c r="H44" s="92"/>
      <c r="I44" s="90"/>
      <c r="J44" s="67" t="s">
        <v>148</v>
      </c>
      <c r="K44" s="68">
        <v>56159</v>
      </c>
      <c r="L44" s="68">
        <v>57368</v>
      </c>
      <c r="M44" s="68">
        <v>57368</v>
      </c>
      <c r="N44" s="68">
        <v>0</v>
      </c>
      <c r="O44" s="68">
        <v>0</v>
      </c>
    </row>
    <row r="45" spans="1:15" s="60" customFormat="1" ht="12">
      <c r="A45" s="93">
        <v>39</v>
      </c>
      <c r="H45" s="92"/>
      <c r="I45" s="92"/>
      <c r="J45" s="67" t="s">
        <v>262</v>
      </c>
      <c r="K45" s="68">
        <v>8664</v>
      </c>
      <c r="L45" s="68">
        <v>8664</v>
      </c>
      <c r="M45" s="68">
        <v>8664</v>
      </c>
      <c r="N45" s="68">
        <v>0</v>
      </c>
      <c r="O45" s="68">
        <v>0</v>
      </c>
    </row>
    <row r="46" spans="1:15" s="60" customFormat="1" ht="12">
      <c r="A46" s="93">
        <v>40</v>
      </c>
      <c r="H46" s="92"/>
      <c r="I46" s="92"/>
      <c r="J46" s="67" t="s">
        <v>312</v>
      </c>
      <c r="K46" s="68">
        <v>0</v>
      </c>
      <c r="L46" s="68">
        <v>589</v>
      </c>
      <c r="M46" s="68">
        <v>589</v>
      </c>
      <c r="N46" s="68">
        <v>0</v>
      </c>
      <c r="O46" s="68">
        <v>0</v>
      </c>
    </row>
    <row r="47" spans="1:15" s="60" customFormat="1" ht="12">
      <c r="A47" s="93">
        <v>41</v>
      </c>
      <c r="H47" s="92"/>
      <c r="I47" s="90" t="s">
        <v>153</v>
      </c>
      <c r="J47" s="77" t="s">
        <v>151</v>
      </c>
      <c r="K47" s="78">
        <f>SUM(K48:K50)</f>
        <v>11000</v>
      </c>
      <c r="L47" s="78">
        <f>SUM(L48:L50)</f>
        <v>11070</v>
      </c>
      <c r="M47" s="78">
        <f>SUM(M48:M50)</f>
        <v>0</v>
      </c>
      <c r="N47" s="78">
        <f>SUM(N48:N50)</f>
        <v>11070</v>
      </c>
      <c r="O47" s="78">
        <f>SUM(O48:O50)</f>
        <v>0</v>
      </c>
    </row>
    <row r="48" spans="1:15" s="60" customFormat="1" ht="12">
      <c r="A48" s="93">
        <v>42</v>
      </c>
      <c r="H48" s="92"/>
      <c r="I48" s="90"/>
      <c r="J48" s="67" t="s">
        <v>152</v>
      </c>
      <c r="K48" s="68">
        <v>8500</v>
      </c>
      <c r="L48" s="68">
        <v>8570</v>
      </c>
      <c r="M48" s="68">
        <v>0</v>
      </c>
      <c r="N48" s="68">
        <v>8570</v>
      </c>
      <c r="O48" s="68">
        <v>0</v>
      </c>
    </row>
    <row r="49" spans="1:15" s="60" customFormat="1" ht="12">
      <c r="A49" s="95">
        <v>43</v>
      </c>
      <c r="H49" s="92"/>
      <c r="I49" s="90"/>
      <c r="J49" s="67" t="s">
        <v>263</v>
      </c>
      <c r="K49" s="68">
        <v>1500</v>
      </c>
      <c r="L49" s="68">
        <v>1500</v>
      </c>
      <c r="M49" s="68"/>
      <c r="N49" s="68">
        <v>1500</v>
      </c>
      <c r="O49" s="68">
        <v>0</v>
      </c>
    </row>
    <row r="50" spans="1:15" s="60" customFormat="1" ht="12">
      <c r="A50" s="95">
        <v>44</v>
      </c>
      <c r="H50" s="92"/>
      <c r="I50" s="92"/>
      <c r="J50" s="67" t="s">
        <v>264</v>
      </c>
      <c r="K50" s="68">
        <v>1000</v>
      </c>
      <c r="L50" s="68">
        <v>1000</v>
      </c>
      <c r="M50" s="68">
        <v>0</v>
      </c>
      <c r="N50" s="68">
        <v>1000</v>
      </c>
      <c r="O50" s="68">
        <v>0</v>
      </c>
    </row>
    <row r="51" spans="1:15" s="60" customFormat="1" ht="12">
      <c r="A51" s="95">
        <v>45</v>
      </c>
      <c r="H51" s="92"/>
      <c r="I51" s="90" t="s">
        <v>254</v>
      </c>
      <c r="J51" s="77" t="s">
        <v>154</v>
      </c>
      <c r="K51" s="78">
        <v>36905</v>
      </c>
      <c r="L51" s="78">
        <v>8923</v>
      </c>
      <c r="M51" s="78">
        <v>8923</v>
      </c>
      <c r="N51" s="78">
        <v>0</v>
      </c>
      <c r="O51" s="78">
        <v>0</v>
      </c>
    </row>
    <row r="52" spans="1:15" s="59" customFormat="1" ht="12">
      <c r="A52" s="93">
        <v>46</v>
      </c>
      <c r="H52" s="72" t="s">
        <v>101</v>
      </c>
      <c r="I52" s="73"/>
      <c r="J52" s="74"/>
      <c r="K52" s="66">
        <f>SUM(K53:K55)</f>
        <v>41702</v>
      </c>
      <c r="L52" s="66">
        <f>SUM(L53:L55)</f>
        <v>153327</v>
      </c>
      <c r="M52" s="66">
        <f>SUM(M53:M55)</f>
        <v>51599</v>
      </c>
      <c r="N52" s="66">
        <f>SUM(N53:N55)</f>
        <v>101728</v>
      </c>
      <c r="O52" s="66">
        <f>SUM(O53:O55)</f>
        <v>0</v>
      </c>
    </row>
    <row r="53" spans="1:15" s="82" customFormat="1" ht="12">
      <c r="A53" s="93">
        <v>47</v>
      </c>
      <c r="H53" s="89" t="s">
        <v>92</v>
      </c>
      <c r="I53" s="79"/>
      <c r="J53" s="79" t="s">
        <v>155</v>
      </c>
      <c r="K53" s="81">
        <v>32204</v>
      </c>
      <c r="L53" s="81">
        <v>98389</v>
      </c>
      <c r="M53" s="81">
        <v>38896</v>
      </c>
      <c r="N53" s="81">
        <v>59493</v>
      </c>
      <c r="O53" s="81">
        <v>0</v>
      </c>
    </row>
    <row r="54" spans="1:15" s="82" customFormat="1" ht="12">
      <c r="A54" s="93">
        <v>48</v>
      </c>
      <c r="H54" s="89" t="s">
        <v>94</v>
      </c>
      <c r="I54" s="79"/>
      <c r="J54" s="79" t="s">
        <v>156</v>
      </c>
      <c r="K54" s="81">
        <v>7216</v>
      </c>
      <c r="L54" s="81">
        <v>52416</v>
      </c>
      <c r="M54" s="81">
        <v>12421</v>
      </c>
      <c r="N54" s="81">
        <v>39995</v>
      </c>
      <c r="O54" s="81">
        <v>0</v>
      </c>
    </row>
    <row r="55" spans="1:15" s="82" customFormat="1" ht="12">
      <c r="A55" s="93">
        <v>49</v>
      </c>
      <c r="H55" s="89" t="s">
        <v>96</v>
      </c>
      <c r="I55" s="79"/>
      <c r="J55" s="79" t="s">
        <v>157</v>
      </c>
      <c r="K55" s="81">
        <f>SUM(K56:K58)</f>
        <v>2282</v>
      </c>
      <c r="L55" s="81">
        <f>SUM(L56:L58)</f>
        <v>2522</v>
      </c>
      <c r="M55" s="81">
        <f>SUM(M56:M58)</f>
        <v>282</v>
      </c>
      <c r="N55" s="81">
        <f>SUM(N56:N58)</f>
        <v>2240</v>
      </c>
      <c r="O55" s="81">
        <f>SUM(O56:O58)</f>
        <v>0</v>
      </c>
    </row>
    <row r="56" spans="1:15" s="60" customFormat="1" ht="12">
      <c r="A56" s="93">
        <v>50</v>
      </c>
      <c r="H56" s="67"/>
      <c r="I56" s="90" t="s">
        <v>111</v>
      </c>
      <c r="J56" s="77" t="s">
        <v>311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</row>
    <row r="57" spans="1:15" s="60" customFormat="1" ht="12">
      <c r="A57" s="95">
        <v>51</v>
      </c>
      <c r="H57" s="67"/>
      <c r="I57" s="90" t="s">
        <v>115</v>
      </c>
      <c r="J57" s="77" t="s">
        <v>309</v>
      </c>
      <c r="K57" s="78">
        <v>282</v>
      </c>
      <c r="L57" s="78">
        <v>522</v>
      </c>
      <c r="M57" s="78">
        <v>282</v>
      </c>
      <c r="N57" s="78">
        <v>240</v>
      </c>
      <c r="O57" s="78">
        <v>0</v>
      </c>
    </row>
    <row r="58" spans="1:15" s="60" customFormat="1" ht="12">
      <c r="A58" s="93">
        <v>52</v>
      </c>
      <c r="H58" s="67"/>
      <c r="I58" s="90" t="s">
        <v>119</v>
      </c>
      <c r="J58" s="77" t="s">
        <v>158</v>
      </c>
      <c r="K58" s="78">
        <v>2000</v>
      </c>
      <c r="L58" s="78">
        <v>2000</v>
      </c>
      <c r="M58" s="78">
        <v>0</v>
      </c>
      <c r="N58" s="78">
        <v>2000</v>
      </c>
      <c r="O58" s="78">
        <v>0</v>
      </c>
    </row>
    <row r="59" spans="1:15" s="61" customFormat="1" ht="15">
      <c r="A59" s="93">
        <v>53</v>
      </c>
      <c r="H59" s="244" t="s">
        <v>168</v>
      </c>
      <c r="I59" s="245"/>
      <c r="J59" s="252"/>
      <c r="K59" s="69">
        <f>SUM(K8,K52,)</f>
        <v>301553</v>
      </c>
      <c r="L59" s="69">
        <f>SUM(L8,L52,)</f>
        <v>460712</v>
      </c>
      <c r="M59" s="69">
        <f>SUM(M8,M52,)</f>
        <v>331056</v>
      </c>
      <c r="N59" s="69">
        <f>SUM(N8,N52,)</f>
        <v>129656</v>
      </c>
      <c r="O59" s="69">
        <f>SUM(O8,O52,)</f>
        <v>0</v>
      </c>
    </row>
    <row r="60" spans="1:15" s="61" customFormat="1" ht="15">
      <c r="A60" s="95">
        <v>54</v>
      </c>
      <c r="H60" s="72" t="s">
        <v>165</v>
      </c>
      <c r="I60" s="73"/>
      <c r="J60" s="74"/>
      <c r="K60" s="69">
        <f>SUM(K61:K62)</f>
        <v>60902</v>
      </c>
      <c r="L60" s="69">
        <f>SUM(L61:L62)</f>
        <v>61166</v>
      </c>
      <c r="M60" s="69">
        <f>SUM(M61:M62)</f>
        <v>61166</v>
      </c>
      <c r="N60" s="69">
        <f>SUM(N61:N62)</f>
        <v>0</v>
      </c>
      <c r="O60" s="69">
        <f>SUM(O61:O62)</f>
        <v>0</v>
      </c>
    </row>
    <row r="61" spans="1:15" s="61" customFormat="1" ht="15">
      <c r="A61" s="93">
        <v>55</v>
      </c>
      <c r="H61" s="98" t="s">
        <v>92</v>
      </c>
      <c r="I61" s="163"/>
      <c r="J61" s="164" t="s">
        <v>253</v>
      </c>
      <c r="K61" s="87">
        <v>6020</v>
      </c>
      <c r="L61" s="87">
        <v>6020</v>
      </c>
      <c r="M61" s="87">
        <v>6020</v>
      </c>
      <c r="N61" s="87">
        <v>0</v>
      </c>
      <c r="O61" s="87">
        <v>0</v>
      </c>
    </row>
    <row r="62" spans="1:15" s="86" customFormat="1" ht="14.25">
      <c r="A62" s="93">
        <v>56</v>
      </c>
      <c r="H62" s="98" t="s">
        <v>94</v>
      </c>
      <c r="I62" s="84"/>
      <c r="J62" s="164" t="s">
        <v>166</v>
      </c>
      <c r="K62" s="87">
        <v>54882</v>
      </c>
      <c r="L62" s="87">
        <v>55146</v>
      </c>
      <c r="M62" s="87">
        <v>55146</v>
      </c>
      <c r="N62" s="87">
        <v>0</v>
      </c>
      <c r="O62" s="87">
        <v>0</v>
      </c>
    </row>
    <row r="63" spans="1:15" s="61" customFormat="1" ht="15">
      <c r="A63" s="93">
        <v>57</v>
      </c>
      <c r="H63" s="244" t="s">
        <v>169</v>
      </c>
      <c r="I63" s="245"/>
      <c r="J63" s="246"/>
      <c r="K63" s="69">
        <f>SUM(K61:K62)</f>
        <v>60902</v>
      </c>
      <c r="L63" s="69">
        <f>SUM(L61:L62)</f>
        <v>61166</v>
      </c>
      <c r="M63" s="69">
        <f>SUM(M61:M62)</f>
        <v>61166</v>
      </c>
      <c r="N63" s="69">
        <f>SUM(N61:N62)</f>
        <v>0</v>
      </c>
      <c r="O63" s="69">
        <f>SUM(O61:O62)</f>
        <v>0</v>
      </c>
    </row>
    <row r="64" spans="1:15" s="61" customFormat="1" ht="16.5">
      <c r="A64" s="93">
        <v>58</v>
      </c>
      <c r="H64" s="247" t="s">
        <v>170</v>
      </c>
      <c r="I64" s="248"/>
      <c r="J64" s="246"/>
      <c r="K64" s="69">
        <f>SUM(K59+K63)</f>
        <v>362455</v>
      </c>
      <c r="L64" s="69">
        <f>SUM(L59+L63)</f>
        <v>521878</v>
      </c>
      <c r="M64" s="69">
        <f>SUM(M59+M63)</f>
        <v>392222</v>
      </c>
      <c r="N64" s="69">
        <f>SUM(N59+N63)</f>
        <v>129656</v>
      </c>
      <c r="O64" s="69">
        <f>SUM(O59+O63)</f>
        <v>0</v>
      </c>
    </row>
    <row r="65" ht="16.5">
      <c r="S65" s="58"/>
    </row>
  </sheetData>
  <sheetProtection/>
  <mergeCells count="13">
    <mergeCell ref="H63:J63"/>
    <mergeCell ref="H64:J64"/>
    <mergeCell ref="H1:O1"/>
    <mergeCell ref="H2:O2"/>
    <mergeCell ref="H3:O3"/>
    <mergeCell ref="A5:A6"/>
    <mergeCell ref="H5:J6"/>
    <mergeCell ref="M5:O5"/>
    <mergeCell ref="H7:J7"/>
    <mergeCell ref="H8:J8"/>
    <mergeCell ref="H59:J59"/>
    <mergeCell ref="K5:K6"/>
    <mergeCell ref="L5:L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O8" sqref="O8:O37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3.421875" style="0" customWidth="1"/>
    <col min="12" max="12" width="11.7109375" style="0" customWidth="1"/>
    <col min="13" max="13" width="14.57421875" style="0" customWidth="1"/>
    <col min="14" max="14" width="15.57421875" style="0" customWidth="1"/>
    <col min="15" max="15" width="14.28125" style="0" customWidth="1"/>
  </cols>
  <sheetData>
    <row r="1" spans="8:16" ht="15">
      <c r="H1" s="260"/>
      <c r="I1" s="260"/>
      <c r="J1" s="260"/>
      <c r="K1" s="260"/>
      <c r="L1" s="260"/>
      <c r="M1" s="260"/>
      <c r="N1" s="260"/>
      <c r="O1" s="260"/>
      <c r="P1" s="56"/>
    </row>
    <row r="2" spans="8:15" s="56" customFormat="1" ht="19.5" customHeight="1">
      <c r="H2" s="261" t="s">
        <v>207</v>
      </c>
      <c r="I2" s="261"/>
      <c r="J2" s="261"/>
      <c r="K2" s="261"/>
      <c r="L2" s="261"/>
      <c r="M2" s="261"/>
      <c r="N2" s="261"/>
      <c r="O2" s="261"/>
    </row>
    <row r="3" spans="8:15" ht="15.75">
      <c r="H3" s="262" t="s">
        <v>316</v>
      </c>
      <c r="I3" s="262"/>
      <c r="J3" s="262"/>
      <c r="K3" s="262"/>
      <c r="L3" s="262"/>
      <c r="M3" s="262"/>
      <c r="N3" s="262"/>
      <c r="O3" s="262"/>
    </row>
    <row r="4" spans="8:15" ht="20.25" customHeight="1">
      <c r="H4" s="64"/>
      <c r="I4" s="64"/>
      <c r="J4" s="64"/>
      <c r="K4" s="64"/>
      <c r="L4" s="64"/>
      <c r="M4" s="64" t="s">
        <v>33</v>
      </c>
      <c r="N4" s="64"/>
      <c r="O4" s="178" t="s">
        <v>248</v>
      </c>
    </row>
    <row r="5" spans="1:15" s="61" customFormat="1" ht="15">
      <c r="A5" s="265" t="s">
        <v>167</v>
      </c>
      <c r="B5" s="57"/>
      <c r="C5" s="57"/>
      <c r="D5" s="57"/>
      <c r="E5" s="57"/>
      <c r="F5" s="57"/>
      <c r="G5" s="57"/>
      <c r="H5" s="253" t="s">
        <v>246</v>
      </c>
      <c r="I5" s="253"/>
      <c r="J5" s="254"/>
      <c r="K5" s="267" t="s">
        <v>88</v>
      </c>
      <c r="L5" s="269" t="s">
        <v>300</v>
      </c>
      <c r="M5" s="257" t="s">
        <v>301</v>
      </c>
      <c r="N5" s="263"/>
      <c r="O5" s="264"/>
    </row>
    <row r="6" spans="1:15" s="58" customFormat="1" ht="25.5">
      <c r="A6" s="266"/>
      <c r="B6" s="57"/>
      <c r="C6" s="57"/>
      <c r="D6" s="57"/>
      <c r="E6" s="57"/>
      <c r="F6" s="57"/>
      <c r="G6" s="57"/>
      <c r="H6" s="255"/>
      <c r="I6" s="255"/>
      <c r="J6" s="256"/>
      <c r="K6" s="268"/>
      <c r="L6" s="270"/>
      <c r="M6" s="65" t="s">
        <v>89</v>
      </c>
      <c r="N6" s="65" t="s">
        <v>90</v>
      </c>
      <c r="O6" s="65" t="s">
        <v>299</v>
      </c>
    </row>
    <row r="7" spans="1:15" s="58" customFormat="1" ht="16.5">
      <c r="A7" s="88"/>
      <c r="B7" s="57"/>
      <c r="C7" s="57"/>
      <c r="D7" s="57"/>
      <c r="E7" s="57"/>
      <c r="F7" s="57"/>
      <c r="G7" s="57"/>
      <c r="H7" s="257" t="s">
        <v>6</v>
      </c>
      <c r="I7" s="258"/>
      <c r="J7" s="259"/>
      <c r="K7" s="65" t="s">
        <v>7</v>
      </c>
      <c r="L7" s="65" t="s">
        <v>8</v>
      </c>
      <c r="M7" s="65" t="s">
        <v>9</v>
      </c>
      <c r="N7" s="65" t="s">
        <v>106</v>
      </c>
      <c r="O7" s="65" t="s">
        <v>296</v>
      </c>
    </row>
    <row r="8" spans="1:15" s="62" customFormat="1" ht="12">
      <c r="A8" s="99">
        <v>1</v>
      </c>
      <c r="H8" s="249" t="s">
        <v>102</v>
      </c>
      <c r="I8" s="250"/>
      <c r="J8" s="251"/>
      <c r="K8" s="183">
        <f>SUM(K9+K12+K18)</f>
        <v>6015</v>
      </c>
      <c r="L8" s="183">
        <f>SUM(L9+L12+L18)</f>
        <v>6226</v>
      </c>
      <c r="M8" s="70">
        <f>SUM(M9+M12+M18)</f>
        <v>0</v>
      </c>
      <c r="N8" s="70">
        <f>SUM(N9+N12+N18)</f>
        <v>0</v>
      </c>
      <c r="O8" s="183">
        <f>SUM(O9+O12+O18)</f>
        <v>6226</v>
      </c>
    </row>
    <row r="9" spans="1:15" s="82" customFormat="1" ht="12">
      <c r="A9" s="94">
        <v>2</v>
      </c>
      <c r="H9" s="89" t="s">
        <v>92</v>
      </c>
      <c r="I9" s="79"/>
      <c r="J9" s="79" t="s">
        <v>109</v>
      </c>
      <c r="K9" s="184">
        <f>SUM(K10:K11)</f>
        <v>0</v>
      </c>
      <c r="L9" s="184">
        <f>SUM(L10:L11)</f>
        <v>0</v>
      </c>
      <c r="M9" s="81">
        <f>SUM(M10+M11)</f>
        <v>0</v>
      </c>
      <c r="N9" s="81">
        <f>SUM(N10+N11)</f>
        <v>0</v>
      </c>
      <c r="O9" s="184">
        <f>SUM(O10:O11)</f>
        <v>0</v>
      </c>
    </row>
    <row r="10" spans="1:15" s="83" customFormat="1" ht="12">
      <c r="A10" s="93">
        <v>3</v>
      </c>
      <c r="H10" s="77"/>
      <c r="I10" s="90" t="s">
        <v>173</v>
      </c>
      <c r="J10" s="77" t="s">
        <v>159</v>
      </c>
      <c r="K10" s="87">
        <v>0</v>
      </c>
      <c r="L10" s="87">
        <v>0</v>
      </c>
      <c r="M10" s="78">
        <v>0</v>
      </c>
      <c r="N10" s="78">
        <v>0</v>
      </c>
      <c r="O10" s="87">
        <v>0</v>
      </c>
    </row>
    <row r="11" spans="1:15" s="83" customFormat="1" ht="12">
      <c r="A11" s="93">
        <v>4</v>
      </c>
      <c r="H11" s="77"/>
      <c r="I11" s="90" t="s">
        <v>174</v>
      </c>
      <c r="J11" s="77" t="s">
        <v>163</v>
      </c>
      <c r="K11" s="87">
        <v>0</v>
      </c>
      <c r="L11" s="87">
        <v>0</v>
      </c>
      <c r="M11" s="78">
        <v>0</v>
      </c>
      <c r="N11" s="78">
        <v>0</v>
      </c>
      <c r="O11" s="87">
        <v>0</v>
      </c>
    </row>
    <row r="12" spans="1:15" s="82" customFormat="1" ht="12">
      <c r="A12" s="93">
        <v>5</v>
      </c>
      <c r="H12" s="89" t="s">
        <v>94</v>
      </c>
      <c r="I12" s="89"/>
      <c r="J12" s="79" t="s">
        <v>103</v>
      </c>
      <c r="K12" s="184">
        <f>SUM(K13:K17)</f>
        <v>85</v>
      </c>
      <c r="L12" s="184">
        <f>SUM(L13:L17)</f>
        <v>85</v>
      </c>
      <c r="M12" s="81">
        <f>SUM(M13+M14+M15+M16+M17)</f>
        <v>0</v>
      </c>
      <c r="N12" s="81">
        <f>SUM(N13+N14+N15+N16+N17)</f>
        <v>0</v>
      </c>
      <c r="O12" s="184">
        <f>SUM(O13:O17)</f>
        <v>85</v>
      </c>
    </row>
    <row r="13" spans="1:15" s="83" customFormat="1" ht="12">
      <c r="A13" s="93">
        <v>6</v>
      </c>
      <c r="H13" s="77"/>
      <c r="I13" s="90" t="s">
        <v>180</v>
      </c>
      <c r="J13" s="77" t="s">
        <v>175</v>
      </c>
      <c r="K13" s="87">
        <v>0</v>
      </c>
      <c r="L13" s="87">
        <v>0</v>
      </c>
      <c r="M13" s="78">
        <v>0</v>
      </c>
      <c r="N13" s="78">
        <v>0</v>
      </c>
      <c r="O13" s="87">
        <v>0</v>
      </c>
    </row>
    <row r="14" spans="1:15" s="60" customFormat="1" ht="12">
      <c r="A14" s="93">
        <v>7</v>
      </c>
      <c r="H14" s="67"/>
      <c r="I14" s="90" t="s">
        <v>181</v>
      </c>
      <c r="J14" s="77" t="s">
        <v>177</v>
      </c>
      <c r="K14" s="87">
        <v>0</v>
      </c>
      <c r="L14" s="87">
        <v>0</v>
      </c>
      <c r="M14" s="78">
        <v>0</v>
      </c>
      <c r="N14" s="78">
        <f>SUM(N15:N15)</f>
        <v>0</v>
      </c>
      <c r="O14" s="87">
        <v>0</v>
      </c>
    </row>
    <row r="15" spans="1:15" s="60" customFormat="1" ht="12">
      <c r="A15" s="93">
        <v>8</v>
      </c>
      <c r="H15" s="67"/>
      <c r="I15" s="90" t="s">
        <v>182</v>
      </c>
      <c r="J15" s="77" t="s">
        <v>183</v>
      </c>
      <c r="K15" s="87">
        <v>0</v>
      </c>
      <c r="L15" s="87">
        <v>0</v>
      </c>
      <c r="M15" s="78">
        <v>0</v>
      </c>
      <c r="N15" s="78">
        <v>0</v>
      </c>
      <c r="O15" s="87">
        <v>0</v>
      </c>
    </row>
    <row r="16" spans="1:15" s="60" customFormat="1" ht="12">
      <c r="A16" s="93">
        <v>9</v>
      </c>
      <c r="H16" s="67"/>
      <c r="I16" s="90" t="s">
        <v>185</v>
      </c>
      <c r="J16" s="77" t="s">
        <v>186</v>
      </c>
      <c r="K16" s="87">
        <v>0</v>
      </c>
      <c r="L16" s="87">
        <v>0</v>
      </c>
      <c r="M16" s="78">
        <v>0</v>
      </c>
      <c r="N16" s="78">
        <v>0</v>
      </c>
      <c r="O16" s="87">
        <v>0</v>
      </c>
    </row>
    <row r="17" spans="1:15" s="60" customFormat="1" ht="12">
      <c r="A17" s="93">
        <v>10</v>
      </c>
      <c r="H17" s="67"/>
      <c r="I17" s="90" t="s">
        <v>188</v>
      </c>
      <c r="J17" s="77" t="s">
        <v>189</v>
      </c>
      <c r="K17" s="87">
        <v>85</v>
      </c>
      <c r="L17" s="87">
        <v>85</v>
      </c>
      <c r="M17" s="78">
        <v>0</v>
      </c>
      <c r="N17" s="78">
        <v>0</v>
      </c>
      <c r="O17" s="87">
        <v>85</v>
      </c>
    </row>
    <row r="18" spans="1:15" s="82" customFormat="1" ht="12">
      <c r="A18" s="93">
        <v>11</v>
      </c>
      <c r="H18" s="89" t="s">
        <v>96</v>
      </c>
      <c r="I18" s="89"/>
      <c r="J18" s="79" t="s">
        <v>191</v>
      </c>
      <c r="K18" s="184">
        <f>SUM(K19:K24)</f>
        <v>5930</v>
      </c>
      <c r="L18" s="184">
        <f>SUM(L19:L24)</f>
        <v>6141</v>
      </c>
      <c r="M18" s="81">
        <f>SUM(M19:M24)</f>
        <v>0</v>
      </c>
      <c r="N18" s="81">
        <f>SUM(N19:N24)</f>
        <v>0</v>
      </c>
      <c r="O18" s="184">
        <f>SUM(O19:O24)</f>
        <v>6141</v>
      </c>
    </row>
    <row r="19" spans="1:15" s="60" customFormat="1" ht="12">
      <c r="A19" s="93">
        <v>12</v>
      </c>
      <c r="H19" s="67"/>
      <c r="I19" s="90" t="s">
        <v>111</v>
      </c>
      <c r="J19" s="77" t="s">
        <v>192</v>
      </c>
      <c r="K19" s="87">
        <v>5880</v>
      </c>
      <c r="L19" s="87">
        <v>5880</v>
      </c>
      <c r="M19" s="78">
        <v>0</v>
      </c>
      <c r="N19" s="78">
        <v>0</v>
      </c>
      <c r="O19" s="87">
        <v>5880</v>
      </c>
    </row>
    <row r="20" spans="1:15" s="60" customFormat="1" ht="12">
      <c r="A20" s="93">
        <v>13</v>
      </c>
      <c r="H20" s="67"/>
      <c r="I20" s="90" t="s">
        <v>115</v>
      </c>
      <c r="J20" s="77" t="s">
        <v>193</v>
      </c>
      <c r="K20" s="87">
        <v>0</v>
      </c>
      <c r="L20" s="87">
        <v>0</v>
      </c>
      <c r="M20" s="78">
        <v>0</v>
      </c>
      <c r="N20" s="78">
        <v>0</v>
      </c>
      <c r="O20" s="87">
        <v>0</v>
      </c>
    </row>
    <row r="21" spans="1:15" s="60" customFormat="1" ht="12">
      <c r="A21" s="93">
        <v>14</v>
      </c>
      <c r="H21" s="67"/>
      <c r="I21" s="90" t="s">
        <v>119</v>
      </c>
      <c r="J21" s="77" t="s">
        <v>194</v>
      </c>
      <c r="K21" s="87">
        <v>0</v>
      </c>
      <c r="L21" s="87">
        <v>0</v>
      </c>
      <c r="M21" s="78">
        <v>0</v>
      </c>
      <c r="N21" s="78">
        <v>0</v>
      </c>
      <c r="O21" s="87">
        <v>0</v>
      </c>
    </row>
    <row r="22" spans="1:15" s="60" customFormat="1" ht="12">
      <c r="A22" s="93">
        <v>15</v>
      </c>
      <c r="H22" s="67"/>
      <c r="I22" s="90" t="s">
        <v>128</v>
      </c>
      <c r="J22" s="77" t="s">
        <v>195</v>
      </c>
      <c r="K22" s="87">
        <v>0</v>
      </c>
      <c r="L22" s="87">
        <v>0</v>
      </c>
      <c r="M22" s="78">
        <v>0</v>
      </c>
      <c r="N22" s="78">
        <v>0</v>
      </c>
      <c r="O22" s="87">
        <v>0</v>
      </c>
    </row>
    <row r="23" spans="1:15" s="60" customFormat="1" ht="12">
      <c r="A23" s="93">
        <v>16</v>
      </c>
      <c r="H23" s="67"/>
      <c r="I23" s="90" t="s">
        <v>131</v>
      </c>
      <c r="J23" s="77" t="s">
        <v>251</v>
      </c>
      <c r="K23" s="87">
        <v>0</v>
      </c>
      <c r="L23" s="87">
        <v>1</v>
      </c>
      <c r="M23" s="78">
        <v>0</v>
      </c>
      <c r="N23" s="78">
        <v>0</v>
      </c>
      <c r="O23" s="87">
        <v>1</v>
      </c>
    </row>
    <row r="24" spans="1:15" s="60" customFormat="1" ht="12">
      <c r="A24" s="93">
        <v>17</v>
      </c>
      <c r="H24" s="67"/>
      <c r="I24" s="90" t="s">
        <v>250</v>
      </c>
      <c r="J24" s="77" t="s">
        <v>104</v>
      </c>
      <c r="K24" s="87">
        <v>50</v>
      </c>
      <c r="L24" s="87">
        <v>260</v>
      </c>
      <c r="M24" s="78">
        <v>0</v>
      </c>
      <c r="N24" s="78">
        <v>0</v>
      </c>
      <c r="O24" s="87">
        <v>260</v>
      </c>
    </row>
    <row r="25" spans="1:15" s="59" customFormat="1" ht="12">
      <c r="A25" s="93">
        <v>18</v>
      </c>
      <c r="H25" s="249" t="s">
        <v>105</v>
      </c>
      <c r="I25" s="250"/>
      <c r="J25" s="251"/>
      <c r="K25" s="183">
        <f>SUM(K26+K28+K30)</f>
        <v>0</v>
      </c>
      <c r="L25" s="183">
        <f>SUM(L26+L28+L30)</f>
        <v>0</v>
      </c>
      <c r="M25" s="66">
        <f>SUM(M26+M28+M30)</f>
        <v>0</v>
      </c>
      <c r="N25" s="66">
        <f>SUM(N26+N28+N30)</f>
        <v>0</v>
      </c>
      <c r="O25" s="183">
        <f>SUM(O26+O28+O30)</f>
        <v>0</v>
      </c>
    </row>
    <row r="26" spans="1:15" s="60" customFormat="1" ht="12">
      <c r="A26" s="93">
        <v>19</v>
      </c>
      <c r="H26" s="89" t="s">
        <v>92</v>
      </c>
      <c r="I26" s="67"/>
      <c r="J26" s="97" t="s">
        <v>196</v>
      </c>
      <c r="K26" s="185">
        <f>SUM(K27)</f>
        <v>0</v>
      </c>
      <c r="L26" s="185">
        <f>SUM(L27)</f>
        <v>0</v>
      </c>
      <c r="M26" s="81">
        <v>0</v>
      </c>
      <c r="N26" s="81">
        <v>0</v>
      </c>
      <c r="O26" s="185">
        <f>SUM(O27)</f>
        <v>0</v>
      </c>
    </row>
    <row r="27" spans="1:15" s="83" customFormat="1" ht="12">
      <c r="A27" s="93">
        <v>20</v>
      </c>
      <c r="H27" s="77"/>
      <c r="I27" s="90" t="s">
        <v>173</v>
      </c>
      <c r="J27" s="77" t="s">
        <v>197</v>
      </c>
      <c r="K27" s="87">
        <v>0</v>
      </c>
      <c r="L27" s="87">
        <v>0</v>
      </c>
      <c r="M27" s="78">
        <v>0</v>
      </c>
      <c r="N27" s="78">
        <v>0</v>
      </c>
      <c r="O27" s="87">
        <v>0</v>
      </c>
    </row>
    <row r="28" spans="1:15" s="82" customFormat="1" ht="12">
      <c r="A28" s="93">
        <v>21</v>
      </c>
      <c r="H28" s="89" t="s">
        <v>94</v>
      </c>
      <c r="I28" s="79"/>
      <c r="J28" s="79" t="s">
        <v>198</v>
      </c>
      <c r="K28" s="184">
        <f>SUM(K29)</f>
        <v>0</v>
      </c>
      <c r="L28" s="184">
        <f>SUM(L29)</f>
        <v>0</v>
      </c>
      <c r="M28" s="81">
        <v>0</v>
      </c>
      <c r="N28" s="81">
        <v>0</v>
      </c>
      <c r="O28" s="184">
        <f>SUM(O29)</f>
        <v>0</v>
      </c>
    </row>
    <row r="29" spans="1:15" s="60" customFormat="1" ht="12">
      <c r="A29" s="93">
        <v>22</v>
      </c>
      <c r="H29" s="67"/>
      <c r="I29" s="90" t="s">
        <v>180</v>
      </c>
      <c r="J29" s="77" t="s">
        <v>199</v>
      </c>
      <c r="K29" s="87">
        <v>0</v>
      </c>
      <c r="L29" s="87">
        <v>0</v>
      </c>
      <c r="M29" s="68">
        <v>0</v>
      </c>
      <c r="N29" s="68">
        <v>0</v>
      </c>
      <c r="O29" s="87">
        <v>0</v>
      </c>
    </row>
    <row r="30" spans="1:15" s="60" customFormat="1" ht="12">
      <c r="A30" s="93">
        <v>23</v>
      </c>
      <c r="H30" s="89" t="s">
        <v>96</v>
      </c>
      <c r="I30" s="79"/>
      <c r="J30" s="79" t="s">
        <v>200</v>
      </c>
      <c r="K30" s="184">
        <f>SUM(K31)</f>
        <v>0</v>
      </c>
      <c r="L30" s="184">
        <f>SUM(L31)</f>
        <v>0</v>
      </c>
      <c r="M30" s="81">
        <v>0</v>
      </c>
      <c r="N30" s="81">
        <v>0</v>
      </c>
      <c r="O30" s="184">
        <f>SUM(O31)</f>
        <v>0</v>
      </c>
    </row>
    <row r="31" spans="1:15" s="60" customFormat="1" ht="12.75">
      <c r="A31" s="96">
        <v>24</v>
      </c>
      <c r="H31" s="67"/>
      <c r="I31" s="90" t="s">
        <v>111</v>
      </c>
      <c r="J31" s="77" t="s">
        <v>201</v>
      </c>
      <c r="K31" s="87">
        <v>0</v>
      </c>
      <c r="L31" s="87">
        <v>0</v>
      </c>
      <c r="M31" s="78">
        <v>0</v>
      </c>
      <c r="N31" s="78">
        <v>0</v>
      </c>
      <c r="O31" s="87">
        <v>0</v>
      </c>
    </row>
    <row r="32" spans="1:15" s="63" customFormat="1" ht="13.5" customHeight="1">
      <c r="A32" s="93">
        <v>25</v>
      </c>
      <c r="H32" s="244" t="s">
        <v>202</v>
      </c>
      <c r="I32" s="245"/>
      <c r="J32" s="252"/>
      <c r="K32" s="186">
        <f>SUM(K8+K25)</f>
        <v>6015</v>
      </c>
      <c r="L32" s="186">
        <f>SUM(L8+L25)</f>
        <v>6226</v>
      </c>
      <c r="M32" s="71">
        <f>SUM(M8,M25)</f>
        <v>0</v>
      </c>
      <c r="N32" s="71">
        <f>SUM(N8,N25)</f>
        <v>0</v>
      </c>
      <c r="O32" s="186">
        <f>SUM(O8+O25)</f>
        <v>6226</v>
      </c>
    </row>
    <row r="33" spans="1:15" s="61" customFormat="1" ht="15">
      <c r="A33" s="93">
        <v>26</v>
      </c>
      <c r="H33" s="72" t="s">
        <v>204</v>
      </c>
      <c r="I33" s="73"/>
      <c r="J33" s="74"/>
      <c r="K33" s="183">
        <f>SUM(K34:K35)</f>
        <v>55277</v>
      </c>
      <c r="L33" s="183">
        <f>SUM(L34:L35)</f>
        <v>55541</v>
      </c>
      <c r="M33" s="69"/>
      <c r="N33" s="69"/>
      <c r="O33" s="183">
        <f>SUM(O34:O35)</f>
        <v>55541</v>
      </c>
    </row>
    <row r="34" spans="1:15" ht="18" customHeight="1">
      <c r="A34" s="93">
        <v>27</v>
      </c>
      <c r="B34" s="86"/>
      <c r="C34" s="86"/>
      <c r="D34" s="86"/>
      <c r="E34" s="86"/>
      <c r="F34" s="86"/>
      <c r="G34" s="86"/>
      <c r="H34" s="98" t="s">
        <v>92</v>
      </c>
      <c r="I34" s="84"/>
      <c r="J34" s="85" t="s">
        <v>203</v>
      </c>
      <c r="K34" s="187">
        <v>395</v>
      </c>
      <c r="L34" s="187">
        <v>395</v>
      </c>
      <c r="M34" s="100">
        <v>0</v>
      </c>
      <c r="N34" s="100">
        <v>0</v>
      </c>
      <c r="O34" s="187">
        <v>395</v>
      </c>
    </row>
    <row r="35" spans="1:15" ht="18" customHeight="1">
      <c r="A35" s="93">
        <v>28</v>
      </c>
      <c r="B35" s="86"/>
      <c r="C35" s="86"/>
      <c r="D35" s="86"/>
      <c r="E35" s="86"/>
      <c r="F35" s="86"/>
      <c r="G35" s="86"/>
      <c r="H35" s="98" t="s">
        <v>94</v>
      </c>
      <c r="I35" s="84"/>
      <c r="J35" s="85" t="s">
        <v>166</v>
      </c>
      <c r="K35" s="187">
        <v>54882</v>
      </c>
      <c r="L35" s="187">
        <v>55146</v>
      </c>
      <c r="M35" s="100">
        <v>0</v>
      </c>
      <c r="N35" s="100">
        <v>0</v>
      </c>
      <c r="O35" s="187">
        <v>55146</v>
      </c>
    </row>
    <row r="36" spans="1:15" s="60" customFormat="1" ht="14.25" customHeight="1">
      <c r="A36" s="93">
        <v>29</v>
      </c>
      <c r="B36" s="61"/>
      <c r="C36" s="61"/>
      <c r="D36" s="61"/>
      <c r="E36" s="61"/>
      <c r="F36" s="61"/>
      <c r="G36" s="61"/>
      <c r="H36" s="244" t="s">
        <v>205</v>
      </c>
      <c r="I36" s="245"/>
      <c r="J36" s="246"/>
      <c r="K36" s="188">
        <f>SUM(K34:K35)</f>
        <v>55277</v>
      </c>
      <c r="L36" s="188">
        <f>SUM(L34:L35)</f>
        <v>55541</v>
      </c>
      <c r="M36" s="69">
        <f>SUM(M34:M35)</f>
        <v>0</v>
      </c>
      <c r="N36" s="69">
        <f>SUM(N34:N35)</f>
        <v>0</v>
      </c>
      <c r="O36" s="188">
        <f>SUM(O34:O35)</f>
        <v>55541</v>
      </c>
    </row>
    <row r="37" spans="1:15" s="60" customFormat="1" ht="16.5">
      <c r="A37" s="93">
        <v>30</v>
      </c>
      <c r="B37" s="61"/>
      <c r="C37" s="61"/>
      <c r="D37" s="61"/>
      <c r="E37" s="61"/>
      <c r="F37" s="61"/>
      <c r="G37" s="61"/>
      <c r="H37" s="247" t="s">
        <v>206</v>
      </c>
      <c r="I37" s="248"/>
      <c r="J37" s="246"/>
      <c r="K37" s="188">
        <f>SUM(K32+K36)</f>
        <v>61292</v>
      </c>
      <c r="L37" s="188">
        <f>SUM(L32+L36)</f>
        <v>61767</v>
      </c>
      <c r="M37" s="69">
        <f>SUM(M32+M36)</f>
        <v>0</v>
      </c>
      <c r="N37" s="69">
        <f>SUM(N32+N36)</f>
        <v>0</v>
      </c>
      <c r="O37" s="188">
        <f>SUM(O32+O36)</f>
        <v>61767</v>
      </c>
    </row>
    <row r="38" ht="16.5">
      <c r="S38" s="58"/>
    </row>
  </sheetData>
  <sheetProtection/>
  <mergeCells count="14">
    <mergeCell ref="H1:O1"/>
    <mergeCell ref="H2:O2"/>
    <mergeCell ref="H3:O3"/>
    <mergeCell ref="H37:J37"/>
    <mergeCell ref="M5:O5"/>
    <mergeCell ref="H7:J7"/>
    <mergeCell ref="H8:J8"/>
    <mergeCell ref="H25:J25"/>
    <mergeCell ref="H32:J32"/>
    <mergeCell ref="H36:J36"/>
    <mergeCell ref="K5:K6"/>
    <mergeCell ref="L5:L6"/>
    <mergeCell ref="A5:A6"/>
    <mergeCell ref="H5:J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3">
      <selection activeCell="O8" sqref="O8:O41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1" width="14.7109375" style="0" customWidth="1"/>
    <col min="12" max="12" width="14.140625" style="0" customWidth="1"/>
    <col min="13" max="13" width="14.57421875" style="0" customWidth="1"/>
    <col min="14" max="14" width="12.8515625" style="0" customWidth="1"/>
    <col min="15" max="15" width="13.7109375" style="0" customWidth="1"/>
  </cols>
  <sheetData>
    <row r="1" spans="8:16" ht="15">
      <c r="H1" s="260"/>
      <c r="I1" s="260"/>
      <c r="J1" s="260"/>
      <c r="K1" s="260"/>
      <c r="L1" s="260"/>
      <c r="M1" s="260"/>
      <c r="N1" s="260"/>
      <c r="O1" s="260"/>
      <c r="P1" s="56"/>
    </row>
    <row r="2" spans="8:15" s="56" customFormat="1" ht="19.5" customHeight="1">
      <c r="H2" s="261" t="s">
        <v>207</v>
      </c>
      <c r="I2" s="261"/>
      <c r="J2" s="261"/>
      <c r="K2" s="261"/>
      <c r="L2" s="261"/>
      <c r="M2" s="261"/>
      <c r="N2" s="261"/>
      <c r="O2" s="261"/>
    </row>
    <row r="3" spans="8:15" ht="15.75">
      <c r="H3" s="262" t="s">
        <v>317</v>
      </c>
      <c r="I3" s="262"/>
      <c r="J3" s="262"/>
      <c r="K3" s="262"/>
      <c r="L3" s="262"/>
      <c r="M3" s="262"/>
      <c r="N3" s="262"/>
      <c r="O3" s="262"/>
    </row>
    <row r="4" spans="8:15" ht="20.25" customHeight="1">
      <c r="H4" s="64"/>
      <c r="I4" s="64"/>
      <c r="J4" s="64"/>
      <c r="K4" s="64"/>
      <c r="L4" s="64"/>
      <c r="M4" s="64" t="s">
        <v>33</v>
      </c>
      <c r="N4" s="64"/>
      <c r="O4" s="178" t="s">
        <v>249</v>
      </c>
    </row>
    <row r="5" spans="1:15" s="57" customFormat="1" ht="14.25" customHeight="1">
      <c r="A5" s="265" t="s">
        <v>167</v>
      </c>
      <c r="H5" s="253" t="s">
        <v>245</v>
      </c>
      <c r="I5" s="253"/>
      <c r="J5" s="254"/>
      <c r="K5" s="267" t="s">
        <v>88</v>
      </c>
      <c r="L5" s="269" t="s">
        <v>300</v>
      </c>
      <c r="M5" s="257" t="s">
        <v>88</v>
      </c>
      <c r="N5" s="263"/>
      <c r="O5" s="263"/>
    </row>
    <row r="6" spans="1:15" s="57" customFormat="1" ht="25.5">
      <c r="A6" s="266"/>
      <c r="H6" s="255"/>
      <c r="I6" s="255"/>
      <c r="J6" s="256"/>
      <c r="K6" s="268"/>
      <c r="L6" s="270"/>
      <c r="M6" s="65" t="s">
        <v>89</v>
      </c>
      <c r="N6" s="65" t="s">
        <v>90</v>
      </c>
      <c r="O6" s="65" t="s">
        <v>299</v>
      </c>
    </row>
    <row r="7" spans="1:15" s="57" customFormat="1" ht="15">
      <c r="A7" s="88"/>
      <c r="H7" s="257" t="s">
        <v>6</v>
      </c>
      <c r="I7" s="258"/>
      <c r="J7" s="259"/>
      <c r="K7" s="65" t="s">
        <v>7</v>
      </c>
      <c r="L7" s="65" t="s">
        <v>8</v>
      </c>
      <c r="M7" s="65" t="s">
        <v>9</v>
      </c>
      <c r="N7" s="65" t="s">
        <v>106</v>
      </c>
      <c r="O7" s="65" t="s">
        <v>296</v>
      </c>
    </row>
    <row r="8" spans="1:15" s="59" customFormat="1" ht="12">
      <c r="A8" s="93">
        <v>1</v>
      </c>
      <c r="H8" s="271" t="s">
        <v>91</v>
      </c>
      <c r="I8" s="272"/>
      <c r="J8" s="273"/>
      <c r="K8" s="66">
        <f>SUM(K9:K11)</f>
        <v>61212</v>
      </c>
      <c r="L8" s="66">
        <f>SUM(L9:L11)</f>
        <v>61687</v>
      </c>
      <c r="M8" s="66">
        <f>SUM(M9+M10+M11+M31+M32)</f>
        <v>0</v>
      </c>
      <c r="N8" s="66">
        <f>SUM(N9+N10+N11+N31+N32)</f>
        <v>0</v>
      </c>
      <c r="O8" s="66">
        <f>SUM(O9:O11)</f>
        <v>61687</v>
      </c>
    </row>
    <row r="9" spans="1:15" s="60" customFormat="1" ht="12">
      <c r="A9" s="93">
        <v>2</v>
      </c>
      <c r="H9" s="89" t="s">
        <v>92</v>
      </c>
      <c r="I9" s="67"/>
      <c r="J9" s="79" t="s">
        <v>93</v>
      </c>
      <c r="K9" s="81">
        <v>41897</v>
      </c>
      <c r="L9" s="81">
        <v>42313</v>
      </c>
      <c r="M9" s="80">
        <v>0</v>
      </c>
      <c r="N9" s="81">
        <v>0</v>
      </c>
      <c r="O9" s="81">
        <v>42313</v>
      </c>
    </row>
    <row r="10" spans="1:15" s="60" customFormat="1" ht="12">
      <c r="A10" s="93">
        <v>3</v>
      </c>
      <c r="H10" s="89" t="s">
        <v>94</v>
      </c>
      <c r="I10" s="67"/>
      <c r="J10" s="79" t="s">
        <v>95</v>
      </c>
      <c r="K10" s="81">
        <v>9740</v>
      </c>
      <c r="L10" s="81">
        <v>9832</v>
      </c>
      <c r="M10" s="81">
        <v>0</v>
      </c>
      <c r="N10" s="81">
        <v>0</v>
      </c>
      <c r="O10" s="81">
        <v>9832</v>
      </c>
    </row>
    <row r="11" spans="1:15" s="60" customFormat="1" ht="12">
      <c r="A11" s="93">
        <v>4</v>
      </c>
      <c r="H11" s="89" t="s">
        <v>96</v>
      </c>
      <c r="I11" s="67"/>
      <c r="J11" s="79" t="s">
        <v>97</v>
      </c>
      <c r="K11" s="81">
        <f>SUM(K12+K15+K18+K25+K27)</f>
        <v>9575</v>
      </c>
      <c r="L11" s="81">
        <f>SUM(L12+L15+L18+L25+L27)</f>
        <v>9542</v>
      </c>
      <c r="M11" s="81">
        <f>SUM(M12+M15+M18+M25+M27)</f>
        <v>0</v>
      </c>
      <c r="N11" s="81">
        <f>SUM(N12+N15+N18+N25+N27)</f>
        <v>0</v>
      </c>
      <c r="O11" s="81">
        <f>SUM(O12+O15+O18+O25+O27)</f>
        <v>9542</v>
      </c>
    </row>
    <row r="12" spans="1:15" s="60" customFormat="1" ht="12">
      <c r="A12" s="93">
        <v>5</v>
      </c>
      <c r="H12" s="67"/>
      <c r="I12" s="76" t="s">
        <v>111</v>
      </c>
      <c r="J12" s="77" t="s">
        <v>112</v>
      </c>
      <c r="K12" s="78">
        <f>SUM(K13+K14)</f>
        <v>1585</v>
      </c>
      <c r="L12" s="78">
        <f>SUM(L13+L14)</f>
        <v>1551</v>
      </c>
      <c r="M12" s="78">
        <f>SUM(M13+M14)</f>
        <v>0</v>
      </c>
      <c r="N12" s="78">
        <f>SUM(N13+N14)</f>
        <v>0</v>
      </c>
      <c r="O12" s="78">
        <f>SUM(O13+O14)</f>
        <v>1551</v>
      </c>
    </row>
    <row r="13" spans="1:15" s="60" customFormat="1" ht="12">
      <c r="A13" s="93">
        <v>6</v>
      </c>
      <c r="H13" s="67"/>
      <c r="I13" s="75"/>
      <c r="J13" s="67" t="s">
        <v>113</v>
      </c>
      <c r="K13" s="68">
        <v>308</v>
      </c>
      <c r="L13" s="68">
        <v>308</v>
      </c>
      <c r="M13" s="68">
        <v>0</v>
      </c>
      <c r="N13" s="68">
        <v>0</v>
      </c>
      <c r="O13" s="68">
        <v>308</v>
      </c>
    </row>
    <row r="14" spans="1:15" s="60" customFormat="1" ht="12">
      <c r="A14" s="93">
        <v>7</v>
      </c>
      <c r="H14" s="67"/>
      <c r="I14" s="75"/>
      <c r="J14" s="67" t="s">
        <v>114</v>
      </c>
      <c r="K14" s="68">
        <v>1277</v>
      </c>
      <c r="L14" s="68">
        <v>1243</v>
      </c>
      <c r="M14" s="68">
        <v>0</v>
      </c>
      <c r="N14" s="68">
        <v>0</v>
      </c>
      <c r="O14" s="68">
        <v>1243</v>
      </c>
    </row>
    <row r="15" spans="1:15" s="60" customFormat="1" ht="12">
      <c r="A15" s="93">
        <v>8</v>
      </c>
      <c r="H15" s="67"/>
      <c r="I15" s="90" t="s">
        <v>115</v>
      </c>
      <c r="J15" s="77" t="s">
        <v>116</v>
      </c>
      <c r="K15" s="78">
        <f>SUM(K16+K17)</f>
        <v>2030</v>
      </c>
      <c r="L15" s="78">
        <f>SUM(L16+L17)</f>
        <v>2030</v>
      </c>
      <c r="M15" s="78">
        <f>SUM(M16+M17)</f>
        <v>0</v>
      </c>
      <c r="N15" s="78">
        <f>SUM(N16+N17)</f>
        <v>0</v>
      </c>
      <c r="O15" s="78">
        <f>SUM(O16+O17)</f>
        <v>2030</v>
      </c>
    </row>
    <row r="16" spans="1:15" s="60" customFormat="1" ht="12">
      <c r="A16" s="93">
        <v>9</v>
      </c>
      <c r="H16" s="67"/>
      <c r="I16" s="91"/>
      <c r="J16" s="67" t="s">
        <v>117</v>
      </c>
      <c r="K16" s="68">
        <v>1580</v>
      </c>
      <c r="L16" s="68">
        <v>1580</v>
      </c>
      <c r="M16" s="68">
        <v>0</v>
      </c>
      <c r="N16" s="68">
        <v>0</v>
      </c>
      <c r="O16" s="68">
        <v>1580</v>
      </c>
    </row>
    <row r="17" spans="1:15" s="60" customFormat="1" ht="12">
      <c r="A17" s="93">
        <v>10</v>
      </c>
      <c r="H17" s="67"/>
      <c r="I17" s="91"/>
      <c r="J17" s="67" t="s">
        <v>118</v>
      </c>
      <c r="K17" s="68">
        <v>450</v>
      </c>
      <c r="L17" s="68">
        <v>450</v>
      </c>
      <c r="M17" s="68">
        <v>0</v>
      </c>
      <c r="N17" s="68">
        <v>0</v>
      </c>
      <c r="O17" s="68">
        <v>450</v>
      </c>
    </row>
    <row r="18" spans="1:15" s="60" customFormat="1" ht="12">
      <c r="A18" s="93">
        <v>11</v>
      </c>
      <c r="H18" s="67"/>
      <c r="I18" s="90" t="s">
        <v>119</v>
      </c>
      <c r="J18" s="77" t="s">
        <v>120</v>
      </c>
      <c r="K18" s="78">
        <f>SUM(K19:K24)</f>
        <v>3793</v>
      </c>
      <c r="L18" s="78">
        <f>SUM(L19:L24)</f>
        <v>3793</v>
      </c>
      <c r="M18" s="78">
        <f>SUM(M19:M24)</f>
        <v>0</v>
      </c>
      <c r="N18" s="78">
        <f>SUM(N19:N24)</f>
        <v>0</v>
      </c>
      <c r="O18" s="78">
        <f>SUM(O19:O24)</f>
        <v>3793</v>
      </c>
    </row>
    <row r="19" spans="1:15" s="60" customFormat="1" ht="12">
      <c r="A19" s="93">
        <v>12</v>
      </c>
      <c r="H19" s="67"/>
      <c r="I19" s="91"/>
      <c r="J19" s="67" t="s">
        <v>121</v>
      </c>
      <c r="K19" s="68">
        <v>1015</v>
      </c>
      <c r="L19" s="68">
        <v>1015</v>
      </c>
      <c r="M19" s="68">
        <v>0</v>
      </c>
      <c r="N19" s="68">
        <v>0</v>
      </c>
      <c r="O19" s="68">
        <v>1015</v>
      </c>
    </row>
    <row r="20" spans="1:15" s="60" customFormat="1" ht="12">
      <c r="A20" s="93">
        <v>13</v>
      </c>
      <c r="H20" s="67"/>
      <c r="I20" s="91"/>
      <c r="J20" s="67" t="s">
        <v>122</v>
      </c>
      <c r="K20" s="68">
        <v>250</v>
      </c>
      <c r="L20" s="68">
        <v>250</v>
      </c>
      <c r="M20" s="68">
        <v>0</v>
      </c>
      <c r="N20" s="68">
        <v>0</v>
      </c>
      <c r="O20" s="68">
        <v>250</v>
      </c>
    </row>
    <row r="21" spans="1:15" s="60" customFormat="1" ht="12">
      <c r="A21" s="93">
        <v>14</v>
      </c>
      <c r="H21" s="67"/>
      <c r="I21" s="91"/>
      <c r="J21" s="67" t="s">
        <v>123</v>
      </c>
      <c r="K21" s="68">
        <v>1050</v>
      </c>
      <c r="L21" s="68">
        <v>1050</v>
      </c>
      <c r="M21" s="68">
        <v>0</v>
      </c>
      <c r="N21" s="68">
        <v>0</v>
      </c>
      <c r="O21" s="68">
        <v>1050</v>
      </c>
    </row>
    <row r="22" spans="1:15" s="60" customFormat="1" ht="12">
      <c r="A22" s="93">
        <v>15</v>
      </c>
      <c r="H22" s="67"/>
      <c r="I22" s="91"/>
      <c r="J22" s="67" t="s">
        <v>124</v>
      </c>
      <c r="K22" s="68">
        <v>100</v>
      </c>
      <c r="L22" s="68">
        <v>100</v>
      </c>
      <c r="M22" s="68">
        <v>0</v>
      </c>
      <c r="N22" s="68">
        <v>0</v>
      </c>
      <c r="O22" s="68">
        <v>100</v>
      </c>
    </row>
    <row r="23" spans="1:15" s="60" customFormat="1" ht="12">
      <c r="A23" s="93">
        <v>16</v>
      </c>
      <c r="H23" s="67"/>
      <c r="I23" s="91"/>
      <c r="J23" s="67" t="s">
        <v>126</v>
      </c>
      <c r="K23" s="68">
        <v>494</v>
      </c>
      <c r="L23" s="68">
        <v>494</v>
      </c>
      <c r="M23" s="68">
        <v>0</v>
      </c>
      <c r="N23" s="68">
        <v>0</v>
      </c>
      <c r="O23" s="68">
        <v>494</v>
      </c>
    </row>
    <row r="24" spans="1:15" s="60" customFormat="1" ht="12">
      <c r="A24" s="93">
        <v>17</v>
      </c>
      <c r="H24" s="67"/>
      <c r="I24" s="91"/>
      <c r="J24" s="67" t="s">
        <v>127</v>
      </c>
      <c r="K24" s="68">
        <v>884</v>
      </c>
      <c r="L24" s="68">
        <v>884</v>
      </c>
      <c r="M24" s="68">
        <v>0</v>
      </c>
      <c r="N24" s="68">
        <v>0</v>
      </c>
      <c r="O24" s="68">
        <v>884</v>
      </c>
    </row>
    <row r="25" spans="1:15" s="60" customFormat="1" ht="12">
      <c r="A25" s="93">
        <v>18</v>
      </c>
      <c r="H25" s="67"/>
      <c r="I25" s="90" t="s">
        <v>128</v>
      </c>
      <c r="J25" s="77" t="s">
        <v>129</v>
      </c>
      <c r="K25" s="78">
        <f>SUM(K26)</f>
        <v>510</v>
      </c>
      <c r="L25" s="78">
        <f>SUM(L26)</f>
        <v>510</v>
      </c>
      <c r="M25" s="78">
        <v>0</v>
      </c>
      <c r="N25" s="78">
        <v>0</v>
      </c>
      <c r="O25" s="78">
        <f>SUM(O26)</f>
        <v>510</v>
      </c>
    </row>
    <row r="26" spans="1:15" s="60" customFormat="1" ht="12">
      <c r="A26" s="93">
        <v>19</v>
      </c>
      <c r="H26" s="67"/>
      <c r="I26" s="91"/>
      <c r="J26" s="67" t="s">
        <v>130</v>
      </c>
      <c r="K26" s="68">
        <v>510</v>
      </c>
      <c r="L26" s="68">
        <v>510</v>
      </c>
      <c r="M26" s="68">
        <v>0</v>
      </c>
      <c r="N26" s="68">
        <v>0</v>
      </c>
      <c r="O26" s="68">
        <v>510</v>
      </c>
    </row>
    <row r="27" spans="1:15" s="60" customFormat="1" ht="12">
      <c r="A27" s="93">
        <v>20</v>
      </c>
      <c r="H27" s="67"/>
      <c r="I27" s="90" t="s">
        <v>131</v>
      </c>
      <c r="J27" s="77" t="s">
        <v>132</v>
      </c>
      <c r="K27" s="78">
        <f>SUM(K28:K30)</f>
        <v>1657</v>
      </c>
      <c r="L27" s="78">
        <f>SUM(L28:L30)</f>
        <v>1658</v>
      </c>
      <c r="M27" s="78">
        <f>SUM(M28:M30)</f>
        <v>0</v>
      </c>
      <c r="N27" s="78">
        <f>SUM(N28:N30)</f>
        <v>0</v>
      </c>
      <c r="O27" s="78">
        <f>SUM(O28:O30)</f>
        <v>1658</v>
      </c>
    </row>
    <row r="28" spans="1:15" s="60" customFormat="1" ht="12">
      <c r="A28" s="93">
        <v>21</v>
      </c>
      <c r="H28" s="67"/>
      <c r="I28" s="91"/>
      <c r="J28" s="67" t="s">
        <v>133</v>
      </c>
      <c r="K28" s="68">
        <v>1657</v>
      </c>
      <c r="L28" s="68">
        <v>1656</v>
      </c>
      <c r="M28" s="68">
        <v>0</v>
      </c>
      <c r="N28" s="68">
        <v>0</v>
      </c>
      <c r="O28" s="68">
        <v>1656</v>
      </c>
    </row>
    <row r="29" spans="1:15" s="60" customFormat="1" ht="12">
      <c r="A29" s="93">
        <v>22</v>
      </c>
      <c r="H29" s="67"/>
      <c r="I29" s="91"/>
      <c r="J29" s="67" t="s">
        <v>134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</row>
    <row r="30" spans="1:15" s="60" customFormat="1" ht="12">
      <c r="A30" s="93">
        <v>23</v>
      </c>
      <c r="H30" s="67"/>
      <c r="I30" s="91"/>
      <c r="J30" s="67" t="s">
        <v>135</v>
      </c>
      <c r="K30" s="68">
        <v>0</v>
      </c>
      <c r="L30" s="68">
        <v>2</v>
      </c>
      <c r="M30" s="68">
        <v>0</v>
      </c>
      <c r="N30" s="68">
        <v>0</v>
      </c>
      <c r="O30" s="68">
        <v>2</v>
      </c>
    </row>
    <row r="31" spans="1:15" s="60" customFormat="1" ht="12">
      <c r="A31" s="93">
        <v>24</v>
      </c>
      <c r="H31" s="89" t="s">
        <v>98</v>
      </c>
      <c r="I31" s="79"/>
      <c r="J31" s="79" t="s">
        <v>100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</row>
    <row r="32" spans="1:15" s="60" customFormat="1" ht="12">
      <c r="A32" s="93">
        <v>25</v>
      </c>
      <c r="H32" s="89" t="s">
        <v>99</v>
      </c>
      <c r="I32" s="89"/>
      <c r="J32" s="79" t="s">
        <v>146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</row>
    <row r="33" spans="1:15" s="59" customFormat="1" ht="12">
      <c r="A33" s="93">
        <v>26</v>
      </c>
      <c r="H33" s="72" t="s">
        <v>101</v>
      </c>
      <c r="I33" s="73"/>
      <c r="J33" s="74"/>
      <c r="K33" s="66">
        <f>SUM(K34:K36)</f>
        <v>80</v>
      </c>
      <c r="L33" s="66">
        <f>SUM(L34:L36)</f>
        <v>80</v>
      </c>
      <c r="M33" s="66">
        <f>SUM(M34:M36)</f>
        <v>0</v>
      </c>
      <c r="N33" s="66">
        <f>SUM(N34:N36)</f>
        <v>0</v>
      </c>
      <c r="O33" s="66">
        <f>SUM(O34:O36)</f>
        <v>80</v>
      </c>
    </row>
    <row r="34" spans="1:15" s="82" customFormat="1" ht="12">
      <c r="A34" s="95">
        <v>27</v>
      </c>
      <c r="H34" s="89" t="s">
        <v>92</v>
      </c>
      <c r="I34" s="79"/>
      <c r="J34" s="79" t="s">
        <v>155</v>
      </c>
      <c r="K34" s="81">
        <v>80</v>
      </c>
      <c r="L34" s="81">
        <v>80</v>
      </c>
      <c r="M34" s="81">
        <v>0</v>
      </c>
      <c r="N34" s="81">
        <v>0</v>
      </c>
      <c r="O34" s="81">
        <v>80</v>
      </c>
    </row>
    <row r="35" spans="1:15" s="82" customFormat="1" ht="12">
      <c r="A35" s="95">
        <v>28</v>
      </c>
      <c r="H35" s="89" t="s">
        <v>94</v>
      </c>
      <c r="I35" s="79"/>
      <c r="J35" s="79" t="s">
        <v>156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</row>
    <row r="36" spans="1:15" s="82" customFormat="1" ht="12">
      <c r="A36" s="95">
        <v>29</v>
      </c>
      <c r="H36" s="89" t="s">
        <v>96</v>
      </c>
      <c r="I36" s="79"/>
      <c r="J36" s="79" t="s">
        <v>157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</row>
    <row r="37" spans="1:15" s="61" customFormat="1" ht="15">
      <c r="A37" s="93">
        <v>30</v>
      </c>
      <c r="H37" s="244" t="s">
        <v>168</v>
      </c>
      <c r="I37" s="245"/>
      <c r="J37" s="252"/>
      <c r="K37" s="69">
        <f>SUM(K8,K33,)</f>
        <v>61292</v>
      </c>
      <c r="L37" s="69">
        <f>SUM(L8,L33,)</f>
        <v>61767</v>
      </c>
      <c r="M37" s="69">
        <f>SUM(M8,M33,)</f>
        <v>0</v>
      </c>
      <c r="N37" s="69">
        <f>SUM(N8,N33,)</f>
        <v>0</v>
      </c>
      <c r="O37" s="69">
        <f>SUM(O8,O33,)</f>
        <v>61767</v>
      </c>
    </row>
    <row r="38" spans="1:15" s="61" customFormat="1" ht="15">
      <c r="A38" s="93">
        <v>31</v>
      </c>
      <c r="H38" s="72" t="s">
        <v>165</v>
      </c>
      <c r="I38" s="73"/>
      <c r="J38" s="74"/>
      <c r="K38" s="69">
        <f>SUM(K39:K40)</f>
        <v>0</v>
      </c>
      <c r="L38" s="69">
        <f>SUM(L39:L40)</f>
        <v>0</v>
      </c>
      <c r="M38" s="69">
        <f>SUM(M39:M40)</f>
        <v>0</v>
      </c>
      <c r="N38" s="69">
        <f>SUM(N39:N40)</f>
        <v>0</v>
      </c>
      <c r="O38" s="69">
        <f>SUM(O39:O40)</f>
        <v>0</v>
      </c>
    </row>
    <row r="39" spans="1:15" s="86" customFormat="1" ht="14.25">
      <c r="A39" s="95">
        <v>32</v>
      </c>
      <c r="H39" s="98" t="s">
        <v>92</v>
      </c>
      <c r="I39" s="84"/>
      <c r="J39" s="85" t="s">
        <v>166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</row>
    <row r="40" spans="1:15" s="61" customFormat="1" ht="15">
      <c r="A40" s="93">
        <v>33</v>
      </c>
      <c r="H40" s="244" t="s">
        <v>169</v>
      </c>
      <c r="I40" s="245"/>
      <c r="J40" s="246"/>
      <c r="K40" s="69">
        <v>0</v>
      </c>
      <c r="L40" s="69">
        <v>0</v>
      </c>
      <c r="M40" s="69">
        <v>0</v>
      </c>
      <c r="N40" s="69">
        <v>0</v>
      </c>
      <c r="O40" s="69">
        <v>0</v>
      </c>
    </row>
    <row r="41" spans="1:15" s="61" customFormat="1" ht="16.5">
      <c r="A41" s="93">
        <v>34</v>
      </c>
      <c r="H41" s="247" t="s">
        <v>170</v>
      </c>
      <c r="I41" s="248"/>
      <c r="J41" s="246"/>
      <c r="K41" s="69">
        <f>SUM(K37+K40)</f>
        <v>61292</v>
      </c>
      <c r="L41" s="69">
        <f>SUM(L37+L40)</f>
        <v>61767</v>
      </c>
      <c r="M41" s="69">
        <f>SUM(M37+M40)</f>
        <v>0</v>
      </c>
      <c r="N41" s="69">
        <f>SUM(N37+N40)</f>
        <v>0</v>
      </c>
      <c r="O41" s="69">
        <f>SUM(O37+O40)</f>
        <v>61767</v>
      </c>
    </row>
    <row r="42" ht="16.5">
      <c r="S42" s="58"/>
    </row>
  </sheetData>
  <sheetProtection/>
  <mergeCells count="13">
    <mergeCell ref="A5:A6"/>
    <mergeCell ref="H5:J6"/>
    <mergeCell ref="M5:O5"/>
    <mergeCell ref="H7:J7"/>
    <mergeCell ref="H8:J8"/>
    <mergeCell ref="H37:J37"/>
    <mergeCell ref="H40:J40"/>
    <mergeCell ref="H41:J41"/>
    <mergeCell ref="H1:O1"/>
    <mergeCell ref="H2:O2"/>
    <mergeCell ref="H3:O3"/>
    <mergeCell ref="K5:K6"/>
    <mergeCell ref="L5:L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24" sqref="C24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35.8515625" style="0" customWidth="1"/>
    <col min="4" max="4" width="16.7109375" style="0" customWidth="1"/>
    <col min="5" max="5" width="18.28125" style="0" customWidth="1"/>
  </cols>
  <sheetData>
    <row r="1" ht="19.5" customHeight="1">
      <c r="A1" s="57"/>
    </row>
    <row r="2" ht="38.25" customHeight="1"/>
    <row r="3" spans="1:5" s="101" customFormat="1" ht="74.25" customHeight="1">
      <c r="A3" s="279" t="s">
        <v>314</v>
      </c>
      <c r="B3" s="279"/>
      <c r="C3" s="279"/>
      <c r="D3" s="279"/>
      <c r="E3" s="242"/>
    </row>
    <row r="4" spans="2:5" ht="21" customHeight="1">
      <c r="B4" s="103"/>
      <c r="C4" s="103"/>
      <c r="D4" s="114" t="s">
        <v>33</v>
      </c>
      <c r="E4" s="115" t="s">
        <v>220</v>
      </c>
    </row>
    <row r="5" spans="1:5" s="101" customFormat="1" ht="48.75" customHeight="1">
      <c r="A5" s="162" t="s">
        <v>167</v>
      </c>
      <c r="B5" s="104" t="s">
        <v>208</v>
      </c>
      <c r="C5" s="181" t="s">
        <v>318</v>
      </c>
      <c r="D5" s="280" t="s">
        <v>300</v>
      </c>
      <c r="E5" s="281"/>
    </row>
    <row r="6" spans="1:5" ht="15" customHeight="1">
      <c r="A6" s="105"/>
      <c r="B6" s="107" t="s">
        <v>6</v>
      </c>
      <c r="C6" s="189" t="s">
        <v>7</v>
      </c>
      <c r="D6" s="280" t="s">
        <v>8</v>
      </c>
      <c r="E6" s="282"/>
    </row>
    <row r="7" spans="1:5" s="57" customFormat="1" ht="15" customHeight="1">
      <c r="A7" s="112">
        <v>1</v>
      </c>
      <c r="B7" s="106" t="s">
        <v>208</v>
      </c>
      <c r="C7" s="190">
        <v>3000</v>
      </c>
      <c r="D7" s="283">
        <v>3000</v>
      </c>
      <c r="E7" s="284"/>
    </row>
    <row r="8" spans="1:5" s="57" customFormat="1" ht="15" customHeight="1">
      <c r="A8" s="113">
        <v>2</v>
      </c>
      <c r="B8" s="69" t="s">
        <v>209</v>
      </c>
      <c r="C8" s="191">
        <f>SUM(C7)</f>
        <v>3000</v>
      </c>
      <c r="D8" s="277">
        <f>SUM(D7)</f>
        <v>3000</v>
      </c>
      <c r="E8" s="276"/>
    </row>
    <row r="9" spans="1:5" s="57" customFormat="1" ht="15" customHeight="1">
      <c r="A9" s="112">
        <v>3</v>
      </c>
      <c r="B9" s="108" t="s">
        <v>255</v>
      </c>
      <c r="C9" s="192">
        <v>7000</v>
      </c>
      <c r="D9" s="274">
        <v>0</v>
      </c>
      <c r="E9" s="276"/>
    </row>
    <row r="10" spans="1:5" s="57" customFormat="1" ht="15" customHeight="1">
      <c r="A10" s="112">
        <v>4</v>
      </c>
      <c r="B10" s="108" t="s">
        <v>265</v>
      </c>
      <c r="C10" s="192">
        <v>248</v>
      </c>
      <c r="D10" s="274">
        <v>0</v>
      </c>
      <c r="E10" s="275"/>
    </row>
    <row r="11" spans="1:5" s="57" customFormat="1" ht="15" customHeight="1">
      <c r="A11" s="112">
        <v>5</v>
      </c>
      <c r="B11" s="108" t="s">
        <v>266</v>
      </c>
      <c r="C11" s="192">
        <v>9999</v>
      </c>
      <c r="D11" s="274">
        <v>0</v>
      </c>
      <c r="E11" s="275"/>
    </row>
    <row r="12" spans="1:5" s="57" customFormat="1" ht="15" customHeight="1">
      <c r="A12" s="112">
        <v>6</v>
      </c>
      <c r="B12" s="108" t="s">
        <v>210</v>
      </c>
      <c r="C12" s="192">
        <v>16658</v>
      </c>
      <c r="D12" s="274">
        <v>5923</v>
      </c>
      <c r="E12" s="276"/>
    </row>
    <row r="13" spans="1:5" ht="15" customHeight="1">
      <c r="A13" s="112">
        <v>7</v>
      </c>
      <c r="B13" s="110" t="s">
        <v>211</v>
      </c>
      <c r="C13" s="193">
        <f>SUM(C9:C12)</f>
        <v>33905</v>
      </c>
      <c r="D13" s="277">
        <f>SUM(D9:D12)</f>
        <v>5923</v>
      </c>
      <c r="E13" s="275"/>
    </row>
    <row r="14" spans="1:5" s="111" customFormat="1" ht="15" customHeight="1">
      <c r="A14" s="113">
        <v>8</v>
      </c>
      <c r="B14" s="109" t="s">
        <v>212</v>
      </c>
      <c r="C14" s="193">
        <f>SUM(C8+C13)</f>
        <v>36905</v>
      </c>
      <c r="D14" s="277">
        <f>SUM(D8+D13)</f>
        <v>8923</v>
      </c>
      <c r="E14" s="278"/>
    </row>
    <row r="16" ht="15">
      <c r="E16" s="102"/>
    </row>
  </sheetData>
  <sheetProtection/>
  <mergeCells count="11">
    <mergeCell ref="D10:E10"/>
    <mergeCell ref="D11:E11"/>
    <mergeCell ref="D9:E9"/>
    <mergeCell ref="D12:E12"/>
    <mergeCell ref="D13:E13"/>
    <mergeCell ref="D14:E14"/>
    <mergeCell ref="A3:E3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1">
      <selection activeCell="A54" sqref="A54"/>
    </sheetView>
  </sheetViews>
  <sheetFormatPr defaultColWidth="9.140625" defaultRowHeight="15"/>
  <cols>
    <col min="1" max="1" width="16.8515625" style="116" customWidth="1"/>
    <col min="2" max="2" width="54.8515625" style="117" customWidth="1"/>
    <col min="3" max="3" width="35.140625" style="117" customWidth="1"/>
    <col min="4" max="4" width="39.7109375" style="116" customWidth="1"/>
    <col min="5" max="6" width="11.00390625" style="116" customWidth="1"/>
    <col min="7" max="7" width="11.8515625" style="116" customWidth="1"/>
    <col min="8" max="16384" width="9.140625" style="116" customWidth="1"/>
  </cols>
  <sheetData>
    <row r="1" spans="4:5" ht="15">
      <c r="D1" s="285" t="s">
        <v>223</v>
      </c>
      <c r="E1" s="285"/>
    </row>
    <row r="3" spans="1:4" ht="20.25" customHeight="1">
      <c r="A3" s="286" t="s">
        <v>319</v>
      </c>
      <c r="B3" s="241"/>
      <c r="C3" s="241"/>
      <c r="D3" s="241"/>
    </row>
    <row r="5" spans="1:5" ht="26.25" customHeight="1" thickBot="1">
      <c r="A5" s="117"/>
      <c r="B5" s="118"/>
      <c r="C5" s="118"/>
      <c r="D5" s="136" t="s">
        <v>33</v>
      </c>
      <c r="E5" s="117"/>
    </row>
    <row r="6" spans="1:4" s="122" customFormat="1" ht="49.5" customHeight="1" thickBot="1">
      <c r="A6" s="119" t="s">
        <v>167</v>
      </c>
      <c r="B6" s="120" t="s">
        <v>216</v>
      </c>
      <c r="C6" s="121" t="s">
        <v>267</v>
      </c>
      <c r="D6" s="121" t="s">
        <v>300</v>
      </c>
    </row>
    <row r="7" spans="1:5" s="125" customFormat="1" ht="18" customHeight="1" thickBot="1">
      <c r="A7" s="138"/>
      <c r="B7" s="120" t="s">
        <v>6</v>
      </c>
      <c r="C7" s="124" t="s">
        <v>7</v>
      </c>
      <c r="D7" s="124" t="s">
        <v>8</v>
      </c>
      <c r="E7" s="118"/>
    </row>
    <row r="8" spans="1:5" s="125" customFormat="1" ht="18" customHeight="1">
      <c r="A8" s="287" t="s">
        <v>256</v>
      </c>
      <c r="B8" s="288"/>
      <c r="C8" s="203">
        <f>SUM(C9+C11+C26+C47)</f>
        <v>32204</v>
      </c>
      <c r="D8" s="173">
        <f>SUM(D9+D11+D26+D47)</f>
        <v>98389</v>
      </c>
      <c r="E8" s="118"/>
    </row>
    <row r="9" spans="1:5" s="125" customFormat="1" ht="18" customHeight="1">
      <c r="A9" s="176">
        <v>1</v>
      </c>
      <c r="B9" s="126" t="s">
        <v>268</v>
      </c>
      <c r="C9" s="194">
        <f>SUM(C10)</f>
        <v>1500</v>
      </c>
      <c r="D9" s="174">
        <f>SUM(D10)</f>
        <v>2468</v>
      </c>
      <c r="E9" s="118"/>
    </row>
    <row r="10" spans="1:5" s="125" customFormat="1" ht="18" customHeight="1">
      <c r="A10" s="176">
        <v>2</v>
      </c>
      <c r="B10" s="129" t="s">
        <v>269</v>
      </c>
      <c r="C10" s="195">
        <v>1500</v>
      </c>
      <c r="D10" s="175">
        <v>2468</v>
      </c>
      <c r="E10" s="118"/>
    </row>
    <row r="11" spans="1:5" ht="15.75" customHeight="1">
      <c r="A11" s="131">
        <v>3</v>
      </c>
      <c r="B11" s="126" t="s">
        <v>213</v>
      </c>
      <c r="C11" s="194">
        <f>SUM(C12:C25)</f>
        <v>24933</v>
      </c>
      <c r="D11" s="194">
        <f>SUM(D12:D25)</f>
        <v>66681</v>
      </c>
      <c r="E11" s="117"/>
    </row>
    <row r="12" spans="1:5" ht="15.75" customHeight="1">
      <c r="A12" s="131">
        <v>4</v>
      </c>
      <c r="B12" s="129" t="s">
        <v>270</v>
      </c>
      <c r="C12" s="130">
        <v>2351</v>
      </c>
      <c r="D12" s="130">
        <v>2351</v>
      </c>
      <c r="E12" s="117"/>
    </row>
    <row r="13" spans="1:5" ht="15.75" customHeight="1">
      <c r="A13" s="131">
        <v>5</v>
      </c>
      <c r="B13" s="129" t="s">
        <v>271</v>
      </c>
      <c r="C13" s="130">
        <v>4000</v>
      </c>
      <c r="D13" s="130">
        <v>4000</v>
      </c>
      <c r="E13" s="117"/>
    </row>
    <row r="14" spans="1:5" ht="15.75" customHeight="1">
      <c r="A14" s="131">
        <v>6</v>
      </c>
      <c r="B14" s="129" t="s">
        <v>272</v>
      </c>
      <c r="C14" s="130">
        <v>3000</v>
      </c>
      <c r="D14" s="130">
        <v>3000</v>
      </c>
      <c r="E14" s="117"/>
    </row>
    <row r="15" spans="1:5" ht="15.75" customHeight="1">
      <c r="A15" s="131">
        <v>7</v>
      </c>
      <c r="B15" s="129" t="s">
        <v>273</v>
      </c>
      <c r="C15" s="130">
        <v>2000</v>
      </c>
      <c r="D15" s="130">
        <v>2000</v>
      </c>
      <c r="E15" s="117"/>
    </row>
    <row r="16" spans="1:5" ht="15.75" customHeight="1">
      <c r="A16" s="131">
        <v>8</v>
      </c>
      <c r="B16" s="129" t="s">
        <v>274</v>
      </c>
      <c r="C16" s="130">
        <v>2000</v>
      </c>
      <c r="D16" s="130">
        <v>2000</v>
      </c>
      <c r="E16" s="117"/>
    </row>
    <row r="17" spans="1:5" ht="15.75" customHeight="1">
      <c r="A17" s="131">
        <v>9</v>
      </c>
      <c r="B17" s="129" t="s">
        <v>275</v>
      </c>
      <c r="C17" s="130">
        <v>1000</v>
      </c>
      <c r="D17" s="130">
        <v>1000</v>
      </c>
      <c r="E17" s="117"/>
    </row>
    <row r="18" spans="1:5" ht="15.75" customHeight="1">
      <c r="A18" s="131">
        <v>10</v>
      </c>
      <c r="B18" s="129" t="s">
        <v>276</v>
      </c>
      <c r="C18" s="130">
        <v>3937</v>
      </c>
      <c r="D18" s="130">
        <v>3937</v>
      </c>
      <c r="E18" s="117"/>
    </row>
    <row r="19" spans="1:5" ht="15.75" customHeight="1">
      <c r="A19" s="131">
        <v>11</v>
      </c>
      <c r="B19" s="129" t="s">
        <v>277</v>
      </c>
      <c r="C19" s="130">
        <v>1575</v>
      </c>
      <c r="D19" s="130">
        <v>1575</v>
      </c>
      <c r="E19" s="117"/>
    </row>
    <row r="20" spans="1:5" ht="15.75" customHeight="1">
      <c r="A20" s="131">
        <v>12</v>
      </c>
      <c r="B20" s="129" t="s">
        <v>278</v>
      </c>
      <c r="C20" s="130">
        <v>3600</v>
      </c>
      <c r="D20" s="130">
        <v>3600</v>
      </c>
      <c r="E20" s="117"/>
    </row>
    <row r="21" spans="1:5" ht="15.75" customHeight="1">
      <c r="A21" s="131">
        <v>13</v>
      </c>
      <c r="B21" s="129" t="s">
        <v>279</v>
      </c>
      <c r="C21" s="130">
        <v>1470</v>
      </c>
      <c r="D21" s="205">
        <v>0</v>
      </c>
      <c r="E21" s="117"/>
    </row>
    <row r="22" spans="1:5" ht="15.75" customHeight="1">
      <c r="A22" s="131">
        <v>14</v>
      </c>
      <c r="B22" s="129" t="s">
        <v>328</v>
      </c>
      <c r="C22" s="205">
        <v>0</v>
      </c>
      <c r="D22" s="205">
        <v>370</v>
      </c>
      <c r="E22" s="117"/>
    </row>
    <row r="23" spans="1:5" ht="15.75" customHeight="1">
      <c r="A23" s="128">
        <v>15</v>
      </c>
      <c r="B23" s="129" t="s">
        <v>329</v>
      </c>
      <c r="C23" s="205">
        <v>0</v>
      </c>
      <c r="D23" s="205">
        <v>7020</v>
      </c>
      <c r="E23" s="117"/>
    </row>
    <row r="24" spans="1:5" ht="15.75" customHeight="1">
      <c r="A24" s="131">
        <v>16</v>
      </c>
      <c r="B24" s="129" t="s">
        <v>330</v>
      </c>
      <c r="C24" s="205">
        <v>0</v>
      </c>
      <c r="D24" s="205">
        <v>351</v>
      </c>
      <c r="E24" s="117"/>
    </row>
    <row r="25" spans="1:5" ht="15.75" customHeight="1">
      <c r="A25" s="128">
        <v>17</v>
      </c>
      <c r="B25" s="129" t="s">
        <v>331</v>
      </c>
      <c r="C25" s="205">
        <v>0</v>
      </c>
      <c r="D25" s="205">
        <v>35477</v>
      </c>
      <c r="E25" s="117"/>
    </row>
    <row r="26" spans="1:5" ht="15.75" customHeight="1">
      <c r="A26" s="131">
        <v>18</v>
      </c>
      <c r="B26" s="126" t="s">
        <v>214</v>
      </c>
      <c r="C26" s="194">
        <f>SUM(C27:C46)</f>
        <v>1475</v>
      </c>
      <c r="D26" s="194">
        <f>SUM(D27:D46)</f>
        <v>13707</v>
      </c>
      <c r="E26" s="117"/>
    </row>
    <row r="27" spans="1:5" ht="15.75" customHeight="1">
      <c r="A27" s="128">
        <v>19</v>
      </c>
      <c r="B27" s="129" t="s">
        <v>280</v>
      </c>
      <c r="C27" s="130">
        <v>94</v>
      </c>
      <c r="D27" s="130">
        <v>124</v>
      </c>
      <c r="E27" s="117"/>
    </row>
    <row r="28" spans="1:5" ht="15.75" customHeight="1">
      <c r="A28" s="131">
        <v>20</v>
      </c>
      <c r="B28" s="129" t="s">
        <v>281</v>
      </c>
      <c r="C28" s="130">
        <v>13</v>
      </c>
      <c r="D28" s="130">
        <v>13</v>
      </c>
      <c r="E28" s="117"/>
    </row>
    <row r="29" spans="1:5" ht="15.75" customHeight="1">
      <c r="A29" s="131">
        <v>21</v>
      </c>
      <c r="B29" s="129" t="s">
        <v>282</v>
      </c>
      <c r="C29" s="130">
        <v>155</v>
      </c>
      <c r="D29" s="130">
        <v>155</v>
      </c>
      <c r="E29" s="117"/>
    </row>
    <row r="30" spans="1:5" ht="15.75" customHeight="1">
      <c r="A30" s="131">
        <v>22</v>
      </c>
      <c r="B30" s="129" t="s">
        <v>283</v>
      </c>
      <c r="C30" s="130">
        <v>155</v>
      </c>
      <c r="D30" s="130">
        <v>155</v>
      </c>
      <c r="E30" s="117"/>
    </row>
    <row r="31" spans="1:5" ht="15.75" customHeight="1">
      <c r="A31" s="131">
        <v>23</v>
      </c>
      <c r="B31" s="129" t="s">
        <v>284</v>
      </c>
      <c r="C31" s="130">
        <v>995</v>
      </c>
      <c r="D31" s="130">
        <v>995</v>
      </c>
      <c r="E31" s="117"/>
    </row>
    <row r="32" spans="1:5" ht="15.75" customHeight="1">
      <c r="A32" s="131">
        <v>24</v>
      </c>
      <c r="B32" s="129" t="s">
        <v>287</v>
      </c>
      <c r="C32" s="130">
        <v>63</v>
      </c>
      <c r="D32" s="130">
        <v>63</v>
      </c>
      <c r="E32" s="117"/>
    </row>
    <row r="33" spans="1:5" ht="15.75" customHeight="1">
      <c r="A33" s="131">
        <v>25</v>
      </c>
      <c r="B33" s="129" t="s">
        <v>320</v>
      </c>
      <c r="C33" s="205">
        <v>0</v>
      </c>
      <c r="D33" s="130">
        <v>205</v>
      </c>
      <c r="E33" s="117"/>
    </row>
    <row r="34" spans="1:5" ht="15.75" customHeight="1">
      <c r="A34" s="131">
        <v>26</v>
      </c>
      <c r="B34" s="129" t="s">
        <v>321</v>
      </c>
      <c r="C34" s="205">
        <v>0</v>
      </c>
      <c r="D34" s="130">
        <v>2662</v>
      </c>
      <c r="E34" s="117"/>
    </row>
    <row r="35" spans="1:5" ht="15.75" customHeight="1">
      <c r="A35" s="131">
        <v>27</v>
      </c>
      <c r="B35" s="129" t="s">
        <v>322</v>
      </c>
      <c r="C35" s="205">
        <v>0</v>
      </c>
      <c r="D35" s="130">
        <v>2350</v>
      </c>
      <c r="E35" s="117"/>
    </row>
    <row r="36" spans="1:5" ht="15.75" customHeight="1">
      <c r="A36" s="131">
        <v>28</v>
      </c>
      <c r="B36" s="129" t="s">
        <v>323</v>
      </c>
      <c r="C36" s="205">
        <v>0</v>
      </c>
      <c r="D36" s="130">
        <v>488</v>
      </c>
      <c r="E36" s="117"/>
    </row>
    <row r="37" spans="1:5" ht="15.75" customHeight="1">
      <c r="A37" s="131">
        <v>29</v>
      </c>
      <c r="B37" s="129" t="s">
        <v>324</v>
      </c>
      <c r="C37" s="205">
        <v>0</v>
      </c>
      <c r="D37" s="130">
        <v>1253</v>
      </c>
      <c r="E37" s="117"/>
    </row>
    <row r="38" spans="1:5" ht="15.75" customHeight="1">
      <c r="A38" s="131">
        <v>30</v>
      </c>
      <c r="B38" s="129" t="s">
        <v>325</v>
      </c>
      <c r="C38" s="205">
        <v>0</v>
      </c>
      <c r="D38" s="130">
        <v>2139</v>
      </c>
      <c r="E38" s="117"/>
    </row>
    <row r="39" spans="1:5" ht="15.75" customHeight="1">
      <c r="A39" s="131">
        <v>31</v>
      </c>
      <c r="B39" s="129" t="s">
        <v>326</v>
      </c>
      <c r="C39" s="205">
        <v>0</v>
      </c>
      <c r="D39" s="130">
        <v>303</v>
      </c>
      <c r="E39" s="117"/>
    </row>
    <row r="40" spans="1:5" ht="15.75" customHeight="1">
      <c r="A40" s="131">
        <v>32</v>
      </c>
      <c r="B40" s="129" t="s">
        <v>327</v>
      </c>
      <c r="C40" s="205">
        <v>0</v>
      </c>
      <c r="D40" s="130">
        <v>38</v>
      </c>
      <c r="E40" s="117"/>
    </row>
    <row r="41" spans="1:5" ht="15.75" customHeight="1">
      <c r="A41" s="131">
        <v>33</v>
      </c>
      <c r="B41" s="129" t="s">
        <v>332</v>
      </c>
      <c r="C41" s="205">
        <v>0</v>
      </c>
      <c r="D41" s="130">
        <v>1911</v>
      </c>
      <c r="E41" s="117"/>
    </row>
    <row r="42" spans="1:5" ht="15.75" customHeight="1">
      <c r="A42" s="131">
        <v>34</v>
      </c>
      <c r="B42" s="129" t="s">
        <v>333</v>
      </c>
      <c r="C42" s="205">
        <v>0</v>
      </c>
      <c r="D42" s="130">
        <v>407</v>
      </c>
      <c r="E42" s="117"/>
    </row>
    <row r="43" spans="1:5" ht="15.75" customHeight="1">
      <c r="A43" s="131">
        <v>35</v>
      </c>
      <c r="B43" s="129" t="s">
        <v>334</v>
      </c>
      <c r="C43" s="205">
        <v>0</v>
      </c>
      <c r="D43" s="130">
        <v>45</v>
      </c>
      <c r="E43" s="117"/>
    </row>
    <row r="44" spans="1:5" ht="15.75" customHeight="1">
      <c r="A44" s="131">
        <v>36</v>
      </c>
      <c r="B44" s="129" t="s">
        <v>335</v>
      </c>
      <c r="C44" s="205">
        <v>0</v>
      </c>
      <c r="D44" s="130">
        <v>38</v>
      </c>
      <c r="E44" s="117"/>
    </row>
    <row r="45" spans="1:5" ht="15.75" customHeight="1">
      <c r="A45" s="131">
        <v>37</v>
      </c>
      <c r="B45" s="129" t="s">
        <v>336</v>
      </c>
      <c r="C45" s="205">
        <v>0</v>
      </c>
      <c r="D45" s="130">
        <v>216</v>
      </c>
      <c r="E45" s="117"/>
    </row>
    <row r="46" spans="1:5" ht="15.75" customHeight="1">
      <c r="A46" s="131">
        <v>38</v>
      </c>
      <c r="B46" s="129" t="s">
        <v>337</v>
      </c>
      <c r="C46" s="205">
        <v>0</v>
      </c>
      <c r="D46" s="130">
        <v>147</v>
      </c>
      <c r="E46" s="117"/>
    </row>
    <row r="47" spans="1:5" ht="15.75" customHeight="1">
      <c r="A47" s="131">
        <v>39</v>
      </c>
      <c r="B47" s="126" t="s">
        <v>215</v>
      </c>
      <c r="C47" s="194">
        <f>SUM(C48)</f>
        <v>4296</v>
      </c>
      <c r="D47" s="137">
        <f>SUM(D48:D48)</f>
        <v>15533</v>
      </c>
      <c r="E47" s="117"/>
    </row>
    <row r="48" spans="1:5" ht="15.75" customHeight="1" thickBot="1">
      <c r="A48" s="131">
        <v>40</v>
      </c>
      <c r="B48" s="129" t="s">
        <v>285</v>
      </c>
      <c r="C48" s="196">
        <v>4296</v>
      </c>
      <c r="D48" s="130">
        <v>15533</v>
      </c>
      <c r="E48" s="117"/>
    </row>
    <row r="49" spans="1:5" ht="15.75" customHeight="1">
      <c r="A49" s="289" t="s">
        <v>257</v>
      </c>
      <c r="B49" s="290"/>
      <c r="C49" s="204">
        <f>SUM(C50+C52)</f>
        <v>80</v>
      </c>
      <c r="D49" s="199">
        <f>SUM(D50+D52)</f>
        <v>80</v>
      </c>
      <c r="E49" s="117"/>
    </row>
    <row r="50" spans="1:5" ht="15.75" customHeight="1">
      <c r="A50" s="172">
        <v>41</v>
      </c>
      <c r="B50" s="197" t="s">
        <v>258</v>
      </c>
      <c r="C50" s="200">
        <f>SUM(C51)</f>
        <v>64</v>
      </c>
      <c r="D50" s="137">
        <f>SUM(D51:D51)</f>
        <v>64</v>
      </c>
      <c r="E50" s="117"/>
    </row>
    <row r="51" spans="1:5" s="170" customFormat="1" ht="15.75" customHeight="1">
      <c r="A51" s="171">
        <v>42</v>
      </c>
      <c r="B51" s="198" t="s">
        <v>286</v>
      </c>
      <c r="C51" s="202">
        <v>64</v>
      </c>
      <c r="D51" s="130">
        <v>64</v>
      </c>
      <c r="E51" s="169"/>
    </row>
    <row r="52" spans="1:5" ht="15.75" customHeight="1">
      <c r="A52" s="131">
        <v>43</v>
      </c>
      <c r="B52" s="126" t="s">
        <v>215</v>
      </c>
      <c r="C52" s="194">
        <f>SUM(C53)</f>
        <v>16</v>
      </c>
      <c r="D52" s="137">
        <f>SUM(D53)</f>
        <v>16</v>
      </c>
      <c r="E52" s="117"/>
    </row>
    <row r="53" spans="1:5" ht="15.75" customHeight="1" thickBot="1">
      <c r="A53" s="131">
        <v>44</v>
      </c>
      <c r="B53" s="129" t="s">
        <v>285</v>
      </c>
      <c r="C53" s="196">
        <v>16</v>
      </c>
      <c r="D53" s="130">
        <v>16</v>
      </c>
      <c r="E53" s="117"/>
    </row>
    <row r="54" spans="1:5" s="135" customFormat="1" ht="18" customHeight="1" thickBot="1">
      <c r="A54" s="132">
        <v>45</v>
      </c>
      <c r="B54" s="133" t="s">
        <v>217</v>
      </c>
      <c r="C54" s="201">
        <f>SUM(C8+C49)</f>
        <v>32284</v>
      </c>
      <c r="D54" s="134">
        <f>SUM(D8+D49)</f>
        <v>98469</v>
      </c>
      <c r="E54" s="122"/>
    </row>
  </sheetData>
  <sheetProtection/>
  <mergeCells count="4">
    <mergeCell ref="D1:E1"/>
    <mergeCell ref="A3:D3"/>
    <mergeCell ref="A8:B8"/>
    <mergeCell ref="A49:B49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2017-08-24T18:59:31Z</dcterms:modified>
  <cp:category/>
  <cp:version/>
  <cp:contentType/>
  <cp:contentStatus/>
</cp:coreProperties>
</file>