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31DCC9E-0051-461E-89F3-D5BE7F0661E7}" xr6:coauthVersionLast="40" xr6:coauthVersionMax="40" xr10:uidLastSave="{00000000-0000-0000-0000-000000000000}"/>
  <bookViews>
    <workbookView xWindow="-120" yWindow="-120" windowWidth="29040" windowHeight="15840" xr2:uid="{5285A85B-6596-40A7-9DE5-6B24E14904A2}"/>
  </bookViews>
  <sheets>
    <sheet name="Önkorm összesen" sheetId="1" r:id="rId1"/>
    <sheet name="Önkorm" sheetId="2" r:id="rId2"/>
    <sheet name="KÖH" sheetId="3" r:id="rId3"/>
    <sheet name="Óvoda" sheetId="4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4" l="1"/>
  <c r="G158" i="4" s="1"/>
  <c r="F157" i="4"/>
  <c r="G157" i="4" s="1"/>
  <c r="F153" i="4"/>
  <c r="G153" i="4" s="1"/>
  <c r="F152" i="4"/>
  <c r="G152" i="4" s="1"/>
  <c r="F151" i="4"/>
  <c r="G151" i="4" s="1"/>
  <c r="F150" i="4"/>
  <c r="G150" i="4" s="1"/>
  <c r="F149" i="4"/>
  <c r="G149" i="4" s="1"/>
  <c r="F148" i="4"/>
  <c r="G148" i="4" s="1"/>
  <c r="F147" i="4"/>
  <c r="G147" i="4" s="1"/>
  <c r="F146" i="4"/>
  <c r="E146" i="4"/>
  <c r="D146" i="4"/>
  <c r="C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E140" i="4"/>
  <c r="D140" i="4"/>
  <c r="C140" i="4"/>
  <c r="C154" i="4" s="1"/>
  <c r="F139" i="4"/>
  <c r="G139" i="4" s="1"/>
  <c r="F138" i="4"/>
  <c r="G138" i="4" s="1"/>
  <c r="F137" i="4"/>
  <c r="G137" i="4" s="1"/>
  <c r="F136" i="4"/>
  <c r="G136" i="4" s="1"/>
  <c r="F135" i="4"/>
  <c r="G135" i="4" s="1"/>
  <c r="F134" i="4"/>
  <c r="G134" i="4" s="1"/>
  <c r="G133" i="4" s="1"/>
  <c r="E133" i="4"/>
  <c r="D133" i="4"/>
  <c r="C133" i="4"/>
  <c r="G132" i="4"/>
  <c r="F132" i="4"/>
  <c r="G131" i="4"/>
  <c r="F131" i="4"/>
  <c r="G130" i="4"/>
  <c r="F130" i="4"/>
  <c r="G129" i="4"/>
  <c r="F129" i="4"/>
  <c r="E129" i="4"/>
  <c r="D129" i="4"/>
  <c r="D154" i="4" s="1"/>
  <c r="C129" i="4"/>
  <c r="G127" i="4"/>
  <c r="F127" i="4"/>
  <c r="G126" i="4"/>
  <c r="F126" i="4"/>
  <c r="G125" i="4"/>
  <c r="F125" i="4"/>
  <c r="G124" i="4"/>
  <c r="F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E114" i="4"/>
  <c r="D114" i="4"/>
  <c r="C114" i="4"/>
  <c r="F113" i="4"/>
  <c r="G113" i="4" s="1"/>
  <c r="F112" i="4"/>
  <c r="G112" i="4" s="1"/>
  <c r="F111" i="4"/>
  <c r="G111" i="4" s="1"/>
  <c r="F110" i="4"/>
  <c r="G110" i="4" s="1"/>
  <c r="F109" i="4"/>
  <c r="G109" i="4" s="1"/>
  <c r="F108" i="4"/>
  <c r="G108" i="4" s="1"/>
  <c r="F107" i="4"/>
  <c r="G107" i="4" s="1"/>
  <c r="F106" i="4"/>
  <c r="G106" i="4" s="1"/>
  <c r="F105" i="4"/>
  <c r="G105" i="4" s="1"/>
  <c r="F104" i="4"/>
  <c r="G104" i="4" s="1"/>
  <c r="F103" i="4"/>
  <c r="G103" i="4" s="1"/>
  <c r="F102" i="4"/>
  <c r="G102" i="4" s="1"/>
  <c r="F101" i="4"/>
  <c r="G101" i="4" s="1"/>
  <c r="F100" i="4"/>
  <c r="G100" i="4" s="1"/>
  <c r="F99" i="4"/>
  <c r="G99" i="4" s="1"/>
  <c r="F98" i="4"/>
  <c r="G98" i="4" s="1"/>
  <c r="F97" i="4"/>
  <c r="G97" i="4" s="1"/>
  <c r="F96" i="4"/>
  <c r="G96" i="4" s="1"/>
  <c r="F95" i="4"/>
  <c r="G95" i="4" s="1"/>
  <c r="F94" i="4"/>
  <c r="G94" i="4" s="1"/>
  <c r="G93" i="4" s="1"/>
  <c r="G128" i="4" s="1"/>
  <c r="E93" i="4"/>
  <c r="E128" i="4" s="1"/>
  <c r="E155" i="4" s="1"/>
  <c r="D93" i="4"/>
  <c r="D128" i="4" s="1"/>
  <c r="D155" i="4" s="1"/>
  <c r="C93" i="4"/>
  <c r="C128" i="4" s="1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E82" i="4"/>
  <c r="D82" i="4"/>
  <c r="C82" i="4"/>
  <c r="F81" i="4"/>
  <c r="G81" i="4" s="1"/>
  <c r="F80" i="4"/>
  <c r="G80" i="4" s="1"/>
  <c r="F79" i="4"/>
  <c r="G79" i="4" s="1"/>
  <c r="F78" i="4"/>
  <c r="E78" i="4"/>
  <c r="D78" i="4"/>
  <c r="C78" i="4"/>
  <c r="G77" i="4"/>
  <c r="F77" i="4"/>
  <c r="G76" i="4"/>
  <c r="F76" i="4"/>
  <c r="G75" i="4"/>
  <c r="F75" i="4"/>
  <c r="E75" i="4"/>
  <c r="D75" i="4"/>
  <c r="C75" i="4"/>
  <c r="F74" i="4"/>
  <c r="G74" i="4" s="1"/>
  <c r="F73" i="4"/>
  <c r="G73" i="4" s="1"/>
  <c r="F72" i="4"/>
  <c r="G72" i="4" s="1"/>
  <c r="F71" i="4"/>
  <c r="G71" i="4" s="1"/>
  <c r="G70" i="4" s="1"/>
  <c r="E70" i="4"/>
  <c r="D70" i="4"/>
  <c r="D89" i="4" s="1"/>
  <c r="C70" i="4"/>
  <c r="G69" i="4"/>
  <c r="F69" i="4"/>
  <c r="G68" i="4"/>
  <c r="F68" i="4"/>
  <c r="G67" i="4"/>
  <c r="F67" i="4"/>
  <c r="G66" i="4"/>
  <c r="F66" i="4"/>
  <c r="E66" i="4"/>
  <c r="D66" i="4"/>
  <c r="C66" i="4"/>
  <c r="G64" i="4"/>
  <c r="F64" i="4"/>
  <c r="G63" i="4"/>
  <c r="F63" i="4"/>
  <c r="G62" i="4"/>
  <c r="F62" i="4"/>
  <c r="G61" i="4"/>
  <c r="F61" i="4"/>
  <c r="G60" i="4"/>
  <c r="F60" i="4"/>
  <c r="E60" i="4"/>
  <c r="D60" i="4"/>
  <c r="C60" i="4"/>
  <c r="F59" i="4"/>
  <c r="G59" i="4" s="1"/>
  <c r="F58" i="4"/>
  <c r="G58" i="4" s="1"/>
  <c r="F57" i="4"/>
  <c r="G57" i="4" s="1"/>
  <c r="F56" i="4"/>
  <c r="G56" i="4" s="1"/>
  <c r="G55" i="4" s="1"/>
  <c r="E55" i="4"/>
  <c r="D55" i="4"/>
  <c r="C55" i="4"/>
  <c r="G54" i="4"/>
  <c r="F54" i="4"/>
  <c r="G53" i="4"/>
  <c r="F53" i="4"/>
  <c r="G52" i="4"/>
  <c r="F52" i="4"/>
  <c r="G51" i="4"/>
  <c r="F51" i="4"/>
  <c r="G50" i="4"/>
  <c r="F50" i="4"/>
  <c r="G49" i="4"/>
  <c r="F49" i="4"/>
  <c r="E49" i="4"/>
  <c r="D49" i="4"/>
  <c r="C49" i="4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G37" i="4" s="1"/>
  <c r="E37" i="4"/>
  <c r="D37" i="4"/>
  <c r="C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E29" i="4"/>
  <c r="D29" i="4"/>
  <c r="C29" i="4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G22" i="4"/>
  <c r="E22" i="4"/>
  <c r="D22" i="4"/>
  <c r="C22" i="4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E15" i="4"/>
  <c r="D15" i="4"/>
  <c r="C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E8" i="4"/>
  <c r="E65" i="4" s="1"/>
  <c r="D8" i="4"/>
  <c r="D65" i="4" s="1"/>
  <c r="D90" i="4" s="1"/>
  <c r="C8" i="4"/>
  <c r="C65" i="4" s="1"/>
  <c r="F158" i="3"/>
  <c r="G158" i="3" s="1"/>
  <c r="F157" i="3"/>
  <c r="G157" i="3" s="1"/>
  <c r="F153" i="3"/>
  <c r="G153" i="3" s="1"/>
  <c r="F152" i="3"/>
  <c r="G152" i="3" s="1"/>
  <c r="F151" i="3"/>
  <c r="G151" i="3" s="1"/>
  <c r="F150" i="3"/>
  <c r="G150" i="3" s="1"/>
  <c r="F149" i="3"/>
  <c r="G149" i="3" s="1"/>
  <c r="F148" i="3"/>
  <c r="G148" i="3" s="1"/>
  <c r="F147" i="3"/>
  <c r="G147" i="3" s="1"/>
  <c r="G146" i="3" s="1"/>
  <c r="F146" i="3"/>
  <c r="E146" i="3"/>
  <c r="D146" i="3"/>
  <c r="C146" i="3"/>
  <c r="F145" i="3"/>
  <c r="G145" i="3" s="1"/>
  <c r="F144" i="3"/>
  <c r="G144" i="3" s="1"/>
  <c r="F143" i="3"/>
  <c r="G143" i="3" s="1"/>
  <c r="F142" i="3"/>
  <c r="G142" i="3" s="1"/>
  <c r="F141" i="3"/>
  <c r="G141" i="3" s="1"/>
  <c r="F140" i="3"/>
  <c r="E140" i="3"/>
  <c r="D140" i="3"/>
  <c r="C140" i="3"/>
  <c r="F139" i="3"/>
  <c r="G139" i="3" s="1"/>
  <c r="F138" i="3"/>
  <c r="G138" i="3" s="1"/>
  <c r="F137" i="3"/>
  <c r="G137" i="3" s="1"/>
  <c r="F136" i="3"/>
  <c r="G136" i="3" s="1"/>
  <c r="F135" i="3"/>
  <c r="G135" i="3" s="1"/>
  <c r="F134" i="3"/>
  <c r="G134" i="3" s="1"/>
  <c r="F133" i="3"/>
  <c r="E133" i="3"/>
  <c r="D133" i="3"/>
  <c r="C133" i="3"/>
  <c r="F132" i="3"/>
  <c r="G132" i="3" s="1"/>
  <c r="F131" i="3"/>
  <c r="G131" i="3" s="1"/>
  <c r="F130" i="3"/>
  <c r="G130" i="3" s="1"/>
  <c r="G129" i="3" s="1"/>
  <c r="F129" i="3"/>
  <c r="E129" i="3"/>
  <c r="D129" i="3"/>
  <c r="D154" i="3" s="1"/>
  <c r="C129" i="3"/>
  <c r="C154" i="3" s="1"/>
  <c r="F127" i="3"/>
  <c r="G127" i="3" s="1"/>
  <c r="F126" i="3"/>
  <c r="G126" i="3" s="1"/>
  <c r="F125" i="3"/>
  <c r="G125" i="3" s="1"/>
  <c r="F124" i="3"/>
  <c r="G124" i="3" s="1"/>
  <c r="F123" i="3"/>
  <c r="G123" i="3" s="1"/>
  <c r="F122" i="3"/>
  <c r="G122" i="3" s="1"/>
  <c r="F121" i="3"/>
  <c r="G121" i="3" s="1"/>
  <c r="F120" i="3"/>
  <c r="G120" i="3" s="1"/>
  <c r="F119" i="3"/>
  <c r="G119" i="3" s="1"/>
  <c r="F118" i="3"/>
  <c r="G118" i="3" s="1"/>
  <c r="F117" i="3"/>
  <c r="G117" i="3" s="1"/>
  <c r="F116" i="3"/>
  <c r="G116" i="3" s="1"/>
  <c r="F115" i="3"/>
  <c r="G115" i="3" s="1"/>
  <c r="G114" i="3" s="1"/>
  <c r="F114" i="3"/>
  <c r="E114" i="3"/>
  <c r="D114" i="3"/>
  <c r="C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3" i="3"/>
  <c r="F103" i="3"/>
  <c r="G102" i="3"/>
  <c r="F102" i="3"/>
  <c r="G101" i="3"/>
  <c r="F101" i="3"/>
  <c r="G100" i="3"/>
  <c r="F100" i="3"/>
  <c r="G99" i="3"/>
  <c r="F99" i="3"/>
  <c r="G98" i="3"/>
  <c r="F98" i="3"/>
  <c r="G97" i="3"/>
  <c r="F97" i="3"/>
  <c r="F96" i="3"/>
  <c r="G96" i="3" s="1"/>
  <c r="F95" i="3"/>
  <c r="G95" i="3" s="1"/>
  <c r="G94" i="3"/>
  <c r="F94" i="3"/>
  <c r="F93" i="3"/>
  <c r="F128" i="3" s="1"/>
  <c r="F155" i="3" s="1"/>
  <c r="E93" i="3"/>
  <c r="E128" i="3" s="1"/>
  <c r="E155" i="3" s="1"/>
  <c r="D93" i="3"/>
  <c r="D128" i="3" s="1"/>
  <c r="D155" i="3" s="1"/>
  <c r="C93" i="3"/>
  <c r="C128" i="3" s="1"/>
  <c r="C155" i="3" s="1"/>
  <c r="F88" i="3"/>
  <c r="G88" i="3" s="1"/>
  <c r="F87" i="3"/>
  <c r="G87" i="3" s="1"/>
  <c r="F86" i="3"/>
  <c r="G86" i="3" s="1"/>
  <c r="F85" i="3"/>
  <c r="G85" i="3" s="1"/>
  <c r="F84" i="3"/>
  <c r="G84" i="3" s="1"/>
  <c r="F83" i="3"/>
  <c r="G83" i="3" s="1"/>
  <c r="G82" i="3" s="1"/>
  <c r="F82" i="3"/>
  <c r="E82" i="3"/>
  <c r="D82" i="3"/>
  <c r="C82" i="3"/>
  <c r="F81" i="3"/>
  <c r="G81" i="3" s="1"/>
  <c r="F80" i="3"/>
  <c r="G80" i="3" s="1"/>
  <c r="F79" i="3"/>
  <c r="G79" i="3" s="1"/>
  <c r="G78" i="3" s="1"/>
  <c r="F78" i="3"/>
  <c r="E78" i="3"/>
  <c r="D78" i="3"/>
  <c r="C78" i="3"/>
  <c r="F77" i="3"/>
  <c r="G77" i="3" s="1"/>
  <c r="F76" i="3"/>
  <c r="G76" i="3" s="1"/>
  <c r="G75" i="3" s="1"/>
  <c r="F75" i="3"/>
  <c r="E75" i="3"/>
  <c r="D75" i="3"/>
  <c r="C75" i="3"/>
  <c r="F74" i="3"/>
  <c r="G74" i="3" s="1"/>
  <c r="G70" i="3" s="1"/>
  <c r="G73" i="3"/>
  <c r="F73" i="3"/>
  <c r="G72" i="3"/>
  <c r="F72" i="3"/>
  <c r="G71" i="3"/>
  <c r="F71" i="3"/>
  <c r="F70" i="3"/>
  <c r="E70" i="3"/>
  <c r="D70" i="3"/>
  <c r="C70" i="3"/>
  <c r="F69" i="3"/>
  <c r="G69" i="3" s="1"/>
  <c r="F68" i="3"/>
  <c r="G68" i="3" s="1"/>
  <c r="F67" i="3"/>
  <c r="G67" i="3" s="1"/>
  <c r="G66" i="3" s="1"/>
  <c r="G89" i="3" s="1"/>
  <c r="F66" i="3"/>
  <c r="F89" i="3" s="1"/>
  <c r="E66" i="3"/>
  <c r="E89" i="3" s="1"/>
  <c r="D66" i="3"/>
  <c r="D89" i="3" s="1"/>
  <c r="C66" i="3"/>
  <c r="C89" i="3" s="1"/>
  <c r="F64" i="3"/>
  <c r="G64" i="3" s="1"/>
  <c r="F63" i="3"/>
  <c r="G63" i="3" s="1"/>
  <c r="F62" i="3"/>
  <c r="G62" i="3" s="1"/>
  <c r="F61" i="3"/>
  <c r="G61" i="3" s="1"/>
  <c r="G60" i="3" s="1"/>
  <c r="F60" i="3"/>
  <c r="E60" i="3"/>
  <c r="D60" i="3"/>
  <c r="C60" i="3"/>
  <c r="F59" i="3"/>
  <c r="G59" i="3" s="1"/>
  <c r="F58" i="3"/>
  <c r="G58" i="3" s="1"/>
  <c r="F57" i="3"/>
  <c r="G57" i="3" s="1"/>
  <c r="F56" i="3"/>
  <c r="G56" i="3" s="1"/>
  <c r="G55" i="3" s="1"/>
  <c r="F55" i="3"/>
  <c r="E55" i="3"/>
  <c r="D55" i="3"/>
  <c r="C55" i="3"/>
  <c r="G54" i="3"/>
  <c r="F54" i="3"/>
  <c r="G53" i="3"/>
  <c r="F53" i="3"/>
  <c r="G52" i="3"/>
  <c r="F52" i="3"/>
  <c r="G51" i="3"/>
  <c r="F51" i="3"/>
  <c r="G50" i="3"/>
  <c r="F50" i="3"/>
  <c r="G49" i="3"/>
  <c r="F49" i="3"/>
  <c r="E49" i="3"/>
  <c r="D49" i="3"/>
  <c r="C49" i="3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G37" i="3" s="1"/>
  <c r="F37" i="3"/>
  <c r="E37" i="3"/>
  <c r="D37" i="3"/>
  <c r="C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E29" i="3"/>
  <c r="D29" i="3"/>
  <c r="C29" i="3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E22" i="3"/>
  <c r="D22" i="3"/>
  <c r="C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E15" i="3"/>
  <c r="D15" i="3"/>
  <c r="C15" i="3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G8" i="3" s="1"/>
  <c r="F8" i="3"/>
  <c r="F65" i="3" s="1"/>
  <c r="F90" i="3" s="1"/>
  <c r="E8" i="3"/>
  <c r="E65" i="3" s="1"/>
  <c r="E90" i="3" s="1"/>
  <c r="D8" i="3"/>
  <c r="D65" i="3" s="1"/>
  <c r="D90" i="3" s="1"/>
  <c r="C8" i="3"/>
  <c r="C65" i="3" s="1"/>
  <c r="C90" i="3" s="1"/>
  <c r="G158" i="2"/>
  <c r="F158" i="2"/>
  <c r="G157" i="2"/>
  <c r="F157" i="2"/>
  <c r="E155" i="2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G146" i="2" s="1"/>
  <c r="E146" i="2"/>
  <c r="D146" i="2"/>
  <c r="C146" i="2"/>
  <c r="G145" i="2"/>
  <c r="F145" i="2"/>
  <c r="G144" i="2"/>
  <c r="F144" i="2"/>
  <c r="G143" i="2"/>
  <c r="F143" i="2"/>
  <c r="G142" i="2"/>
  <c r="F142" i="2"/>
  <c r="G141" i="2"/>
  <c r="F141" i="2"/>
  <c r="G140" i="2"/>
  <c r="F140" i="2"/>
  <c r="E140" i="2"/>
  <c r="D140" i="2"/>
  <c r="C140" i="2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E133" i="2"/>
  <c r="D133" i="2"/>
  <c r="C133" i="2"/>
  <c r="G132" i="2"/>
  <c r="F132" i="2"/>
  <c r="G131" i="2"/>
  <c r="F131" i="2"/>
  <c r="G130" i="2"/>
  <c r="F130" i="2"/>
  <c r="G129" i="2"/>
  <c r="F129" i="2"/>
  <c r="E129" i="2"/>
  <c r="D129" i="2"/>
  <c r="C129" i="2"/>
  <c r="C154" i="2" s="1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E114" i="2"/>
  <c r="D114" i="2"/>
  <c r="C114" i="2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F128" i="2" s="1"/>
  <c r="E93" i="2"/>
  <c r="E128" i="2" s="1"/>
  <c r="D93" i="2"/>
  <c r="D128" i="2" s="1"/>
  <c r="C93" i="2"/>
  <c r="C128" i="2" s="1"/>
  <c r="C155" i="2" s="1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E82" i="2"/>
  <c r="D82" i="2"/>
  <c r="C82" i="2"/>
  <c r="F81" i="2"/>
  <c r="G81" i="2" s="1"/>
  <c r="F80" i="2"/>
  <c r="G80" i="2" s="1"/>
  <c r="F79" i="2"/>
  <c r="G79" i="2" s="1"/>
  <c r="G78" i="2" s="1"/>
  <c r="E78" i="2"/>
  <c r="D78" i="2"/>
  <c r="C78" i="2"/>
  <c r="G77" i="2"/>
  <c r="F77" i="2"/>
  <c r="G76" i="2"/>
  <c r="F76" i="2"/>
  <c r="G75" i="2"/>
  <c r="F75" i="2"/>
  <c r="E75" i="2"/>
  <c r="D75" i="2"/>
  <c r="C75" i="2"/>
  <c r="F74" i="2"/>
  <c r="G74" i="2" s="1"/>
  <c r="F73" i="2"/>
  <c r="G73" i="2" s="1"/>
  <c r="F72" i="2"/>
  <c r="G72" i="2" s="1"/>
  <c r="F71" i="2"/>
  <c r="G71" i="2" s="1"/>
  <c r="F70" i="2"/>
  <c r="E70" i="2"/>
  <c r="D70" i="2"/>
  <c r="D89" i="2" s="1"/>
  <c r="C70" i="2"/>
  <c r="G69" i="2"/>
  <c r="F69" i="2"/>
  <c r="G68" i="2"/>
  <c r="F68" i="2"/>
  <c r="G67" i="2"/>
  <c r="F67" i="2"/>
  <c r="G66" i="2"/>
  <c r="F66" i="2"/>
  <c r="E66" i="2"/>
  <c r="E89" i="2" s="1"/>
  <c r="D66" i="2"/>
  <c r="C66" i="2"/>
  <c r="C89" i="2" s="1"/>
  <c r="G64" i="2"/>
  <c r="F64" i="2"/>
  <c r="G63" i="2"/>
  <c r="F63" i="2"/>
  <c r="G62" i="2"/>
  <c r="F62" i="2"/>
  <c r="G61" i="2"/>
  <c r="F61" i="2"/>
  <c r="G60" i="2"/>
  <c r="F60" i="2"/>
  <c r="E60" i="2"/>
  <c r="D60" i="2"/>
  <c r="C60" i="2"/>
  <c r="F59" i="2"/>
  <c r="G59" i="2" s="1"/>
  <c r="F58" i="2"/>
  <c r="G58" i="2" s="1"/>
  <c r="F57" i="2"/>
  <c r="G57" i="2" s="1"/>
  <c r="F56" i="2"/>
  <c r="G56" i="2" s="1"/>
  <c r="F55" i="2"/>
  <c r="E55" i="2"/>
  <c r="D55" i="2"/>
  <c r="C55" i="2"/>
  <c r="G54" i="2"/>
  <c r="F54" i="2"/>
  <c r="G53" i="2"/>
  <c r="F53" i="2"/>
  <c r="G52" i="2"/>
  <c r="F52" i="2"/>
  <c r="G51" i="2"/>
  <c r="F51" i="2"/>
  <c r="G50" i="2"/>
  <c r="F50" i="2"/>
  <c r="G49" i="2"/>
  <c r="F49" i="2"/>
  <c r="E49" i="2"/>
  <c r="D49" i="2"/>
  <c r="C49" i="2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E37" i="2"/>
  <c r="D37" i="2"/>
  <c r="C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E29" i="2"/>
  <c r="D29" i="2"/>
  <c r="C29" i="2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G22" i="2" s="1"/>
  <c r="E22" i="2"/>
  <c r="D22" i="2"/>
  <c r="C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E15" i="2"/>
  <c r="D15" i="2"/>
  <c r="C15" i="2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E8" i="2"/>
  <c r="D8" i="2"/>
  <c r="D65" i="2" s="1"/>
  <c r="D90" i="2" s="1"/>
  <c r="C8" i="2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E147" i="1"/>
  <c r="D147" i="1"/>
  <c r="C147" i="1"/>
  <c r="F146" i="1"/>
  <c r="G146" i="1" s="1"/>
  <c r="F145" i="1"/>
  <c r="G145" i="1" s="1"/>
  <c r="F144" i="1"/>
  <c r="G144" i="1" s="1"/>
  <c r="F143" i="1"/>
  <c r="G143" i="1" s="1"/>
  <c r="F142" i="1"/>
  <c r="E142" i="1"/>
  <c r="D142" i="1"/>
  <c r="C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E135" i="1"/>
  <c r="D135" i="1"/>
  <c r="C135" i="1"/>
  <c r="F134" i="1"/>
  <c r="G134" i="1" s="1"/>
  <c r="F133" i="1"/>
  <c r="G133" i="1" s="1"/>
  <c r="F132" i="1"/>
  <c r="G132" i="1" s="1"/>
  <c r="F131" i="1"/>
  <c r="F155" i="1" s="1"/>
  <c r="E131" i="1"/>
  <c r="E155" i="1" s="1"/>
  <c r="D131" i="1"/>
  <c r="D155" i="1" s="1"/>
  <c r="C131" i="1"/>
  <c r="C155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G116" i="1" s="1"/>
  <c r="F116" i="1"/>
  <c r="E116" i="1"/>
  <c r="D116" i="1"/>
  <c r="C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F130" i="1" s="1"/>
  <c r="F156" i="1" s="1"/>
  <c r="E95" i="1"/>
  <c r="E130" i="1" s="1"/>
  <c r="E156" i="1" s="1"/>
  <c r="D95" i="1"/>
  <c r="D130" i="1" s="1"/>
  <c r="D156" i="1" s="1"/>
  <c r="C95" i="1"/>
  <c r="C130" i="1" s="1"/>
  <c r="C156" i="1" s="1"/>
  <c r="C92" i="1"/>
  <c r="G91" i="1"/>
  <c r="G159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G80" i="1" s="1"/>
  <c r="E80" i="1"/>
  <c r="D80" i="1"/>
  <c r="C80" i="1"/>
  <c r="G79" i="1"/>
  <c r="F79" i="1"/>
  <c r="G78" i="1"/>
  <c r="F78" i="1"/>
  <c r="G77" i="1"/>
  <c r="F77" i="1"/>
  <c r="G76" i="1"/>
  <c r="F76" i="1"/>
  <c r="E76" i="1"/>
  <c r="D76" i="1"/>
  <c r="C76" i="1"/>
  <c r="F75" i="1"/>
  <c r="G75" i="1" s="1"/>
  <c r="F74" i="1"/>
  <c r="G74" i="1" s="1"/>
  <c r="F73" i="1"/>
  <c r="E73" i="1"/>
  <c r="D73" i="1"/>
  <c r="C73" i="1"/>
  <c r="G72" i="1"/>
  <c r="F72" i="1"/>
  <c r="G71" i="1"/>
  <c r="F71" i="1"/>
  <c r="G70" i="1"/>
  <c r="F70" i="1"/>
  <c r="G69" i="1"/>
  <c r="F69" i="1"/>
  <c r="G68" i="1"/>
  <c r="F68" i="1"/>
  <c r="E68" i="1"/>
  <c r="E87" i="1" s="1"/>
  <c r="E161" i="1" s="1"/>
  <c r="D68" i="1"/>
  <c r="C68" i="1"/>
  <c r="C87" i="1" s="1"/>
  <c r="C161" i="1" s="1"/>
  <c r="F67" i="1"/>
  <c r="G67" i="1" s="1"/>
  <c r="F66" i="1"/>
  <c r="G66" i="1" s="1"/>
  <c r="F65" i="1"/>
  <c r="G65" i="1" s="1"/>
  <c r="F64" i="1"/>
  <c r="E64" i="1"/>
  <c r="D64" i="1"/>
  <c r="D87" i="1" s="1"/>
  <c r="D161" i="1" s="1"/>
  <c r="C64" i="1"/>
  <c r="F62" i="1"/>
  <c r="G62" i="1" s="1"/>
  <c r="F61" i="1"/>
  <c r="G61" i="1" s="1"/>
  <c r="F60" i="1"/>
  <c r="G60" i="1" s="1"/>
  <c r="F59" i="1"/>
  <c r="G59" i="1" s="1"/>
  <c r="G58" i="1" s="1"/>
  <c r="E58" i="1"/>
  <c r="D58" i="1"/>
  <c r="C58" i="1"/>
  <c r="G57" i="1"/>
  <c r="F57" i="1"/>
  <c r="G56" i="1"/>
  <c r="F56" i="1"/>
  <c r="G55" i="1"/>
  <c r="F55" i="1"/>
  <c r="G54" i="1"/>
  <c r="F54" i="1"/>
  <c r="G53" i="1"/>
  <c r="F53" i="1"/>
  <c r="E53" i="1"/>
  <c r="D53" i="1"/>
  <c r="C53" i="1"/>
  <c r="F52" i="1"/>
  <c r="G52" i="1" s="1"/>
  <c r="F51" i="1"/>
  <c r="G51" i="1" s="1"/>
  <c r="F50" i="1"/>
  <c r="G50" i="1" s="1"/>
  <c r="F49" i="1"/>
  <c r="G49" i="1" s="1"/>
  <c r="F48" i="1"/>
  <c r="G48" i="1" s="1"/>
  <c r="G47" i="1" s="1"/>
  <c r="E47" i="1"/>
  <c r="D47" i="1"/>
  <c r="C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E35" i="1"/>
  <c r="D35" i="1"/>
  <c r="C35" i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G27" i="1" s="1"/>
  <c r="E27" i="1"/>
  <c r="D27" i="1"/>
  <c r="C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E20" i="1"/>
  <c r="D20" i="1"/>
  <c r="C20" i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E13" i="1"/>
  <c r="D13" i="1"/>
  <c r="C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6" i="1"/>
  <c r="E63" i="1" s="1"/>
  <c r="D6" i="1"/>
  <c r="C6" i="1"/>
  <c r="C63" i="1" s="1"/>
  <c r="C3" i="1"/>
  <c r="E90" i="4" l="1"/>
  <c r="G154" i="4"/>
  <c r="G15" i="4"/>
  <c r="G65" i="4"/>
  <c r="C155" i="4"/>
  <c r="G155" i="4"/>
  <c r="F22" i="4"/>
  <c r="F65" i="4" s="1"/>
  <c r="F90" i="4" s="1"/>
  <c r="F37" i="4"/>
  <c r="F55" i="4"/>
  <c r="C89" i="4"/>
  <c r="C90" i="4" s="1"/>
  <c r="E89" i="4"/>
  <c r="F70" i="4"/>
  <c r="F89" i="4" s="1"/>
  <c r="G78" i="4"/>
  <c r="G89" i="4" s="1"/>
  <c r="F93" i="4"/>
  <c r="F128" i="4" s="1"/>
  <c r="F155" i="4" s="1"/>
  <c r="F133" i="4"/>
  <c r="G146" i="4"/>
  <c r="G22" i="3"/>
  <c r="G93" i="3"/>
  <c r="G128" i="3" s="1"/>
  <c r="G133" i="3"/>
  <c r="G140" i="3"/>
  <c r="G65" i="3"/>
  <c r="G90" i="3" s="1"/>
  <c r="G154" i="3"/>
  <c r="G8" i="2"/>
  <c r="G89" i="2"/>
  <c r="C65" i="2"/>
  <c r="C90" i="2" s="1"/>
  <c r="E65" i="2"/>
  <c r="E90" i="2" s="1"/>
  <c r="F22" i="2"/>
  <c r="F65" i="2" s="1"/>
  <c r="G37" i="2"/>
  <c r="G55" i="2"/>
  <c r="G70" i="2"/>
  <c r="F78" i="2"/>
  <c r="F89" i="2" s="1"/>
  <c r="G93" i="2"/>
  <c r="G128" i="2" s="1"/>
  <c r="D154" i="2"/>
  <c r="D155" i="2" s="1"/>
  <c r="G133" i="2"/>
  <c r="G154" i="2" s="1"/>
  <c r="F146" i="2"/>
  <c r="F154" i="2" s="1"/>
  <c r="F155" i="2" s="1"/>
  <c r="C88" i="1"/>
  <c r="C160" i="1"/>
  <c r="E88" i="1"/>
  <c r="E160" i="1"/>
  <c r="D63" i="1"/>
  <c r="G13" i="1"/>
  <c r="G63" i="1" s="1"/>
  <c r="F27" i="1"/>
  <c r="F63" i="1" s="1"/>
  <c r="F47" i="1"/>
  <c r="F58" i="1"/>
  <c r="G64" i="1"/>
  <c r="G87" i="1" s="1"/>
  <c r="G73" i="1"/>
  <c r="F80" i="1"/>
  <c r="F87" i="1" s="1"/>
  <c r="F161" i="1" s="1"/>
  <c r="G130" i="1"/>
  <c r="G155" i="1"/>
  <c r="G131" i="1"/>
  <c r="G142" i="1"/>
  <c r="G90" i="4" l="1"/>
  <c r="G155" i="3"/>
  <c r="F90" i="2"/>
  <c r="G65" i="2"/>
  <c r="G90" i="2" s="1"/>
  <c r="G155" i="2"/>
  <c r="G88" i="1"/>
  <c r="G160" i="1"/>
  <c r="F160" i="1"/>
  <c r="F88" i="1"/>
  <c r="G161" i="1"/>
  <c r="G156" i="1"/>
  <c r="D160" i="1"/>
  <c r="D88" i="1"/>
</calcChain>
</file>

<file path=xl/sharedStrings.xml><?xml version="1.0" encoding="utf-8"?>
<sst xmlns="http://schemas.openxmlformats.org/spreadsheetml/2006/main" count="1282" uniqueCount="320">
  <si>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</si>
  <si>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</si>
  <si>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</si>
  <si>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</si>
  <si>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</si>
  <si>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</si>
  <si>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Korábbi módosítások </t>
  </si>
  <si>
    <t xml:space="preserve">II. sz. módosítás </t>
  </si>
  <si>
    <t>Módosítások összesen</t>
  </si>
  <si>
    <t>II.számú módosítás utáni előirányzat</t>
  </si>
  <si>
    <t>A</t>
  </si>
  <si>
    <t>B</t>
  </si>
  <si>
    <t>C</t>
  </si>
  <si>
    <t>D</t>
  </si>
  <si>
    <t>E</t>
  </si>
  <si>
    <t>F=(D+…+E)</t>
  </si>
  <si>
    <t>G=(C+F)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</si>
  <si>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</si>
  <si>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</si>
  <si>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</si>
  <si>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</si>
  <si>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</si>
  <si>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</si>
  <si>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</si>
  <si>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</si>
  <si>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</si>
  <si>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</si>
  <si>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</si>
  <si>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</si>
  <si>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</si>
  <si>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</si>
  <si>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</si>
  <si>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</si>
  <si>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</si>
  <si>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</si>
  <si>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</si>
  <si>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</si>
  <si>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</si>
  <si>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</si>
  <si>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</si>
  <si>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</si>
  <si>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</si>
  <si>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</si>
  <si>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</si>
  <si>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</si>
  <si>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</si>
  <si>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</si>
  <si>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</si>
  <si>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</si>
  <si>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</si>
  <si>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</si>
  <si>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</si>
  <si>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</si>
  <si>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</si>
  <si>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</si>
  <si>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</si>
  <si>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</si>
  <si>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</si>
  <si>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</si>
  <si>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</si>
  <si>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</si>
  <si>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</si>
  <si>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Vagyon típusú 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</si>
  <si>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</si>
  <si>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</si>
  <si>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</si>
  <si>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</si>
  <si>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</si>
  <si>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</si>
  <si>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</si>
  <si>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</si>
  <si>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</si>
  <si>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</si>
  <si>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</si>
  <si>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</si>
  <si>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</si>
  <si>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</si>
  <si>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</si>
  <si>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</si>
  <si>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</si>
  <si>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</si>
  <si>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</si>
  <si>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</si>
  <si>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</si>
  <si>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</si>
  <si>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</si>
  <si>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</si>
  <si>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</si>
  <si>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</si>
  <si>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</si>
  <si>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</si>
  <si>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</si>
  <si>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</si>
  <si>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</si>
  <si>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</si>
  <si>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</si>
  <si>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</si>
  <si>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</si>
  <si>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</si>
  <si>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</si>
  <si>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</si>
  <si>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</si>
  <si>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</si>
  <si>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</si>
  <si>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</si>
  <si>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</si>
  <si>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</si>
  <si>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</si>
  <si>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</si>
  <si>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</si>
  <si>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</si>
  <si>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</si>
  <si>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</si>
  <si>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</si>
  <si>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</si>
  <si>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</si>
  <si>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</si>
  <si>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</si>
  <si>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</si>
  <si>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</si>
  <si>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</si>
  <si>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</si>
  <si>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</si>
  <si>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</si>
  <si>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</si>
  <si>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</si>
  <si>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</si>
  <si>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</si>
  <si>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</si>
  <si>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</si>
  <si>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</si>
  <si>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</si>
  <si>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</si>
  <si>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</si>
  <si>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</si>
  <si>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</si>
  <si>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</si>
  <si>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</si>
  <si>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</si>
  <si>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</si>
  <si>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</si>
  <si>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</si>
  <si>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</si>
  <si>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</si>
  <si>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</si>
  <si>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</si>
  <si>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</si>
  <si>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</si>
  <si>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</si>
  <si>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</si>
  <si>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</si>
  <si>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</si>
  <si>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</si>
  <si>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</si>
  <si>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</si>
  <si>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</si>
  <si>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</si>
  <si>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</si>
  <si>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</si>
  <si>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</si>
  <si>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</si>
  <si>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</si>
  <si>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</si>
  <si>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</si>
  <si>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</si>
  <si>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</si>
  <si>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</si>
  <si>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</si>
  <si>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</si>
  <si>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</si>
  <si>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</si>
  <si>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</si>
  <si>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</si>
  <si>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</si>
  <si>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</si>
  <si>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</si>
  <si>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</si>
  <si>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</si>
  <si>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</si>
  <si>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</si>
  <si>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</si>
  <si>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</si>
  <si>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</si>
  <si>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</si>
  <si>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</si>
  <si>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</si>
  <si>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t>II. számú módosítás utáni előirányzat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</si>
  <si>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</si>
  <si>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</si>
  <si>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</si>
  <si>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</si>
  <si>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</si>
  <si>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</si>
  <si>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</si>
  <si>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</si>
  <si>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</si>
  <si>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</si>
  <si>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</si>
  <si>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</si>
  <si>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</si>
  <si>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</si>
  <si>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</si>
  <si>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</si>
  <si>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</si>
  <si>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</si>
  <si>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</si>
  <si>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</si>
  <si>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</si>
  <si>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</si>
  <si>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</si>
  <si>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</si>
  <si>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</si>
  <si>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</si>
  <si>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</si>
  <si>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</si>
  <si>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</si>
  <si>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</si>
  <si>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</si>
  <si>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</si>
  <si>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</si>
  <si>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</si>
  <si>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</si>
  <si>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</si>
  <si>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</si>
  <si>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</si>
  <si>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</si>
  <si>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</si>
  <si>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</si>
  <si>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</si>
  <si>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</si>
  <si>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</si>
  <si>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</si>
  <si>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</si>
  <si>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</si>
  <si>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</si>
  <si>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</si>
  <si>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</si>
  <si>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</si>
  <si>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</si>
  <si>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</si>
  <si>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</si>
  <si>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</si>
  <si>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</si>
  <si>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</si>
  <si>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</si>
  <si>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</si>
  <si>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</si>
  <si>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</si>
  <si>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</si>
  <si>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</si>
  <si>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</si>
  <si>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</si>
  <si>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</si>
  <si>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</si>
  <si>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</si>
  <si>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</si>
  <si>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</si>
  <si>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</si>
  <si>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</si>
  <si>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</si>
  <si>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</si>
  <si>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</si>
  <si>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</si>
  <si>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</si>
  <si>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</si>
  <si>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</si>
  <si>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</si>
  <si>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</si>
  <si>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</si>
  <si>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</si>
  <si>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</si>
  <si>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</si>
  <si>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</si>
  <si>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</si>
  <si>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</si>
  <si>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</si>
  <si>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</si>
  <si>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</si>
  <si>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</si>
  <si>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2.1. melléklet</t>
  </si>
  <si>
    <t>Megnevezés</t>
  </si>
  <si>
    <t>Önkormányzat</t>
  </si>
  <si>
    <t>01</t>
  </si>
  <si>
    <t>Feladat megnevezése</t>
  </si>
  <si>
    <t>Összes bevétel, kiadás</t>
  </si>
  <si>
    <t>Száma</t>
  </si>
  <si>
    <t>Kiemelt előirányzat, előirányzat megnevezése</t>
  </si>
  <si>
    <t>Bevételek</t>
  </si>
  <si>
    <t>Működési célú kvi támogatások és kiegészítő támogatások</t>
  </si>
  <si>
    <t>Kamatbevételek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</si>
  <si>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</si>
  <si>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</si>
  <si>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</si>
  <si>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</si>
  <si>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</si>
  <si>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</si>
  <si>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</si>
  <si>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</si>
  <si>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</si>
  <si>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</si>
  <si>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</si>
  <si>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</si>
  <si>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</si>
  <si>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</si>
  <si>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</si>
  <si>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</si>
  <si>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</si>
  <si>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</si>
  <si>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</si>
  <si>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</si>
  <si>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2.2. melléklet</t>
  </si>
  <si>
    <t>Tiszapalkonyai Közös Önkormányzati Hivatal</t>
  </si>
  <si>
    <t>02</t>
  </si>
  <si>
    <t xml:space="preserve">II.   sz. módosítás </t>
  </si>
  <si>
    <t>Építményadó</t>
  </si>
  <si>
    <t>Irányító szervi (önkormányzati) támogatás (intézményfinanszírozás)</t>
  </si>
  <si>
    <t>2.3. melléklet</t>
  </si>
  <si>
    <t>Tiszapalkonyai Napsugár Óvoda</t>
  </si>
  <si>
    <t>03</t>
  </si>
  <si>
    <t xml:space="preserve">II.  sz. módosítás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</si>
</sst>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4" fillId="0" borderId="0" xfId="0" applyFont="1" applyAlignment="1">
      <alignment horizontal="right" vertical="center"/>
    </xf>
    <xf numFmtId="0" fontId="1" fillId="0" borderId="0" xfId="1"/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 indent="1"/>
    </xf>
    <xf numFmtId="0" fontId="7" fillId="0" borderId="16" xfId="1" applyFont="1" applyBorder="1" applyAlignment="1">
      <alignment horizontal="left" vertical="center" wrapText="1" indent="1"/>
    </xf>
    <xf numFmtId="164" fontId="7" fillId="0" borderId="16" xfId="1" applyNumberFormat="1" applyFont="1" applyBorder="1" applyAlignment="1">
      <alignment horizontal="right" vertical="center" wrapText="1" indent="1"/>
    </xf>
    <xf numFmtId="164" fontId="7" fillId="0" borderId="17" xfId="1" applyNumberFormat="1" applyFont="1" applyBorder="1" applyAlignment="1">
      <alignment horizontal="right" vertical="center" wrapText="1" indent="1"/>
    </xf>
    <xf numFmtId="49" fontId="9" fillId="0" borderId="18" xfId="1" applyNumberFormat="1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wrapText="1" indent="1"/>
    </xf>
    <xf numFmtId="164" fontId="9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Border="1" applyAlignment="1">
      <alignment horizontal="right" vertical="center" wrapText="1" indent="1"/>
    </xf>
    <xf numFmtId="164" fontId="9" fillId="0" borderId="20" xfId="1" applyNumberFormat="1" applyFont="1" applyBorder="1" applyAlignment="1">
      <alignment horizontal="right" vertical="center" wrapText="1" indent="1"/>
    </xf>
    <xf numFmtId="49" fontId="9" fillId="0" borderId="21" xfId="1" applyNumberFormat="1" applyFont="1" applyBorder="1" applyAlignment="1">
      <alignment horizontal="left" vertical="center" wrapText="1" indent="1"/>
    </xf>
    <xf numFmtId="0" fontId="10" fillId="0" borderId="22" xfId="0" applyFont="1" applyBorder="1" applyAlignment="1">
      <alignment horizontal="left" wrapText="1" indent="1"/>
    </xf>
    <xf numFmtId="164" fontId="9" fillId="0" borderId="22" xfId="1" applyNumberFormat="1" applyFont="1" applyBorder="1" applyAlignment="1" applyProtection="1">
      <alignment horizontal="right" vertical="center" wrapText="1" indent="1"/>
      <protection locked="0"/>
    </xf>
    <xf numFmtId="0" fontId="10" fillId="0" borderId="22" xfId="0" applyFont="1" applyBorder="1" applyAlignment="1">
      <alignment horizontal="left" vertical="center" wrapText="1" indent="1"/>
    </xf>
    <xf numFmtId="49" fontId="9" fillId="0" borderId="23" xfId="1" applyNumberFormat="1" applyFont="1" applyBorder="1" applyAlignment="1">
      <alignment horizontal="left" vertical="center" wrapText="1" indent="1"/>
    </xf>
    <xf numFmtId="0" fontId="10" fillId="0" borderId="24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164" fontId="9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Border="1" applyAlignment="1" applyProtection="1">
      <alignment horizontal="right" vertical="center" wrapText="1" indent="1"/>
      <protection locked="0"/>
    </xf>
    <xf numFmtId="0" fontId="10" fillId="0" borderId="24" xfId="0" applyFont="1" applyBorder="1" applyAlignment="1">
      <alignment horizontal="left" wrapText="1" indent="1"/>
    </xf>
    <xf numFmtId="164" fontId="9" fillId="0" borderId="25" xfId="1" applyNumberFormat="1" applyFont="1" applyBorder="1" applyAlignment="1">
      <alignment horizontal="right" vertical="center" wrapText="1" indent="1"/>
    </xf>
    <xf numFmtId="164" fontId="12" fillId="0" borderId="16" xfId="1" applyNumberFormat="1" applyFont="1" applyBorder="1" applyAlignment="1">
      <alignment horizontal="righ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Border="1" applyAlignment="1">
      <alignment horizontal="right" vertical="center" wrapText="1" indent="1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Border="1" applyAlignment="1">
      <alignment horizontal="right" vertical="center" wrapText="1" indent="1"/>
    </xf>
    <xf numFmtId="164" fontId="13" fillId="0" borderId="20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>
      <alignment horizontal="right" vertical="center" wrapText="1" indent="1"/>
    </xf>
    <xf numFmtId="164" fontId="13" fillId="0" borderId="26" xfId="1" applyNumberFormat="1" applyFont="1" applyBorder="1" applyAlignment="1">
      <alignment horizontal="right" vertical="center" wrapText="1" indent="1"/>
    </xf>
    <xf numFmtId="0" fontId="7" fillId="0" borderId="15" xfId="1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49" fontId="9" fillId="0" borderId="27" xfId="1" applyNumberFormat="1" applyFont="1" applyBorder="1" applyAlignment="1">
      <alignment horizontal="left" vertical="center" wrapText="1" indent="1"/>
    </xf>
    <xf numFmtId="0" fontId="10" fillId="0" borderId="11" xfId="0" applyFont="1" applyBorder="1" applyAlignment="1">
      <alignment vertical="center" wrapText="1"/>
    </xf>
    <xf numFmtId="164" fontId="13" fillId="0" borderId="28" xfId="1" applyNumberFormat="1" applyFont="1" applyBorder="1" applyAlignment="1">
      <alignment horizontal="right" vertical="center" wrapText="1" indent="1"/>
    </xf>
    <xf numFmtId="0" fontId="10" fillId="0" borderId="25" xfId="0" applyFont="1" applyBorder="1" applyAlignment="1">
      <alignment horizontal="left" vertical="center" wrapText="1" indent="1"/>
    </xf>
    <xf numFmtId="0" fontId="10" fillId="0" borderId="18" xfId="0" applyFont="1" applyBorder="1" applyAlignment="1">
      <alignment wrapText="1"/>
    </xf>
    <xf numFmtId="0" fontId="10" fillId="0" borderId="21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0" fontId="14" fillId="0" borderId="0" xfId="1" applyFont="1"/>
    <xf numFmtId="0" fontId="4" fillId="0" borderId="1" xfId="0" applyFont="1" applyBorder="1" applyAlignment="1">
      <alignment horizontal="right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vertical="center" wrapText="1"/>
    </xf>
    <xf numFmtId="164" fontId="7" fillId="0" borderId="3" xfId="1" applyNumberFormat="1" applyFont="1" applyBorder="1" applyAlignment="1">
      <alignment horizontal="right" vertical="center" wrapText="1" indent="1"/>
    </xf>
    <xf numFmtId="164" fontId="7" fillId="0" borderId="29" xfId="1" applyNumberFormat="1" applyFont="1" applyBorder="1" applyAlignment="1">
      <alignment horizontal="right" vertical="center" wrapText="1" indent="1"/>
    </xf>
    <xf numFmtId="49" fontId="9" fillId="0" borderId="30" xfId="1" applyNumberFormat="1" applyFont="1" applyBorder="1" applyAlignment="1">
      <alignment horizontal="left" vertical="center" wrapText="1" indent="1"/>
    </xf>
    <xf numFmtId="0" fontId="9" fillId="0" borderId="5" xfId="1" applyFont="1" applyBorder="1" applyAlignment="1">
      <alignment horizontal="left" vertical="center" wrapText="1" indent="1"/>
    </xf>
    <xf numFmtId="164" fontId="9" fillId="0" borderId="5" xfId="0" applyNumberFormat="1" applyFont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Border="1" applyAlignment="1">
      <alignment horizontal="right" vertical="center" wrapText="1" indent="1"/>
    </xf>
    <xf numFmtId="164" fontId="9" fillId="0" borderId="31" xfId="1" applyNumberFormat="1" applyFont="1" applyBorder="1" applyAlignment="1">
      <alignment horizontal="right" vertical="center" wrapText="1" indent="1"/>
    </xf>
    <xf numFmtId="0" fontId="9" fillId="0" borderId="22" xfId="1" applyFont="1" applyBorder="1" applyAlignment="1">
      <alignment horizontal="left" vertical="center" wrapText="1" indent="1"/>
    </xf>
    <xf numFmtId="164" fontId="9" fillId="0" borderId="22" xfId="1" applyNumberFormat="1" applyFont="1" applyBorder="1" applyAlignment="1">
      <alignment horizontal="right" vertical="center" wrapText="1" indent="1"/>
    </xf>
    <xf numFmtId="164" fontId="9" fillId="0" borderId="26" xfId="1" applyNumberFormat="1" applyFont="1" applyBorder="1" applyAlignment="1">
      <alignment horizontal="right" vertical="center" wrapText="1" indent="1"/>
    </xf>
    <xf numFmtId="164" fontId="9" fillId="0" borderId="24" xfId="1" applyNumberFormat="1" applyFont="1" applyBorder="1" applyAlignment="1">
      <alignment horizontal="right" vertical="center" wrapText="1" indent="1"/>
    </xf>
    <xf numFmtId="164" fontId="9" fillId="0" borderId="32" xfId="1" applyNumberFormat="1" applyFont="1" applyBorder="1" applyAlignment="1">
      <alignment horizontal="right" vertical="center" wrapText="1" indent="1"/>
    </xf>
    <xf numFmtId="0" fontId="9" fillId="0" borderId="33" xfId="1" applyFont="1" applyBorder="1" applyAlignment="1">
      <alignment horizontal="left" vertical="center" wrapText="1" indent="1"/>
    </xf>
    <xf numFmtId="0" fontId="9" fillId="0" borderId="0" xfId="1" applyFont="1" applyAlignment="1">
      <alignment horizontal="left" vertical="center" wrapText="1" indent="1"/>
    </xf>
    <xf numFmtId="0" fontId="9" fillId="0" borderId="24" xfId="1" applyFont="1" applyBorder="1" applyAlignment="1">
      <alignment horizontal="left" vertical="center" wrapText="1" indent="6"/>
    </xf>
    <xf numFmtId="0" fontId="9" fillId="0" borderId="22" xfId="1" applyFont="1" applyBorder="1" applyAlignment="1">
      <alignment horizontal="left" indent="6"/>
    </xf>
    <xf numFmtId="0" fontId="9" fillId="0" borderId="22" xfId="1" applyFont="1" applyBorder="1" applyAlignment="1">
      <alignment horizontal="left" vertical="center" wrapText="1" indent="6"/>
    </xf>
    <xf numFmtId="49" fontId="9" fillId="0" borderId="34" xfId="1" applyNumberFormat="1" applyFont="1" applyBorder="1" applyAlignment="1">
      <alignment horizontal="left" vertical="center" wrapText="1" indent="1"/>
    </xf>
    <xf numFmtId="0" fontId="9" fillId="0" borderId="11" xfId="1" applyFont="1" applyBorder="1" applyAlignment="1">
      <alignment horizontal="left" vertical="center" wrapText="1" indent="7"/>
    </xf>
    <xf numFmtId="164" fontId="9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Border="1" applyAlignment="1">
      <alignment horizontal="right" vertical="center" wrapText="1" indent="1"/>
    </xf>
    <xf numFmtId="164" fontId="9" fillId="0" borderId="28" xfId="1" applyNumberFormat="1" applyFont="1" applyBorder="1" applyAlignment="1">
      <alignment horizontal="right" vertical="center" wrapText="1" indent="1"/>
    </xf>
    <xf numFmtId="0" fontId="7" fillId="0" borderId="8" xfId="1" applyFont="1" applyBorder="1" applyAlignment="1">
      <alignment horizontal="left" vertical="center" wrapText="1" indent="1"/>
    </xf>
    <xf numFmtId="0" fontId="7" fillId="0" borderId="9" xfId="1" applyFont="1" applyBorder="1" applyAlignment="1">
      <alignment vertical="center" wrapText="1"/>
    </xf>
    <xf numFmtId="164" fontId="7" fillId="0" borderId="9" xfId="1" applyNumberFormat="1" applyFont="1" applyBorder="1" applyAlignment="1">
      <alignment horizontal="right" vertical="center" wrapText="1" indent="1"/>
    </xf>
    <xf numFmtId="164" fontId="7" fillId="0" borderId="35" xfId="1" applyNumberFormat="1" applyFont="1" applyBorder="1" applyAlignment="1">
      <alignment horizontal="right" vertical="center" wrapText="1" indent="1"/>
    </xf>
    <xf numFmtId="164" fontId="9" fillId="0" borderId="36" xfId="1" applyNumberFormat="1" applyFont="1" applyBorder="1" applyAlignment="1" applyProtection="1">
      <alignment horizontal="right" vertical="center" wrapText="1" indent="1"/>
      <protection locked="0"/>
    </xf>
    <xf numFmtId="0" fontId="9" fillId="0" borderId="24" xfId="1" applyFont="1" applyBorder="1" applyAlignment="1">
      <alignment horizontal="left" vertical="center" wrapText="1" indent="1"/>
    </xf>
    <xf numFmtId="164" fontId="9" fillId="0" borderId="33" xfId="1" applyNumberFormat="1" applyFont="1" applyBorder="1" applyAlignment="1" applyProtection="1">
      <alignment horizontal="right" vertical="center" wrapText="1" indent="1"/>
      <protection locked="0"/>
    </xf>
    <xf numFmtId="0" fontId="9" fillId="0" borderId="19" xfId="1" applyFont="1" applyBorder="1" applyAlignment="1">
      <alignment horizontal="left" vertical="center" wrapText="1" indent="6"/>
    </xf>
    <xf numFmtId="164" fontId="9" fillId="0" borderId="37" xfId="1" applyNumberFormat="1" applyFont="1" applyBorder="1" applyAlignment="1" applyProtection="1">
      <alignment horizontal="right" vertical="center" wrapText="1" indent="1"/>
      <protection locked="0"/>
    </xf>
    <xf numFmtId="0" fontId="12" fillId="0" borderId="16" xfId="1" applyFont="1" applyBorder="1" applyAlignment="1">
      <alignment horizontal="left" vertical="center" wrapText="1" indent="1"/>
    </xf>
    <xf numFmtId="164" fontId="7" fillId="0" borderId="14" xfId="1" applyNumberFormat="1" applyFont="1" applyBorder="1" applyAlignment="1">
      <alignment horizontal="right" vertical="center" wrapText="1" indent="1"/>
    </xf>
    <xf numFmtId="0" fontId="9" fillId="0" borderId="19" xfId="1" applyFont="1" applyBorder="1" applyAlignment="1">
      <alignment horizontal="left" vertical="center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0" fontId="9" fillId="0" borderId="25" xfId="1" applyFont="1" applyBorder="1" applyAlignment="1">
      <alignment horizontal="left" vertical="center" wrapText="1" indent="1"/>
    </xf>
    <xf numFmtId="164" fontId="11" fillId="0" borderId="16" xfId="0" applyNumberFormat="1" applyFont="1" applyBorder="1" applyAlignment="1">
      <alignment horizontal="right" vertical="center" wrapText="1" indent="1"/>
    </xf>
    <xf numFmtId="164" fontId="11" fillId="0" borderId="14" xfId="0" applyNumberFormat="1" applyFont="1" applyBorder="1" applyAlignment="1">
      <alignment horizontal="right" vertical="center" wrapText="1" indent="1"/>
    </xf>
    <xf numFmtId="164" fontId="11" fillId="0" borderId="17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Border="1" applyAlignment="1">
      <alignment horizontal="righ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Border="1" applyAlignment="1">
      <alignment horizontal="right" vertical="center" wrapText="1" indent="1"/>
    </xf>
    <xf numFmtId="164" fontId="15" fillId="0" borderId="16" xfId="0" quotePrefix="1" applyNumberFormat="1" applyFont="1" applyBorder="1" applyAlignment="1">
      <alignment horizontal="right" vertical="center" wrapText="1" indent="1"/>
    </xf>
    <xf numFmtId="164" fontId="15" fillId="0" borderId="14" xfId="0" quotePrefix="1" applyNumberFormat="1" applyFont="1" applyBorder="1" applyAlignment="1">
      <alignment horizontal="right" vertical="center" wrapText="1" indent="1"/>
    </xf>
    <xf numFmtId="164" fontId="15" fillId="0" borderId="17" xfId="0" quotePrefix="1" applyNumberFormat="1" applyFont="1" applyBorder="1" applyAlignment="1">
      <alignment horizontal="righ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 indent="1"/>
    </xf>
    <xf numFmtId="0" fontId="1" fillId="0" borderId="0" xfId="1" applyAlignment="1">
      <alignment horizontal="right" vertical="center" indent="1"/>
    </xf>
    <xf numFmtId="0" fontId="4" fillId="0" borderId="1" xfId="0" applyFont="1" applyBorder="1" applyAlignment="1">
      <alignment horizontal="right" vertical="center"/>
    </xf>
    <xf numFmtId="0" fontId="7" fillId="0" borderId="16" xfId="1" applyFont="1" applyBorder="1" applyAlignment="1">
      <alignment vertical="center" wrapText="1"/>
    </xf>
    <xf numFmtId="164" fontId="7" fillId="0" borderId="38" xfId="1" applyNumberFormat="1" applyFont="1" applyBorder="1" applyAlignment="1">
      <alignment horizontal="right" vertical="center" wrapText="1" indent="1"/>
    </xf>
    <xf numFmtId="0" fontId="9" fillId="0" borderId="22" xfId="1" applyFont="1" applyBorder="1" applyAlignment="1">
      <alignment horizontal="left" wrapText="1" indent="6"/>
    </xf>
    <xf numFmtId="164" fontId="17" fillId="0" borderId="0" xfId="0" applyNumberFormat="1" applyFont="1" applyAlignment="1">
      <alignment horizontal="left" vertical="center" wrapText="1"/>
    </xf>
    <xf numFmtId="164" fontId="18" fillId="0" borderId="0" xfId="0" applyNumberFormat="1" applyFont="1" applyAlignment="1">
      <alignment vertical="center" wrapText="1"/>
    </xf>
    <xf numFmtId="164" fontId="17" fillId="0" borderId="0" xfId="0" applyNumberFormat="1" applyFont="1" applyAlignment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9" xfId="0" quotePrefix="1" applyFont="1" applyBorder="1" applyAlignment="1" applyProtection="1">
      <alignment horizontal="right" vertical="center" indent="1"/>
      <protection locked="0"/>
    </xf>
    <xf numFmtId="49" fontId="5" fillId="0" borderId="39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4" fillId="0" borderId="29" xfId="0" applyFont="1" applyBorder="1" applyAlignment="1">
      <alignment horizontal="right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164" fontId="22" fillId="0" borderId="43" xfId="0" applyNumberFormat="1" applyFont="1" applyBorder="1" applyAlignment="1">
      <alignment horizontal="center" vertical="center" wrapText="1"/>
    </xf>
    <xf numFmtId="164" fontId="7" fillId="0" borderId="44" xfId="1" applyNumberFormat="1" applyFont="1" applyBorder="1" applyAlignment="1">
      <alignment horizontal="right" vertical="center" wrapText="1" indent="1"/>
    </xf>
    <xf numFmtId="49" fontId="9" fillId="0" borderId="18" xfId="1" applyNumberFormat="1" applyFont="1" applyBorder="1" applyAlignment="1">
      <alignment horizontal="center" vertical="center" wrapText="1"/>
    </xf>
    <xf numFmtId="164" fontId="9" fillId="0" borderId="45" xfId="1" applyNumberFormat="1" applyFont="1" applyBorder="1" applyAlignment="1">
      <alignment horizontal="right" vertical="center" wrapText="1" indent="1"/>
    </xf>
    <xf numFmtId="49" fontId="9" fillId="0" borderId="21" xfId="1" applyNumberFormat="1" applyFont="1" applyBorder="1" applyAlignment="1">
      <alignment horizontal="center" vertical="center" wrapText="1"/>
    </xf>
    <xf numFmtId="49" fontId="9" fillId="0" borderId="23" xfId="1" applyNumberFormat="1" applyFont="1" applyBorder="1" applyAlignment="1">
      <alignment horizontal="center" vertical="center" wrapText="1"/>
    </xf>
    <xf numFmtId="164" fontId="9" fillId="0" borderId="46" xfId="1" applyNumberFormat="1" applyFont="1" applyBorder="1" applyAlignment="1">
      <alignment horizontal="right" vertical="center" wrapText="1" indent="1"/>
    </xf>
    <xf numFmtId="164" fontId="9" fillId="0" borderId="47" xfId="1" applyNumberFormat="1" applyFont="1" applyBorder="1" applyAlignment="1">
      <alignment horizontal="right" vertical="center" wrapText="1" indent="1"/>
    </xf>
    <xf numFmtId="164" fontId="12" fillId="0" borderId="44" xfId="1" applyNumberFormat="1" applyFont="1" applyBorder="1" applyAlignment="1">
      <alignment horizontal="right" vertical="center" wrapText="1" indent="1"/>
    </xf>
    <xf numFmtId="164" fontId="13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6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47" xfId="1" applyNumberFormat="1" applyFont="1" applyBorder="1" applyAlignment="1">
      <alignment horizontal="right" vertical="center" wrapText="1" indent="1"/>
    </xf>
    <xf numFmtId="164" fontId="13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5" xfId="1" applyNumberFormat="1" applyFont="1" applyBorder="1" applyAlignment="1">
      <alignment horizontal="right" vertical="center" wrapText="1" indent="1"/>
    </xf>
    <xf numFmtId="0" fontId="11" fillId="0" borderId="15" xfId="0" applyFont="1" applyBorder="1" applyAlignment="1">
      <alignment horizontal="center" wrapText="1"/>
    </xf>
    <xf numFmtId="49" fontId="9" fillId="0" borderId="27" xfId="1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164" fontId="13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Border="1" applyAlignment="1">
      <alignment horizontal="right" vertical="center" wrapText="1" indent="1"/>
    </xf>
    <xf numFmtId="0" fontId="10" fillId="0" borderId="18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7" fillId="0" borderId="0" xfId="0" applyNumberFormat="1" applyFont="1" applyAlignment="1">
      <alignment horizontal="right" vertical="center" wrapText="1" indent="1"/>
    </xf>
    <xf numFmtId="0" fontId="23" fillId="0" borderId="0" xfId="0" applyFont="1" applyAlignment="1">
      <alignment vertical="center" wrapText="1"/>
    </xf>
    <xf numFmtId="164" fontId="7" fillId="0" borderId="48" xfId="1" applyNumberFormat="1" applyFont="1" applyBorder="1" applyAlignment="1">
      <alignment horizontal="right" vertical="center" wrapText="1" indent="1"/>
    </xf>
    <xf numFmtId="164" fontId="7" fillId="0" borderId="49" xfId="1" applyNumberFormat="1" applyFont="1" applyBorder="1" applyAlignment="1">
      <alignment horizontal="right" vertical="center" wrapText="1" indent="1"/>
    </xf>
    <xf numFmtId="49" fontId="9" fillId="0" borderId="30" xfId="1" applyNumberFormat="1" applyFont="1" applyBorder="1" applyAlignment="1">
      <alignment horizontal="center" vertical="center" wrapText="1"/>
    </xf>
    <xf numFmtId="164" fontId="9" fillId="0" borderId="6" xfId="1" applyNumberFormat="1" applyFont="1" applyBorder="1" applyAlignment="1" applyProtection="1">
      <alignment horizontal="right" vertical="center" wrapText="1" indent="1"/>
      <protection locked="0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50" xfId="1" applyNumberFormat="1" applyFont="1" applyBorder="1" applyAlignment="1" applyProtection="1">
      <alignment horizontal="right" vertical="center" wrapText="1" indent="1"/>
      <protection locked="0"/>
    </xf>
    <xf numFmtId="164" fontId="9" fillId="0" borderId="51" xfId="1" applyNumberFormat="1" applyFont="1" applyBorder="1" applyAlignment="1" applyProtection="1">
      <alignment horizontal="right" vertical="center" wrapText="1" indent="1"/>
      <protection locked="0"/>
    </xf>
    <xf numFmtId="49" fontId="9" fillId="0" borderId="34" xfId="1" applyNumberFormat="1" applyFont="1" applyBorder="1" applyAlignment="1">
      <alignment horizontal="center" vertical="center" wrapText="1"/>
    </xf>
    <xf numFmtId="164" fontId="9" fillId="0" borderId="52" xfId="1" applyNumberFormat="1" applyFont="1" applyBorder="1" applyAlignment="1" applyProtection="1">
      <alignment horizontal="right" vertical="center" wrapText="1" indent="1"/>
      <protection locked="0"/>
    </xf>
    <xf numFmtId="0" fontId="9" fillId="0" borderId="11" xfId="1" applyFont="1" applyBorder="1" applyAlignment="1">
      <alignment horizontal="left" vertical="center" wrapText="1" indent="6"/>
    </xf>
    <xf numFmtId="164" fontId="9" fillId="0" borderId="53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Border="1" applyAlignment="1">
      <alignment horizontal="right" vertical="center" wrapText="1" indent="1"/>
    </xf>
    <xf numFmtId="164" fontId="7" fillId="0" borderId="41" xfId="1" applyNumberFormat="1" applyFont="1" applyBorder="1" applyAlignment="1">
      <alignment horizontal="right" vertical="center" wrapText="1" indent="1"/>
    </xf>
    <xf numFmtId="164" fontId="9" fillId="0" borderId="5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41" xfId="1" applyNumberFormat="1" applyFont="1" applyBorder="1" applyAlignment="1">
      <alignment horizontal="right" vertical="center" wrapText="1" indent="1"/>
    </xf>
    <xf numFmtId="164" fontId="11" fillId="0" borderId="41" xfId="0" applyNumberFormat="1" applyFont="1" applyBorder="1" applyAlignment="1">
      <alignment horizontal="right" vertical="center" wrapText="1" indent="1"/>
    </xf>
    <xf numFmtId="164" fontId="11" fillId="0" borderId="44" xfId="0" applyNumberFormat="1" applyFont="1" applyBorder="1" applyAlignment="1">
      <alignment horizontal="right" vertical="center" wrapText="1" indent="1"/>
    </xf>
    <xf numFmtId="49" fontId="12" fillId="0" borderId="15" xfId="1" applyNumberFormat="1" applyFont="1" applyBorder="1" applyAlignment="1">
      <alignment horizontal="center" vertical="center" wrapText="1"/>
    </xf>
    <xf numFmtId="164" fontId="11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1" xfId="0" quotePrefix="1" applyNumberFormat="1" applyFont="1" applyBorder="1" applyAlignment="1">
      <alignment horizontal="right" vertical="center" wrapText="1" indent="1"/>
    </xf>
    <xf numFmtId="164" fontId="15" fillId="0" borderId="44" xfId="0" quotePrefix="1" applyNumberFormat="1" applyFont="1" applyBorder="1" applyAlignment="1">
      <alignment horizontal="right" vertical="center" wrapText="1" indent="1"/>
    </xf>
    <xf numFmtId="0" fontId="11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 indent="1"/>
    </xf>
    <xf numFmtId="0" fontId="24" fillId="0" borderId="41" xfId="0" applyFont="1" applyBorder="1" applyAlignment="1">
      <alignment horizontal="right" vertical="center" wrapText="1" indent="1"/>
    </xf>
    <xf numFmtId="0" fontId="24" fillId="0" borderId="55" xfId="0" applyFont="1" applyBorder="1" applyAlignment="1">
      <alignment horizontal="right" vertical="center" wrapText="1" indent="1"/>
    </xf>
    <xf numFmtId="0" fontId="20" fillId="0" borderId="15" xfId="0" applyFont="1" applyBorder="1" applyAlignment="1">
      <alignment horizontal="left" vertical="center"/>
    </xf>
    <xf numFmtId="0" fontId="20" fillId="0" borderId="14" xfId="0" applyFont="1" applyBorder="1" applyAlignment="1">
      <alignment vertical="center" wrapText="1"/>
    </xf>
    <xf numFmtId="3" fontId="20" fillId="0" borderId="16" xfId="0" applyNumberFormat="1" applyFont="1" applyBorder="1" applyAlignment="1" applyProtection="1">
      <alignment horizontal="right" vertical="center" wrapText="1" indent="1"/>
      <protection locked="0"/>
    </xf>
    <xf numFmtId="3" fontId="20" fillId="0" borderId="38" xfId="0" applyNumberFormat="1" applyFont="1" applyBorder="1" applyAlignment="1" applyProtection="1">
      <alignment horizontal="right" vertical="center" wrapText="1" indent="1"/>
      <protection locked="0"/>
    </xf>
    <xf numFmtId="3" fontId="25" fillId="0" borderId="16" xfId="0" applyNumberFormat="1" applyFont="1" applyBorder="1" applyAlignment="1">
      <alignment horizontal="right" vertical="center" wrapText="1" indent="1"/>
    </xf>
    <xf numFmtId="3" fontId="25" fillId="0" borderId="44" xfId="0" applyNumberFormat="1" applyFont="1" applyBorder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left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164" fontId="3" fillId="0" borderId="1" xfId="1" applyNumberFormat="1" applyFont="1" applyBorder="1" applyAlignment="1">
      <alignment horizontal="left" vertical="center"/>
    </xf>
    <xf numFmtId="164" fontId="2" fillId="0" borderId="0" xfId="1" applyNumberFormat="1" applyFont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2">
    <cellStyle name="Normál" xfId="0" builtinId="0"/>
    <cellStyle name="Normál_KVRENMUNKA" xfId="1" xr:uid="{B10F4FA2-F376-4D50-8230-536B9B5C8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ndeletm&#243;dos&#237;t&#225;s%20II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 "/>
      <sheetName val="1.3.sz.mell. "/>
      <sheetName val="1.4.sz.mell. "/>
      <sheetName val="2.1.sz.mell  "/>
      <sheetName val="2.2.sz.mell  "/>
      <sheetName val="ELLENŐRZÉS-1.sz.2.a.sz.2.b.sz."/>
      <sheetName val="3.sz.mell."/>
      <sheetName val="4.sz.mell. "/>
      <sheetName val="5.1. sz. mell"/>
      <sheetName val="5.1.1. sz. mell "/>
      <sheetName val="5.1.2. sz. mell "/>
      <sheetName val="5.1.3. sz. mell "/>
      <sheetName val="5.2. sz. mell "/>
      <sheetName val="5.2.1. sz. mell  "/>
      <sheetName val="5.2.2. sz. mell  "/>
      <sheetName val="5.2.3. sz. mell  "/>
      <sheetName val="5.3. sz. mell  "/>
      <sheetName val="5.3.1. sz. mell   "/>
      <sheetName val="5.3.2. sz. mell   "/>
      <sheetName val="5.3.3. sz. mell   "/>
      <sheetName val="5.4. sz. mell  "/>
      <sheetName val="5.4.1. sz. mell   "/>
      <sheetName val="5.4.2. sz. mell    "/>
      <sheetName val="5.4.3. sz. mell    "/>
      <sheetName val="5.5. sz. mell   "/>
      <sheetName val="5.5.1. sz. mell    "/>
      <sheetName val="5.5.2. sz. mell   "/>
      <sheetName val="5.5.3. sz. mell   "/>
      <sheetName val="5...n. sz. mell   "/>
      <sheetName val="5...n.1. sz. mell  "/>
      <sheetName val="5...n.2. sz. mell    "/>
      <sheetName val="5...n.3. sz. mell  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066A-0BF5-4D57-9C12-6A10A853ED27}">
  <dimension ref="A1:G161"/>
  <sheetViews>
    <sheetView tabSelected="1" workbookViewId="0">
      <selection activeCell="L130" sqref="L130"/>
    </sheetView>
  </sheetViews>
  <sheetFormatPr defaultRowHeight="15" x14ac:dyDescent="0.25"/>
  <cols>
    <col min="1" max="1" width="5.85546875" customWidth="1"/>
    <col min="2" max="2" width="53.140625" customWidth="1"/>
    <col min="3" max="3" width="12.28515625" customWidth="1"/>
    <col min="4" max="4" width="11.42578125" customWidth="1"/>
    <col min="5" max="5" width="11" customWidth="1"/>
    <col min="6" max="6" width="10.7109375" customWidth="1"/>
    <col min="7" max="7" width="11" customWidth="1"/>
  </cols>
  <sheetData>
    <row r="1" spans="1:7" ht="15" customHeight="1" x14ac:dyDescent="0.25">
      <c r="A1" s="217" t="s">
        <v>0</v>
      </c>
      <c r="B1" s="217"/>
      <c r="C1" s="217"/>
      <c r="D1" s="217"/>
      <c r="E1" s="217"/>
      <c r="F1" s="217"/>
      <c r="G1" s="217"/>
    </row>
    <row r="2" spans="1:7" ht="15" customHeight="1" thickBot="1" x14ac:dyDescent="0.3">
      <c r="A2" s="216" t="s">
        <v>1</v>
      </c>
      <c r="B2" s="216"/>
      <c r="C2" s="1"/>
      <c r="D2" s="2"/>
      <c r="E2" s="2"/>
      <c r="F2" s="2"/>
      <c r="G2" s="1" t="s">
        <v>2</v>
      </c>
    </row>
    <row r="3" spans="1:7" ht="15" customHeight="1" x14ac:dyDescent="0.25">
      <c r="A3" s="207" t="s">
        <v>3</v>
      </c>
      <c r="B3" s="209" t="s">
        <v>4</v>
      </c>
      <c r="C3" s="211" t="str">
        <f>+CONCATENATE(LEFT([1]ÖSSZEFÜGGÉSEK!A6,4),". évi")</f>
        <v>2018. évi</v>
      </c>
      <c r="D3" s="212"/>
      <c r="E3" s="213"/>
      <c r="F3" s="213"/>
      <c r="G3" s="214"/>
    </row>
    <row r="4" spans="1:7" ht="24" customHeight="1" thickBot="1" x14ac:dyDescent="0.3">
      <c r="A4" s="208"/>
      <c r="B4" s="210"/>
      <c r="C4" s="3" t="s">
        <v>5</v>
      </c>
      <c r="D4" s="4" t="s">
        <v>6</v>
      </c>
      <c r="E4" s="4" t="s">
        <v>7</v>
      </c>
      <c r="F4" s="5" t="s">
        <v>8</v>
      </c>
      <c r="G4" s="6" t="s">
        <v>9</v>
      </c>
    </row>
    <row r="5" spans="1:7" ht="15" customHeight="1" thickBot="1" x14ac:dyDescent="0.3">
      <c r="A5" s="7" t="s">
        <v>10</v>
      </c>
      <c r="B5" s="8" t="s">
        <v>11</v>
      </c>
      <c r="C5" s="9" t="s">
        <v>12</v>
      </c>
      <c r="D5" s="9" t="s">
        <v>13</v>
      </c>
      <c r="E5" s="10" t="s">
        <v>14</v>
      </c>
      <c r="F5" s="10" t="s">
        <v>15</v>
      </c>
      <c r="G5" s="11" t="s">
        <v>16</v>
      </c>
    </row>
    <row r="6" spans="1:7" ht="25.5" customHeight="1" thickBot="1" x14ac:dyDescent="0.3">
      <c r="A6" s="12" t="s">
        <v>17</v>
      </c>
      <c r="B6" s="13" t="s">
        <v>18</v>
      </c>
      <c r="C6" s="14">
        <f>+C7+C8+C9+C10+C11+C12</f>
        <v>81806237</v>
      </c>
      <c r="D6" s="14">
        <f>+D7+D8+D9+D10+D11+D12</f>
        <v>1220393</v>
      </c>
      <c r="E6" s="14">
        <f>+E7+E8+E9+E10+E11+E12</f>
        <v>9333054</v>
      </c>
      <c r="F6" s="14">
        <f>+F7+F8+F9+F10+F11+F12</f>
        <v>10553447</v>
      </c>
      <c r="G6" s="15">
        <f>+G7+G8+G9+G10+G11+G12</f>
        <v>92359684</v>
      </c>
    </row>
    <row r="7" spans="1:7" ht="15" customHeight="1" x14ac:dyDescent="0.25">
      <c r="A7" s="16" t="s">
        <v>19</v>
      </c>
      <c r="B7" s="17" t="s">
        <v>20</v>
      </c>
      <c r="C7" s="18">
        <v>37665345</v>
      </c>
      <c r="D7" s="18">
        <v>27328</v>
      </c>
      <c r="E7" s="18">
        <v>0</v>
      </c>
      <c r="F7" s="19">
        <f>D7+E7</f>
        <v>27328</v>
      </c>
      <c r="G7" s="20">
        <f t="shared" ref="G7:G12" si="0">C7+F7</f>
        <v>37692673</v>
      </c>
    </row>
    <row r="8" spans="1:7" ht="15" customHeight="1" x14ac:dyDescent="0.25">
      <c r="A8" s="21" t="s">
        <v>21</v>
      </c>
      <c r="B8" s="22" t="s">
        <v>22</v>
      </c>
      <c r="C8" s="23">
        <v>22414167</v>
      </c>
      <c r="D8" s="23"/>
      <c r="E8" s="18">
        <v>725367</v>
      </c>
      <c r="F8" s="19">
        <f t="shared" ref="F8:F62" si="1">D8+E8</f>
        <v>725367</v>
      </c>
      <c r="G8" s="20">
        <f t="shared" si="0"/>
        <v>23139534</v>
      </c>
    </row>
    <row r="9" spans="1:7" ht="15" customHeight="1" x14ac:dyDescent="0.25">
      <c r="A9" s="21" t="s">
        <v>23</v>
      </c>
      <c r="B9" s="22" t="s">
        <v>24</v>
      </c>
      <c r="C9" s="23">
        <v>19926725</v>
      </c>
      <c r="D9" s="23">
        <v>410865</v>
      </c>
      <c r="E9" s="18">
        <v>235320</v>
      </c>
      <c r="F9" s="19">
        <f t="shared" si="1"/>
        <v>646185</v>
      </c>
      <c r="G9" s="20">
        <f t="shared" si="0"/>
        <v>20572910</v>
      </c>
    </row>
    <row r="10" spans="1:7" ht="15" customHeight="1" x14ac:dyDescent="0.25">
      <c r="A10" s="21" t="s">
        <v>25</v>
      </c>
      <c r="B10" s="22" t="s">
        <v>26</v>
      </c>
      <c r="C10" s="23">
        <v>1800000</v>
      </c>
      <c r="D10" s="23"/>
      <c r="E10" s="18"/>
      <c r="F10" s="19">
        <f t="shared" si="1"/>
        <v>0</v>
      </c>
      <c r="G10" s="20">
        <f t="shared" si="0"/>
        <v>1800000</v>
      </c>
    </row>
    <row r="11" spans="1:7" ht="15" customHeight="1" x14ac:dyDescent="0.25">
      <c r="A11" s="21" t="s">
        <v>27</v>
      </c>
      <c r="B11" s="24" t="s">
        <v>28</v>
      </c>
      <c r="C11" s="23"/>
      <c r="D11" s="23">
        <v>782200</v>
      </c>
      <c r="E11" s="18">
        <v>8084618</v>
      </c>
      <c r="F11" s="19">
        <f t="shared" si="1"/>
        <v>8866818</v>
      </c>
      <c r="G11" s="20">
        <f t="shared" si="0"/>
        <v>8866818</v>
      </c>
    </row>
    <row r="12" spans="1:7" ht="15" customHeight="1" thickBot="1" x14ac:dyDescent="0.3">
      <c r="A12" s="25" t="s">
        <v>29</v>
      </c>
      <c r="B12" s="26" t="s">
        <v>30</v>
      </c>
      <c r="C12" s="23"/>
      <c r="D12" s="23"/>
      <c r="E12" s="18">
        <v>287749</v>
      </c>
      <c r="F12" s="19">
        <f t="shared" si="1"/>
        <v>287749</v>
      </c>
      <c r="G12" s="20">
        <f t="shared" si="0"/>
        <v>287749</v>
      </c>
    </row>
    <row r="13" spans="1:7" ht="33" customHeight="1" thickBot="1" x14ac:dyDescent="0.3">
      <c r="A13" s="12" t="s">
        <v>31</v>
      </c>
      <c r="B13" s="27" t="s">
        <v>32</v>
      </c>
      <c r="C13" s="14">
        <f>+C14+C15+C16+C17+C18</f>
        <v>50028558</v>
      </c>
      <c r="D13" s="14">
        <f>+D14+D15+D16+D17+D18</f>
        <v>1331641</v>
      </c>
      <c r="E13" s="14">
        <f>+E14+E15+E16+E17+E18</f>
        <v>24041907</v>
      </c>
      <c r="F13" s="14">
        <f>+F14+F15+F16+F17+F18</f>
        <v>25373548</v>
      </c>
      <c r="G13" s="15">
        <f>+G14+G15+G16+G17+G18</f>
        <v>75402106</v>
      </c>
    </row>
    <row r="14" spans="1:7" ht="15" customHeight="1" x14ac:dyDescent="0.25">
      <c r="A14" s="16" t="s">
        <v>33</v>
      </c>
      <c r="B14" s="17" t="s">
        <v>34</v>
      </c>
      <c r="C14" s="18"/>
      <c r="D14" s="18"/>
      <c r="E14" s="18"/>
      <c r="F14" s="19">
        <f t="shared" si="1"/>
        <v>0</v>
      </c>
      <c r="G14" s="20">
        <f t="shared" ref="G14:G19" si="2">C14+F14</f>
        <v>0</v>
      </c>
    </row>
    <row r="15" spans="1:7" ht="15" customHeight="1" x14ac:dyDescent="0.25">
      <c r="A15" s="21" t="s">
        <v>35</v>
      </c>
      <c r="B15" s="22" t="s">
        <v>36</v>
      </c>
      <c r="C15" s="23"/>
      <c r="D15" s="23"/>
      <c r="E15" s="18"/>
      <c r="F15" s="19">
        <f t="shared" si="1"/>
        <v>0</v>
      </c>
      <c r="G15" s="20">
        <f t="shared" si="2"/>
        <v>0</v>
      </c>
    </row>
    <row r="16" spans="1:7" ht="15" customHeight="1" x14ac:dyDescent="0.25">
      <c r="A16" s="21" t="s">
        <v>37</v>
      </c>
      <c r="B16" s="22" t="s">
        <v>38</v>
      </c>
      <c r="C16" s="23"/>
      <c r="D16" s="23"/>
      <c r="E16" s="18"/>
      <c r="F16" s="19">
        <f t="shared" si="1"/>
        <v>0</v>
      </c>
      <c r="G16" s="20">
        <f t="shared" si="2"/>
        <v>0</v>
      </c>
    </row>
    <row r="17" spans="1:7" ht="15" customHeight="1" x14ac:dyDescent="0.25">
      <c r="A17" s="21" t="s">
        <v>39</v>
      </c>
      <c r="B17" s="22" t="s">
        <v>40</v>
      </c>
      <c r="C17" s="23"/>
      <c r="D17" s="23"/>
      <c r="E17" s="18"/>
      <c r="F17" s="19">
        <f t="shared" si="1"/>
        <v>0</v>
      </c>
      <c r="G17" s="20">
        <f t="shared" si="2"/>
        <v>0</v>
      </c>
    </row>
    <row r="18" spans="1:7" ht="15" customHeight="1" x14ac:dyDescent="0.25">
      <c r="A18" s="21" t="s">
        <v>41</v>
      </c>
      <c r="B18" s="22" t="s">
        <v>42</v>
      </c>
      <c r="C18" s="23">
        <v>50028558</v>
      </c>
      <c r="D18" s="23">
        <v>1331641</v>
      </c>
      <c r="E18" s="18">
        <v>24041907</v>
      </c>
      <c r="F18" s="19">
        <f t="shared" si="1"/>
        <v>25373548</v>
      </c>
      <c r="G18" s="20">
        <f t="shared" si="2"/>
        <v>75402106</v>
      </c>
    </row>
    <row r="19" spans="1:7" ht="15" customHeight="1" thickBot="1" x14ac:dyDescent="0.3">
      <c r="A19" s="25" t="s">
        <v>43</v>
      </c>
      <c r="B19" s="26" t="s">
        <v>44</v>
      </c>
      <c r="C19" s="28"/>
      <c r="D19" s="28"/>
      <c r="E19" s="29"/>
      <c r="F19" s="19">
        <f t="shared" si="1"/>
        <v>0</v>
      </c>
      <c r="G19" s="20">
        <f t="shared" si="2"/>
        <v>0</v>
      </c>
    </row>
    <row r="20" spans="1:7" ht="34.5" customHeight="1" thickBot="1" x14ac:dyDescent="0.3">
      <c r="A20" s="12" t="s">
        <v>45</v>
      </c>
      <c r="B20" s="13" t="s">
        <v>46</v>
      </c>
      <c r="C20" s="14">
        <f>+C21+C22+C23+C24+C25</f>
        <v>9657377</v>
      </c>
      <c r="D20" s="14">
        <f>+D21+D22+D23+D24+D25</f>
        <v>0</v>
      </c>
      <c r="E20" s="14">
        <f>+E21+E22+E23+E24+E25</f>
        <v>0</v>
      </c>
      <c r="F20" s="14">
        <f>+F21+F22+F23+F24+F25</f>
        <v>0</v>
      </c>
      <c r="G20" s="15">
        <f>+G21+G22+G23+G24+G25</f>
        <v>9657377</v>
      </c>
    </row>
    <row r="21" spans="1:7" ht="15" customHeight="1" x14ac:dyDescent="0.25">
      <c r="A21" s="16" t="s">
        <v>47</v>
      </c>
      <c r="B21" s="17" t="s">
        <v>48</v>
      </c>
      <c r="C21" s="18">
        <v>9657377</v>
      </c>
      <c r="D21" s="18"/>
      <c r="E21" s="18"/>
      <c r="F21" s="19">
        <f t="shared" si="1"/>
        <v>0</v>
      </c>
      <c r="G21" s="20">
        <f t="shared" ref="G21:G26" si="3">C21+F21</f>
        <v>9657377</v>
      </c>
    </row>
    <row r="22" spans="1:7" ht="15" customHeight="1" x14ac:dyDescent="0.25">
      <c r="A22" s="21" t="s">
        <v>49</v>
      </c>
      <c r="B22" s="22" t="s">
        <v>50</v>
      </c>
      <c r="C22" s="23"/>
      <c r="D22" s="23"/>
      <c r="E22" s="18"/>
      <c r="F22" s="19">
        <f t="shared" si="1"/>
        <v>0</v>
      </c>
      <c r="G22" s="20">
        <f t="shared" si="3"/>
        <v>0</v>
      </c>
    </row>
    <row r="23" spans="1:7" ht="15" customHeight="1" x14ac:dyDescent="0.25">
      <c r="A23" s="21" t="s">
        <v>51</v>
      </c>
      <c r="B23" s="22" t="s">
        <v>52</v>
      </c>
      <c r="C23" s="23"/>
      <c r="D23" s="23"/>
      <c r="E23" s="18"/>
      <c r="F23" s="19">
        <f t="shared" si="1"/>
        <v>0</v>
      </c>
      <c r="G23" s="20">
        <f t="shared" si="3"/>
        <v>0</v>
      </c>
    </row>
    <row r="24" spans="1:7" ht="15" customHeight="1" x14ac:dyDescent="0.25">
      <c r="A24" s="21" t="s">
        <v>53</v>
      </c>
      <c r="B24" s="22" t="s">
        <v>54</v>
      </c>
      <c r="C24" s="23"/>
      <c r="D24" s="23"/>
      <c r="E24" s="18"/>
      <c r="F24" s="19">
        <f t="shared" si="1"/>
        <v>0</v>
      </c>
      <c r="G24" s="20">
        <f t="shared" si="3"/>
        <v>0</v>
      </c>
    </row>
    <row r="25" spans="1:7" ht="15" customHeight="1" x14ac:dyDescent="0.25">
      <c r="A25" s="21" t="s">
        <v>55</v>
      </c>
      <c r="B25" s="22" t="s">
        <v>56</v>
      </c>
      <c r="C25" s="23"/>
      <c r="D25" s="23"/>
      <c r="E25" s="18"/>
      <c r="F25" s="19">
        <f t="shared" si="1"/>
        <v>0</v>
      </c>
      <c r="G25" s="20">
        <f t="shared" si="3"/>
        <v>0</v>
      </c>
    </row>
    <row r="26" spans="1:7" ht="15" customHeight="1" thickBot="1" x14ac:dyDescent="0.3">
      <c r="A26" s="25" t="s">
        <v>57</v>
      </c>
      <c r="B26" s="30" t="s">
        <v>58</v>
      </c>
      <c r="C26" s="28"/>
      <c r="D26" s="28"/>
      <c r="E26" s="29"/>
      <c r="F26" s="31">
        <f t="shared" si="1"/>
        <v>0</v>
      </c>
      <c r="G26" s="20">
        <f t="shared" si="3"/>
        <v>0</v>
      </c>
    </row>
    <row r="27" spans="1:7" ht="15" customHeight="1" thickBot="1" x14ac:dyDescent="0.3">
      <c r="A27" s="12" t="s">
        <v>59</v>
      </c>
      <c r="B27" s="13" t="s">
        <v>60</v>
      </c>
      <c r="C27" s="32">
        <f>+C28+C29+C30+C31+C32+C33+C34</f>
        <v>55500000</v>
      </c>
      <c r="D27" s="32">
        <f>+D28+D29+D30+D31+D32+D33+D34</f>
        <v>0</v>
      </c>
      <c r="E27" s="32">
        <f>+E28+E29+E30+E31+E32+E33+E34</f>
        <v>0</v>
      </c>
      <c r="F27" s="32">
        <f>+F28+F29+F30+F31+F32+F33+F34</f>
        <v>0</v>
      </c>
      <c r="G27" s="33">
        <f>+G28+G29+G30+G31+G32+G33+G34</f>
        <v>55500000</v>
      </c>
    </row>
    <row r="28" spans="1:7" ht="15" customHeight="1" x14ac:dyDescent="0.25">
      <c r="A28" s="16" t="s">
        <v>61</v>
      </c>
      <c r="B28" s="17" t="s">
        <v>62</v>
      </c>
      <c r="C28" s="19">
        <v>5000000</v>
      </c>
      <c r="D28" s="19"/>
      <c r="E28" s="19"/>
      <c r="F28" s="19">
        <f t="shared" si="1"/>
        <v>0</v>
      </c>
      <c r="G28" s="20">
        <f t="shared" ref="G28:G34" si="4">C28+F28</f>
        <v>5000000</v>
      </c>
    </row>
    <row r="29" spans="1:7" ht="15" customHeight="1" x14ac:dyDescent="0.25">
      <c r="A29" s="21" t="s">
        <v>63</v>
      </c>
      <c r="B29" s="22" t="s">
        <v>64</v>
      </c>
      <c r="C29" s="23"/>
      <c r="D29" s="23"/>
      <c r="E29" s="18"/>
      <c r="F29" s="19">
        <f t="shared" si="1"/>
        <v>0</v>
      </c>
      <c r="G29" s="20">
        <f t="shared" si="4"/>
        <v>0</v>
      </c>
    </row>
    <row r="30" spans="1:7" ht="15" customHeight="1" x14ac:dyDescent="0.25">
      <c r="A30" s="21" t="s">
        <v>65</v>
      </c>
      <c r="B30" s="22" t="s">
        <v>66</v>
      </c>
      <c r="C30" s="23">
        <v>46000000</v>
      </c>
      <c r="D30" s="23"/>
      <c r="E30" s="18"/>
      <c r="F30" s="19">
        <f t="shared" si="1"/>
        <v>0</v>
      </c>
      <c r="G30" s="20">
        <f t="shared" si="4"/>
        <v>46000000</v>
      </c>
    </row>
    <row r="31" spans="1:7" ht="15" customHeight="1" x14ac:dyDescent="0.25">
      <c r="A31" s="21" t="s">
        <v>67</v>
      </c>
      <c r="B31" s="22" t="s">
        <v>68</v>
      </c>
      <c r="C31" s="23"/>
      <c r="D31" s="23"/>
      <c r="E31" s="18"/>
      <c r="F31" s="19">
        <f t="shared" si="1"/>
        <v>0</v>
      </c>
      <c r="G31" s="20">
        <f t="shared" si="4"/>
        <v>0</v>
      </c>
    </row>
    <row r="32" spans="1:7" ht="15" customHeight="1" x14ac:dyDescent="0.25">
      <c r="A32" s="21" t="s">
        <v>69</v>
      </c>
      <c r="B32" s="22" t="s">
        <v>70</v>
      </c>
      <c r="C32" s="23">
        <v>4000000</v>
      </c>
      <c r="D32" s="23"/>
      <c r="E32" s="18"/>
      <c r="F32" s="19">
        <f t="shared" si="1"/>
        <v>0</v>
      </c>
      <c r="G32" s="20">
        <f t="shared" si="4"/>
        <v>4000000</v>
      </c>
    </row>
    <row r="33" spans="1:7" ht="15" customHeight="1" x14ac:dyDescent="0.25">
      <c r="A33" s="21" t="s">
        <v>71</v>
      </c>
      <c r="B33" s="22" t="s">
        <v>72</v>
      </c>
      <c r="C33" s="23"/>
      <c r="D33" s="23"/>
      <c r="E33" s="18"/>
      <c r="F33" s="19">
        <f t="shared" si="1"/>
        <v>0</v>
      </c>
      <c r="G33" s="20">
        <f t="shared" si="4"/>
        <v>0</v>
      </c>
    </row>
    <row r="34" spans="1:7" ht="15" customHeight="1" thickBot="1" x14ac:dyDescent="0.3">
      <c r="A34" s="25" t="s">
        <v>73</v>
      </c>
      <c r="B34" s="30" t="s">
        <v>74</v>
      </c>
      <c r="C34" s="28">
        <v>500000</v>
      </c>
      <c r="D34" s="28"/>
      <c r="E34" s="29"/>
      <c r="F34" s="31">
        <f t="shared" si="1"/>
        <v>0</v>
      </c>
      <c r="G34" s="20">
        <f t="shared" si="4"/>
        <v>500000</v>
      </c>
    </row>
    <row r="35" spans="1:7" ht="15" customHeight="1" thickBot="1" x14ac:dyDescent="0.3">
      <c r="A35" s="12" t="s">
        <v>75</v>
      </c>
      <c r="B35" s="13" t="s">
        <v>76</v>
      </c>
      <c r="C35" s="14">
        <f>SUM(C36:C46)</f>
        <v>14677854</v>
      </c>
      <c r="D35" s="14">
        <f>SUM(D36:D46)</f>
        <v>0</v>
      </c>
      <c r="E35" s="14">
        <f>SUM(E36:E46)</f>
        <v>0</v>
      </c>
      <c r="F35" s="14">
        <f>SUM(F36:F46)</f>
        <v>0</v>
      </c>
      <c r="G35" s="15">
        <f>SUM(G36:G46)</f>
        <v>14677854</v>
      </c>
    </row>
    <row r="36" spans="1:7" ht="15" customHeight="1" x14ac:dyDescent="0.25">
      <c r="A36" s="16" t="s">
        <v>77</v>
      </c>
      <c r="B36" s="17" t="s">
        <v>78</v>
      </c>
      <c r="C36" s="18"/>
      <c r="D36" s="18"/>
      <c r="E36" s="18"/>
      <c r="F36" s="19">
        <f t="shared" si="1"/>
        <v>0</v>
      </c>
      <c r="G36" s="20">
        <f t="shared" ref="G36:G46" si="5">C36+F36</f>
        <v>0</v>
      </c>
    </row>
    <row r="37" spans="1:7" ht="15" customHeight="1" x14ac:dyDescent="0.25">
      <c r="A37" s="21" t="s">
        <v>79</v>
      </c>
      <c r="B37" s="22" t="s">
        <v>80</v>
      </c>
      <c r="C37" s="23">
        <v>3620000</v>
      </c>
      <c r="D37" s="23"/>
      <c r="E37" s="18"/>
      <c r="F37" s="19">
        <f t="shared" si="1"/>
        <v>0</v>
      </c>
      <c r="G37" s="20">
        <f t="shared" si="5"/>
        <v>3620000</v>
      </c>
    </row>
    <row r="38" spans="1:7" ht="15" customHeight="1" x14ac:dyDescent="0.25">
      <c r="A38" s="21" t="s">
        <v>81</v>
      </c>
      <c r="B38" s="22" t="s">
        <v>82</v>
      </c>
      <c r="C38" s="23"/>
      <c r="D38" s="23"/>
      <c r="E38" s="18"/>
      <c r="F38" s="19">
        <f t="shared" si="1"/>
        <v>0</v>
      </c>
      <c r="G38" s="20">
        <f t="shared" si="5"/>
        <v>0</v>
      </c>
    </row>
    <row r="39" spans="1:7" ht="15" customHeight="1" x14ac:dyDescent="0.25">
      <c r="A39" s="21" t="s">
        <v>83</v>
      </c>
      <c r="B39" s="22" t="s">
        <v>84</v>
      </c>
      <c r="C39" s="23"/>
      <c r="D39" s="23"/>
      <c r="E39" s="18"/>
      <c r="F39" s="19">
        <f t="shared" si="1"/>
        <v>0</v>
      </c>
      <c r="G39" s="20">
        <f t="shared" si="5"/>
        <v>0</v>
      </c>
    </row>
    <row r="40" spans="1:7" ht="15" customHeight="1" x14ac:dyDescent="0.25">
      <c r="A40" s="21" t="s">
        <v>85</v>
      </c>
      <c r="B40" s="22" t="s">
        <v>86</v>
      </c>
      <c r="C40" s="23">
        <v>7300000</v>
      </c>
      <c r="D40" s="23"/>
      <c r="E40" s="18"/>
      <c r="F40" s="19">
        <f t="shared" si="1"/>
        <v>0</v>
      </c>
      <c r="G40" s="20">
        <f t="shared" si="5"/>
        <v>7300000</v>
      </c>
    </row>
    <row r="41" spans="1:7" ht="15" customHeight="1" x14ac:dyDescent="0.25">
      <c r="A41" s="21" t="s">
        <v>87</v>
      </c>
      <c r="B41" s="22" t="s">
        <v>88</v>
      </c>
      <c r="C41" s="23">
        <v>2585000</v>
      </c>
      <c r="D41" s="23"/>
      <c r="E41" s="18"/>
      <c r="F41" s="19">
        <f t="shared" si="1"/>
        <v>0</v>
      </c>
      <c r="G41" s="20">
        <f t="shared" si="5"/>
        <v>2585000</v>
      </c>
    </row>
    <row r="42" spans="1:7" ht="15" customHeight="1" x14ac:dyDescent="0.25">
      <c r="A42" s="21" t="s">
        <v>89</v>
      </c>
      <c r="B42" s="22" t="s">
        <v>90</v>
      </c>
      <c r="C42" s="23"/>
      <c r="D42" s="23"/>
      <c r="E42" s="18"/>
      <c r="F42" s="19">
        <f t="shared" si="1"/>
        <v>0</v>
      </c>
      <c r="G42" s="20">
        <f t="shared" si="5"/>
        <v>0</v>
      </c>
    </row>
    <row r="43" spans="1:7" ht="15" customHeight="1" x14ac:dyDescent="0.25">
      <c r="A43" s="21" t="s">
        <v>91</v>
      </c>
      <c r="B43" s="22" t="s">
        <v>92</v>
      </c>
      <c r="C43" s="23">
        <v>57528</v>
      </c>
      <c r="D43" s="23"/>
      <c r="E43" s="18"/>
      <c r="F43" s="19">
        <f t="shared" si="1"/>
        <v>0</v>
      </c>
      <c r="G43" s="20">
        <f t="shared" si="5"/>
        <v>57528</v>
      </c>
    </row>
    <row r="44" spans="1:7" ht="15" customHeight="1" x14ac:dyDescent="0.25">
      <c r="A44" s="21" t="s">
        <v>93</v>
      </c>
      <c r="B44" s="22" t="s">
        <v>94</v>
      </c>
      <c r="C44" s="34"/>
      <c r="D44" s="34"/>
      <c r="E44" s="35"/>
      <c r="F44" s="36">
        <f t="shared" si="1"/>
        <v>0</v>
      </c>
      <c r="G44" s="20">
        <f t="shared" si="5"/>
        <v>0</v>
      </c>
    </row>
    <row r="45" spans="1:7" ht="15" customHeight="1" x14ac:dyDescent="0.25">
      <c r="A45" s="25" t="s">
        <v>95</v>
      </c>
      <c r="B45" s="30" t="s">
        <v>96</v>
      </c>
      <c r="C45" s="37"/>
      <c r="D45" s="37"/>
      <c r="E45" s="38"/>
      <c r="F45" s="39">
        <f t="shared" si="1"/>
        <v>0</v>
      </c>
      <c r="G45" s="20">
        <f t="shared" si="5"/>
        <v>0</v>
      </c>
    </row>
    <row r="46" spans="1:7" ht="15" customHeight="1" thickBot="1" x14ac:dyDescent="0.3">
      <c r="A46" s="25" t="s">
        <v>97</v>
      </c>
      <c r="B46" s="26" t="s">
        <v>98</v>
      </c>
      <c r="C46" s="37">
        <v>1115326</v>
      </c>
      <c r="D46" s="37"/>
      <c r="E46" s="40"/>
      <c r="F46" s="41">
        <f t="shared" si="1"/>
        <v>0</v>
      </c>
      <c r="G46" s="20">
        <f t="shared" si="5"/>
        <v>1115326</v>
      </c>
    </row>
    <row r="47" spans="1:7" ht="15" customHeight="1" thickBot="1" x14ac:dyDescent="0.3">
      <c r="A47" s="12" t="s">
        <v>99</v>
      </c>
      <c r="B47" s="13" t="s">
        <v>100</v>
      </c>
      <c r="C47" s="14">
        <f>SUM(C48:C52)</f>
        <v>0</v>
      </c>
      <c r="D47" s="14">
        <f>SUM(D48:D52)</f>
        <v>750000</v>
      </c>
      <c r="E47" s="14">
        <f>SUM(E48:E52)</f>
        <v>750000</v>
      </c>
      <c r="F47" s="14">
        <f>SUM(F48:F52)</f>
        <v>1500000</v>
      </c>
      <c r="G47" s="15">
        <f>SUM(G48:G52)</f>
        <v>1500000</v>
      </c>
    </row>
    <row r="48" spans="1:7" ht="15" customHeight="1" x14ac:dyDescent="0.25">
      <c r="A48" s="16" t="s">
        <v>101</v>
      </c>
      <c r="B48" s="17" t="s">
        <v>102</v>
      </c>
      <c r="C48" s="35"/>
      <c r="D48" s="35"/>
      <c r="E48" s="35"/>
      <c r="F48" s="36">
        <f t="shared" si="1"/>
        <v>0</v>
      </c>
      <c r="G48" s="42">
        <f>C48+F48</f>
        <v>0</v>
      </c>
    </row>
    <row r="49" spans="1:7" ht="15" customHeight="1" x14ac:dyDescent="0.25">
      <c r="A49" s="21" t="s">
        <v>103</v>
      </c>
      <c r="B49" s="22" t="s">
        <v>104</v>
      </c>
      <c r="C49" s="34"/>
      <c r="D49" s="34">
        <v>750000</v>
      </c>
      <c r="E49" s="35">
        <v>750000</v>
      </c>
      <c r="F49" s="36">
        <f t="shared" si="1"/>
        <v>1500000</v>
      </c>
      <c r="G49" s="42">
        <f>C49+F49</f>
        <v>1500000</v>
      </c>
    </row>
    <row r="50" spans="1:7" ht="15" customHeight="1" x14ac:dyDescent="0.25">
      <c r="A50" s="21" t="s">
        <v>105</v>
      </c>
      <c r="B50" s="22" t="s">
        <v>106</v>
      </c>
      <c r="C50" s="34"/>
      <c r="D50" s="34"/>
      <c r="E50" s="35"/>
      <c r="F50" s="36">
        <f t="shared" si="1"/>
        <v>0</v>
      </c>
      <c r="G50" s="42">
        <f>C50+F50</f>
        <v>0</v>
      </c>
    </row>
    <row r="51" spans="1:7" ht="15" customHeight="1" x14ac:dyDescent="0.25">
      <c r="A51" s="21" t="s">
        <v>107</v>
      </c>
      <c r="B51" s="22" t="s">
        <v>108</v>
      </c>
      <c r="C51" s="34"/>
      <c r="D51" s="34"/>
      <c r="E51" s="35"/>
      <c r="F51" s="36">
        <f t="shared" si="1"/>
        <v>0</v>
      </c>
      <c r="G51" s="42">
        <f>C51+F51</f>
        <v>0</v>
      </c>
    </row>
    <row r="52" spans="1:7" ht="21" customHeight="1" thickBot="1" x14ac:dyDescent="0.3">
      <c r="A52" s="25" t="s">
        <v>109</v>
      </c>
      <c r="B52" s="26" t="s">
        <v>110</v>
      </c>
      <c r="C52" s="37"/>
      <c r="D52" s="37"/>
      <c r="E52" s="38"/>
      <c r="F52" s="39">
        <f t="shared" si="1"/>
        <v>0</v>
      </c>
      <c r="G52" s="42">
        <f>C52+F52</f>
        <v>0</v>
      </c>
    </row>
    <row r="53" spans="1:7" ht="29.25" customHeight="1" thickBot="1" x14ac:dyDescent="0.3">
      <c r="A53" s="12" t="s">
        <v>111</v>
      </c>
      <c r="B53" s="13" t="s">
        <v>112</v>
      </c>
      <c r="C53" s="14">
        <f>SUM(C54:C56)</f>
        <v>0</v>
      </c>
      <c r="D53" s="14">
        <f>SUM(D54:D56)</f>
        <v>0</v>
      </c>
      <c r="E53" s="14">
        <f>SUM(E54:E56)</f>
        <v>0</v>
      </c>
      <c r="F53" s="14">
        <f>SUM(F54:F56)</f>
        <v>0</v>
      </c>
      <c r="G53" s="15">
        <f>SUM(G54:G56)</f>
        <v>0</v>
      </c>
    </row>
    <row r="54" spans="1:7" ht="15" customHeight="1" x14ac:dyDescent="0.25">
      <c r="A54" s="16" t="s">
        <v>113</v>
      </c>
      <c r="B54" s="17" t="s">
        <v>114</v>
      </c>
      <c r="C54" s="18"/>
      <c r="D54" s="18"/>
      <c r="E54" s="18"/>
      <c r="F54" s="19">
        <f t="shared" si="1"/>
        <v>0</v>
      </c>
      <c r="G54" s="20">
        <f>C54+F54</f>
        <v>0</v>
      </c>
    </row>
    <row r="55" spans="1:7" ht="15" customHeight="1" x14ac:dyDescent="0.25">
      <c r="A55" s="21" t="s">
        <v>115</v>
      </c>
      <c r="B55" s="22" t="s">
        <v>116</v>
      </c>
      <c r="C55" s="23"/>
      <c r="D55" s="23"/>
      <c r="E55" s="18"/>
      <c r="F55" s="19">
        <f t="shared" si="1"/>
        <v>0</v>
      </c>
      <c r="G55" s="20">
        <f>C55+F55</f>
        <v>0</v>
      </c>
    </row>
    <row r="56" spans="1:7" ht="15" customHeight="1" x14ac:dyDescent="0.25">
      <c r="A56" s="21" t="s">
        <v>117</v>
      </c>
      <c r="B56" s="22" t="s">
        <v>118</v>
      </c>
      <c r="C56" s="23"/>
      <c r="D56" s="23"/>
      <c r="E56" s="18"/>
      <c r="F56" s="19">
        <f t="shared" si="1"/>
        <v>0</v>
      </c>
      <c r="G56" s="20">
        <f>C56+F56</f>
        <v>0</v>
      </c>
    </row>
    <row r="57" spans="1:7" ht="15" customHeight="1" thickBot="1" x14ac:dyDescent="0.3">
      <c r="A57" s="25" t="s">
        <v>119</v>
      </c>
      <c r="B57" s="26" t="s">
        <v>120</v>
      </c>
      <c r="C57" s="28"/>
      <c r="D57" s="28"/>
      <c r="E57" s="29"/>
      <c r="F57" s="31">
        <f t="shared" si="1"/>
        <v>0</v>
      </c>
      <c r="G57" s="20">
        <f>C57+F57</f>
        <v>0</v>
      </c>
    </row>
    <row r="58" spans="1:7" ht="28.5" customHeight="1" thickBot="1" x14ac:dyDescent="0.3">
      <c r="A58" s="12" t="s">
        <v>121</v>
      </c>
      <c r="B58" s="27" t="s">
        <v>122</v>
      </c>
      <c r="C58" s="14">
        <f>SUM(C59:C61)</f>
        <v>6000000</v>
      </c>
      <c r="D58" s="14">
        <f>SUM(D59:D61)</f>
        <v>0</v>
      </c>
      <c r="E58" s="14">
        <f>SUM(E59:E61)</f>
        <v>4000000</v>
      </c>
      <c r="F58" s="14">
        <f>SUM(F59:F61)</f>
        <v>4000000</v>
      </c>
      <c r="G58" s="15">
        <f>SUM(G59:G61)</f>
        <v>10000000</v>
      </c>
    </row>
    <row r="59" spans="1:7" ht="15" customHeight="1" x14ac:dyDescent="0.25">
      <c r="A59" s="16" t="s">
        <v>123</v>
      </c>
      <c r="B59" s="17" t="s">
        <v>124</v>
      </c>
      <c r="C59" s="34"/>
      <c r="D59" s="34"/>
      <c r="E59" s="34"/>
      <c r="F59" s="43">
        <f t="shared" si="1"/>
        <v>0</v>
      </c>
      <c r="G59" s="44">
        <f>C59+F59</f>
        <v>0</v>
      </c>
    </row>
    <row r="60" spans="1:7" ht="15" customHeight="1" x14ac:dyDescent="0.25">
      <c r="A60" s="21" t="s">
        <v>125</v>
      </c>
      <c r="B60" s="22" t="s">
        <v>126</v>
      </c>
      <c r="C60" s="34"/>
      <c r="D60" s="34"/>
      <c r="E60" s="34"/>
      <c r="F60" s="43">
        <f t="shared" si="1"/>
        <v>0</v>
      </c>
      <c r="G60" s="44">
        <f>C60+F60</f>
        <v>0</v>
      </c>
    </row>
    <row r="61" spans="1:7" ht="15" customHeight="1" x14ac:dyDescent="0.25">
      <c r="A61" s="21" t="s">
        <v>127</v>
      </c>
      <c r="B61" s="22" t="s">
        <v>128</v>
      </c>
      <c r="C61" s="34">
        <v>6000000</v>
      </c>
      <c r="D61" s="34"/>
      <c r="E61" s="34">
        <v>4000000</v>
      </c>
      <c r="F61" s="43">
        <f t="shared" si="1"/>
        <v>4000000</v>
      </c>
      <c r="G61" s="44">
        <f>C61+F61</f>
        <v>10000000</v>
      </c>
    </row>
    <row r="62" spans="1:7" ht="15" customHeight="1" thickBot="1" x14ac:dyDescent="0.3">
      <c r="A62" s="25" t="s">
        <v>129</v>
      </c>
      <c r="B62" s="26" t="s">
        <v>130</v>
      </c>
      <c r="C62" s="34"/>
      <c r="D62" s="34"/>
      <c r="E62" s="34"/>
      <c r="F62" s="43">
        <f t="shared" si="1"/>
        <v>0</v>
      </c>
      <c r="G62" s="44">
        <f>C62+F62</f>
        <v>0</v>
      </c>
    </row>
    <row r="63" spans="1:7" ht="27.75" customHeight="1" thickBot="1" x14ac:dyDescent="0.3">
      <c r="A63" s="45" t="s">
        <v>131</v>
      </c>
      <c r="B63" s="13" t="s">
        <v>132</v>
      </c>
      <c r="C63" s="32">
        <f>+C6+C13+C20+C27+C35+C47+C53+C58</f>
        <v>217670026</v>
      </c>
      <c r="D63" s="32">
        <f>+D6+D13+D20+D27+D35+D47+D53+D58</f>
        <v>3302034</v>
      </c>
      <c r="E63" s="32">
        <f>+E6+E13+E20+E27+E35+E47+E53+E58</f>
        <v>38124961</v>
      </c>
      <c r="F63" s="32">
        <f>+F6+F13+F20+F27+F35+F47+F53+F58</f>
        <v>41426995</v>
      </c>
      <c r="G63" s="33">
        <f>+G6+G13+G20+G27+G35+G47+G53+G58</f>
        <v>259097021</v>
      </c>
    </row>
    <row r="64" spans="1:7" ht="33" customHeight="1" thickBot="1" x14ac:dyDescent="0.3">
      <c r="A64" s="46" t="s">
        <v>133</v>
      </c>
      <c r="B64" s="27" t="s">
        <v>134</v>
      </c>
      <c r="C64" s="14">
        <f>SUM(C65:C67)</f>
        <v>5000000</v>
      </c>
      <c r="D64" s="14">
        <f>SUM(D65:D67)</f>
        <v>0</v>
      </c>
      <c r="E64" s="14">
        <f>SUM(E65:E67)</f>
        <v>0</v>
      </c>
      <c r="F64" s="14">
        <f>SUM(F65:F67)</f>
        <v>0</v>
      </c>
      <c r="G64" s="15">
        <f>SUM(G65:G67)</f>
        <v>5000000</v>
      </c>
    </row>
    <row r="65" spans="1:7" ht="15" customHeight="1" x14ac:dyDescent="0.25">
      <c r="A65" s="16" t="s">
        <v>135</v>
      </c>
      <c r="B65" s="17" t="s">
        <v>136</v>
      </c>
      <c r="C65" s="34"/>
      <c r="D65" s="34"/>
      <c r="E65" s="34"/>
      <c r="F65" s="43">
        <f>D65+E65</f>
        <v>0</v>
      </c>
      <c r="G65" s="44">
        <f>C65+F65</f>
        <v>0</v>
      </c>
    </row>
    <row r="66" spans="1:7" ht="15" customHeight="1" x14ac:dyDescent="0.25">
      <c r="A66" s="21" t="s">
        <v>137</v>
      </c>
      <c r="B66" s="22" t="s">
        <v>138</v>
      </c>
      <c r="C66" s="34">
        <v>5000000</v>
      </c>
      <c r="D66" s="34"/>
      <c r="E66" s="34"/>
      <c r="F66" s="43">
        <f>D66+E66</f>
        <v>0</v>
      </c>
      <c r="G66" s="44">
        <f>C66+F66</f>
        <v>5000000</v>
      </c>
    </row>
    <row r="67" spans="1:7" ht="15" customHeight="1" thickBot="1" x14ac:dyDescent="0.3">
      <c r="A67" s="47" t="s">
        <v>139</v>
      </c>
      <c r="B67" s="48" t="s">
        <v>140</v>
      </c>
      <c r="C67" s="40"/>
      <c r="D67" s="40"/>
      <c r="E67" s="40"/>
      <c r="F67" s="41">
        <f>D67+E67</f>
        <v>0</v>
      </c>
      <c r="G67" s="49">
        <f>C67+F67</f>
        <v>0</v>
      </c>
    </row>
    <row r="68" spans="1:7" ht="15" customHeight="1" thickBot="1" x14ac:dyDescent="0.3">
      <c r="A68" s="46" t="s">
        <v>141</v>
      </c>
      <c r="B68" s="27" t="s">
        <v>142</v>
      </c>
      <c r="C68" s="14">
        <f>SUM(C69:C72)</f>
        <v>0</v>
      </c>
      <c r="D68" s="14">
        <f>SUM(D69:D72)</f>
        <v>0</v>
      </c>
      <c r="E68" s="14">
        <f>SUM(E69:E72)</f>
        <v>0</v>
      </c>
      <c r="F68" s="14">
        <f>SUM(F69:F72)</f>
        <v>0</v>
      </c>
      <c r="G68" s="15">
        <f>SUM(G69:G72)</f>
        <v>0</v>
      </c>
    </row>
    <row r="69" spans="1:7" ht="15" customHeight="1" x14ac:dyDescent="0.25">
      <c r="A69" s="16" t="s">
        <v>143</v>
      </c>
      <c r="B69" s="17" t="s">
        <v>144</v>
      </c>
      <c r="C69" s="34"/>
      <c r="D69" s="34"/>
      <c r="E69" s="34"/>
      <c r="F69" s="43">
        <f>D69+E69</f>
        <v>0</v>
      </c>
      <c r="G69" s="44">
        <f>C69+F69</f>
        <v>0</v>
      </c>
    </row>
    <row r="70" spans="1:7" ht="15" customHeight="1" x14ac:dyDescent="0.25">
      <c r="A70" s="21" t="s">
        <v>145</v>
      </c>
      <c r="B70" s="17" t="s">
        <v>146</v>
      </c>
      <c r="C70" s="34"/>
      <c r="D70" s="34"/>
      <c r="E70" s="34"/>
      <c r="F70" s="43">
        <f>D70+E70</f>
        <v>0</v>
      </c>
      <c r="G70" s="44">
        <f>C70+F70</f>
        <v>0</v>
      </c>
    </row>
    <row r="71" spans="1:7" ht="15" customHeight="1" x14ac:dyDescent="0.25">
      <c r="A71" s="21" t="s">
        <v>147</v>
      </c>
      <c r="B71" s="17" t="s">
        <v>148</v>
      </c>
      <c r="C71" s="34"/>
      <c r="D71" s="34"/>
      <c r="E71" s="34"/>
      <c r="F71" s="43">
        <f>D71+E71</f>
        <v>0</v>
      </c>
      <c r="G71" s="44">
        <f>C71+F71</f>
        <v>0</v>
      </c>
    </row>
    <row r="72" spans="1:7" ht="24.75" customHeight="1" thickBot="1" x14ac:dyDescent="0.3">
      <c r="A72" s="25" t="s">
        <v>149</v>
      </c>
      <c r="B72" s="50" t="s">
        <v>150</v>
      </c>
      <c r="C72" s="34"/>
      <c r="D72" s="34"/>
      <c r="E72" s="34"/>
      <c r="F72" s="43">
        <f>D72+E72</f>
        <v>0</v>
      </c>
      <c r="G72" s="44">
        <f>C72+F72</f>
        <v>0</v>
      </c>
    </row>
    <row r="73" spans="1:7" ht="25.5" customHeight="1" thickBot="1" x14ac:dyDescent="0.3">
      <c r="A73" s="46" t="s">
        <v>151</v>
      </c>
      <c r="B73" s="27" t="s">
        <v>152</v>
      </c>
      <c r="C73" s="14">
        <f>SUM(C74:C75)</f>
        <v>5976550</v>
      </c>
      <c r="D73" s="14">
        <f>SUM(D74:D75)</f>
        <v>0</v>
      </c>
      <c r="E73" s="14">
        <f>SUM(E74:E75)</f>
        <v>0</v>
      </c>
      <c r="F73" s="14">
        <f>SUM(F74:F75)</f>
        <v>0</v>
      </c>
      <c r="G73" s="15">
        <f>SUM(G74:G75)</f>
        <v>5976550</v>
      </c>
    </row>
    <row r="74" spans="1:7" ht="15" customHeight="1" x14ac:dyDescent="0.25">
      <c r="A74" s="16" t="s">
        <v>153</v>
      </c>
      <c r="B74" s="17" t="s">
        <v>154</v>
      </c>
      <c r="C74" s="34">
        <v>5976550</v>
      </c>
      <c r="D74" s="34"/>
      <c r="E74" s="34"/>
      <c r="F74" s="43">
        <f>D74+E74</f>
        <v>0</v>
      </c>
      <c r="G74" s="44">
        <f>C74+F74</f>
        <v>5976550</v>
      </c>
    </row>
    <row r="75" spans="1:7" ht="23.25" customHeight="1" thickBot="1" x14ac:dyDescent="0.3">
      <c r="A75" s="25" t="s">
        <v>155</v>
      </c>
      <c r="B75" s="26" t="s">
        <v>156</v>
      </c>
      <c r="C75" s="34"/>
      <c r="D75" s="34"/>
      <c r="E75" s="34"/>
      <c r="F75" s="43">
        <f>D75+E75</f>
        <v>0</v>
      </c>
      <c r="G75" s="44">
        <f>C75+F75</f>
        <v>0</v>
      </c>
    </row>
    <row r="76" spans="1:7" ht="28.5" customHeight="1" thickBot="1" x14ac:dyDescent="0.3">
      <c r="A76" s="46" t="s">
        <v>157</v>
      </c>
      <c r="B76" s="27" t="s">
        <v>158</v>
      </c>
      <c r="C76" s="14">
        <f>SUM(C77:C79)</f>
        <v>0</v>
      </c>
      <c r="D76" s="14">
        <f>SUM(D77:D79)</f>
        <v>0</v>
      </c>
      <c r="E76" s="14">
        <f>SUM(E77:E79)</f>
        <v>0</v>
      </c>
      <c r="F76" s="14">
        <f>SUM(F77:F79)</f>
        <v>0</v>
      </c>
      <c r="G76" s="15">
        <f>SUM(G77:G79)</f>
        <v>0</v>
      </c>
    </row>
    <row r="77" spans="1:7" ht="15" customHeight="1" x14ac:dyDescent="0.25">
      <c r="A77" s="16" t="s">
        <v>159</v>
      </c>
      <c r="B77" s="17" t="s">
        <v>160</v>
      </c>
      <c r="C77" s="34"/>
      <c r="D77" s="34"/>
      <c r="E77" s="34"/>
      <c r="F77" s="43">
        <f>D77+E77</f>
        <v>0</v>
      </c>
      <c r="G77" s="44">
        <f>C77+F77</f>
        <v>0</v>
      </c>
    </row>
    <row r="78" spans="1:7" ht="15" customHeight="1" x14ac:dyDescent="0.25">
      <c r="A78" s="21" t="s">
        <v>161</v>
      </c>
      <c r="B78" s="22" t="s">
        <v>162</v>
      </c>
      <c r="C78" s="34"/>
      <c r="D78" s="34"/>
      <c r="E78" s="34"/>
      <c r="F78" s="43">
        <f>D78+E78</f>
        <v>0</v>
      </c>
      <c r="G78" s="44">
        <f>C78+F78</f>
        <v>0</v>
      </c>
    </row>
    <row r="79" spans="1:7" ht="15" customHeight="1" thickBot="1" x14ac:dyDescent="0.3">
      <c r="A79" s="25" t="s">
        <v>163</v>
      </c>
      <c r="B79" s="26" t="s">
        <v>164</v>
      </c>
      <c r="C79" s="34"/>
      <c r="D79" s="34"/>
      <c r="E79" s="34"/>
      <c r="F79" s="43">
        <f>D79+E79</f>
        <v>0</v>
      </c>
      <c r="G79" s="44">
        <f>C79+F79</f>
        <v>0</v>
      </c>
    </row>
    <row r="80" spans="1:7" ht="27.75" customHeight="1" thickBot="1" x14ac:dyDescent="0.3">
      <c r="A80" s="46" t="s">
        <v>165</v>
      </c>
      <c r="B80" s="27" t="s">
        <v>166</v>
      </c>
      <c r="C80" s="14">
        <f>SUM(C81:C84)</f>
        <v>0</v>
      </c>
      <c r="D80" s="14">
        <f>SUM(D81:D84)</f>
        <v>0</v>
      </c>
      <c r="E80" s="14">
        <f>SUM(E81:E84)</f>
        <v>0</v>
      </c>
      <c r="F80" s="14">
        <f>SUM(F81:F84)</f>
        <v>0</v>
      </c>
      <c r="G80" s="15">
        <f>SUM(G81:G84)</f>
        <v>0</v>
      </c>
    </row>
    <row r="81" spans="1:7" ht="15" customHeight="1" x14ac:dyDescent="0.25">
      <c r="A81" s="51" t="s">
        <v>167</v>
      </c>
      <c r="B81" s="17" t="s">
        <v>168</v>
      </c>
      <c r="C81" s="34"/>
      <c r="D81" s="34"/>
      <c r="E81" s="34"/>
      <c r="F81" s="43">
        <f t="shared" ref="F81:F86" si="6">D81+E81</f>
        <v>0</v>
      </c>
      <c r="G81" s="44">
        <f t="shared" ref="G81:G86" si="7">C81+F81</f>
        <v>0</v>
      </c>
    </row>
    <row r="82" spans="1:7" ht="15" customHeight="1" x14ac:dyDescent="0.25">
      <c r="A82" s="52" t="s">
        <v>169</v>
      </c>
      <c r="B82" s="22" t="s">
        <v>170</v>
      </c>
      <c r="C82" s="34"/>
      <c r="D82" s="34"/>
      <c r="E82" s="34"/>
      <c r="F82" s="43">
        <f t="shared" si="6"/>
        <v>0</v>
      </c>
      <c r="G82" s="44">
        <f t="shared" si="7"/>
        <v>0</v>
      </c>
    </row>
    <row r="83" spans="1:7" ht="15" customHeight="1" x14ac:dyDescent="0.25">
      <c r="A83" s="52" t="s">
        <v>171</v>
      </c>
      <c r="B83" s="22" t="s">
        <v>172</v>
      </c>
      <c r="C83" s="34"/>
      <c r="D83" s="34"/>
      <c r="E83" s="34"/>
      <c r="F83" s="43">
        <f t="shared" si="6"/>
        <v>0</v>
      </c>
      <c r="G83" s="44">
        <f t="shared" si="7"/>
        <v>0</v>
      </c>
    </row>
    <row r="84" spans="1:7" ht="15" customHeight="1" thickBot="1" x14ac:dyDescent="0.3">
      <c r="A84" s="53" t="s">
        <v>173</v>
      </c>
      <c r="B84" s="26" t="s">
        <v>174</v>
      </c>
      <c r="C84" s="34"/>
      <c r="D84" s="34"/>
      <c r="E84" s="34"/>
      <c r="F84" s="43">
        <f t="shared" si="6"/>
        <v>0</v>
      </c>
      <c r="G84" s="44">
        <f t="shared" si="7"/>
        <v>0</v>
      </c>
    </row>
    <row r="85" spans="1:7" ht="15" customHeight="1" thickBot="1" x14ac:dyDescent="0.3">
      <c r="A85" s="46" t="s">
        <v>175</v>
      </c>
      <c r="B85" s="27" t="s">
        <v>176</v>
      </c>
      <c r="C85" s="54"/>
      <c r="D85" s="54"/>
      <c r="E85" s="54"/>
      <c r="F85" s="14">
        <f t="shared" si="6"/>
        <v>0</v>
      </c>
      <c r="G85" s="15">
        <f t="shared" si="7"/>
        <v>0</v>
      </c>
    </row>
    <row r="86" spans="1:7" ht="24.75" customHeight="1" thickBot="1" x14ac:dyDescent="0.3">
      <c r="A86" s="46" t="s">
        <v>177</v>
      </c>
      <c r="B86" s="27" t="s">
        <v>178</v>
      </c>
      <c r="C86" s="54"/>
      <c r="D86" s="54"/>
      <c r="E86" s="54"/>
      <c r="F86" s="14">
        <f t="shared" si="6"/>
        <v>0</v>
      </c>
      <c r="G86" s="15">
        <f t="shared" si="7"/>
        <v>0</v>
      </c>
    </row>
    <row r="87" spans="1:7" ht="15" customHeight="1" thickBot="1" x14ac:dyDescent="0.3">
      <c r="A87" s="46" t="s">
        <v>179</v>
      </c>
      <c r="B87" s="55" t="s">
        <v>180</v>
      </c>
      <c r="C87" s="32">
        <f>+C64+C68+C73+C76+C80+C86+C85</f>
        <v>10976550</v>
      </c>
      <c r="D87" s="32">
        <f>+D64+D68+D73+D76+D80+D86+D85</f>
        <v>0</v>
      </c>
      <c r="E87" s="32">
        <f>+E64+E68+E73+E76+E80+E86+E85</f>
        <v>0</v>
      </c>
      <c r="F87" s="32">
        <f>+F64+F68+F73+F76+F80+F86+F85</f>
        <v>0</v>
      </c>
      <c r="G87" s="33">
        <f>+G64+G68+G73+G76+G80+G86+G85</f>
        <v>10976550</v>
      </c>
    </row>
    <row r="88" spans="1:7" ht="15" customHeight="1" thickBot="1" x14ac:dyDescent="0.3">
      <c r="A88" s="56" t="s">
        <v>181</v>
      </c>
      <c r="B88" s="57" t="s">
        <v>182</v>
      </c>
      <c r="C88" s="32">
        <f>+C63+C87</f>
        <v>228646576</v>
      </c>
      <c r="D88" s="32">
        <f>+D63+D87</f>
        <v>3302034</v>
      </c>
      <c r="E88" s="32">
        <f>+E63+E87</f>
        <v>38124961</v>
      </c>
      <c r="F88" s="32">
        <f>+F63+F87</f>
        <v>41426995</v>
      </c>
      <c r="G88" s="33">
        <f>+G63+G87</f>
        <v>270073571</v>
      </c>
    </row>
    <row r="89" spans="1:7" ht="15" customHeight="1" x14ac:dyDescent="0.25">
      <c r="A89" s="58"/>
      <c r="B89" s="59"/>
      <c r="C89" s="60"/>
      <c r="D89" s="61"/>
      <c r="E89" s="61"/>
      <c r="F89" s="61"/>
      <c r="G89" s="61"/>
    </row>
    <row r="90" spans="1:7" ht="15" customHeight="1" x14ac:dyDescent="0.25">
      <c r="A90" s="217" t="s">
        <v>183</v>
      </c>
      <c r="B90" s="217"/>
      <c r="C90" s="217"/>
      <c r="D90" s="217"/>
      <c r="E90" s="217"/>
      <c r="F90" s="217"/>
      <c r="G90" s="217"/>
    </row>
    <row r="91" spans="1:7" ht="15" customHeight="1" thickBot="1" x14ac:dyDescent="0.3">
      <c r="A91" s="206" t="s">
        <v>184</v>
      </c>
      <c r="B91" s="206"/>
      <c r="C91" s="62"/>
      <c r="D91" s="2"/>
      <c r="E91" s="2"/>
      <c r="F91" s="2"/>
      <c r="G91" s="62" t="str">
        <f>G2</f>
        <v>Forintban!</v>
      </c>
    </row>
    <row r="92" spans="1:7" ht="15" customHeight="1" x14ac:dyDescent="0.25">
      <c r="A92" s="207" t="s">
        <v>3</v>
      </c>
      <c r="B92" s="209" t="s">
        <v>185</v>
      </c>
      <c r="C92" s="211" t="str">
        <f>+CONCATENATE(LEFT([1]ÖSSZEFÜGGÉSEK!A6,4),". évi")</f>
        <v>2018. évi</v>
      </c>
      <c r="D92" s="212"/>
      <c r="E92" s="213"/>
      <c r="F92" s="213"/>
      <c r="G92" s="214"/>
    </row>
    <row r="93" spans="1:7" ht="15" customHeight="1" thickBot="1" x14ac:dyDescent="0.3">
      <c r="A93" s="208"/>
      <c r="B93" s="210"/>
      <c r="C93" s="3" t="s">
        <v>5</v>
      </c>
      <c r="D93" s="4" t="s">
        <v>6</v>
      </c>
      <c r="E93" s="4" t="s">
        <v>7</v>
      </c>
      <c r="F93" s="5" t="s">
        <v>8</v>
      </c>
      <c r="G93" s="6" t="s">
        <v>186</v>
      </c>
    </row>
    <row r="94" spans="1:7" ht="15" customHeight="1" thickBot="1" x14ac:dyDescent="0.3">
      <c r="A94" s="63" t="s">
        <v>10</v>
      </c>
      <c r="B94" s="64" t="s">
        <v>11</v>
      </c>
      <c r="C94" s="9" t="s">
        <v>12</v>
      </c>
      <c r="D94" s="9" t="s">
        <v>13</v>
      </c>
      <c r="E94" s="10" t="s">
        <v>14</v>
      </c>
      <c r="F94" s="10" t="s">
        <v>15</v>
      </c>
      <c r="G94" s="11" t="s">
        <v>16</v>
      </c>
    </row>
    <row r="95" spans="1:7" ht="26.25" customHeight="1" thickBot="1" x14ac:dyDescent="0.3">
      <c r="A95" s="65" t="s">
        <v>17</v>
      </c>
      <c r="B95" s="66" t="s">
        <v>187</v>
      </c>
      <c r="C95" s="67">
        <f>C96+C97+C98+C99+C100+C113</f>
        <v>198271956</v>
      </c>
      <c r="D95" s="67">
        <f>D96+D97+D98+D99+D100+D113</f>
        <v>2999410</v>
      </c>
      <c r="E95" s="67">
        <f>E96+E97+E98+E99+E100+E113</f>
        <v>35954677</v>
      </c>
      <c r="F95" s="67">
        <f>F96+F97+F98+F99+F100+F113</f>
        <v>38954087</v>
      </c>
      <c r="G95" s="68">
        <f>G96+G97+G98+G99+G100+G113</f>
        <v>237226043</v>
      </c>
    </row>
    <row r="96" spans="1:7" ht="15" customHeight="1" x14ac:dyDescent="0.25">
      <c r="A96" s="69" t="s">
        <v>19</v>
      </c>
      <c r="B96" s="70" t="s">
        <v>188</v>
      </c>
      <c r="C96" s="71">
        <v>111630280</v>
      </c>
      <c r="D96" s="72">
        <v>1398244</v>
      </c>
      <c r="E96" s="72">
        <v>22221810</v>
      </c>
      <c r="F96" s="73">
        <f t="shared" ref="F96:F115" si="8">D96+E96</f>
        <v>23620054</v>
      </c>
      <c r="G96" s="74">
        <f t="shared" ref="G96:G115" si="9">C96+F96</f>
        <v>135250334</v>
      </c>
    </row>
    <row r="97" spans="1:7" ht="21" customHeight="1" x14ac:dyDescent="0.25">
      <c r="A97" s="21" t="s">
        <v>21</v>
      </c>
      <c r="B97" s="75" t="s">
        <v>189</v>
      </c>
      <c r="C97" s="23">
        <v>19386570</v>
      </c>
      <c r="D97" s="23">
        <v>942000</v>
      </c>
      <c r="E97" s="23">
        <v>6951213</v>
      </c>
      <c r="F97" s="76">
        <f t="shared" si="8"/>
        <v>7893213</v>
      </c>
      <c r="G97" s="77">
        <f t="shared" si="9"/>
        <v>27279783</v>
      </c>
    </row>
    <row r="98" spans="1:7" ht="15" customHeight="1" x14ac:dyDescent="0.25">
      <c r="A98" s="21" t="s">
        <v>23</v>
      </c>
      <c r="B98" s="75" t="s">
        <v>190</v>
      </c>
      <c r="C98" s="28">
        <v>59208329</v>
      </c>
      <c r="D98" s="28">
        <v>659166</v>
      </c>
      <c r="E98" s="28">
        <v>4651844</v>
      </c>
      <c r="F98" s="78">
        <f t="shared" si="8"/>
        <v>5311010</v>
      </c>
      <c r="G98" s="79">
        <f t="shared" si="9"/>
        <v>64519339</v>
      </c>
    </row>
    <row r="99" spans="1:7" ht="15" customHeight="1" x14ac:dyDescent="0.25">
      <c r="A99" s="21" t="s">
        <v>25</v>
      </c>
      <c r="B99" s="80" t="s">
        <v>191</v>
      </c>
      <c r="C99" s="28">
        <v>3439000</v>
      </c>
      <c r="D99" s="28"/>
      <c r="E99" s="28">
        <v>1354450</v>
      </c>
      <c r="F99" s="78">
        <f t="shared" si="8"/>
        <v>1354450</v>
      </c>
      <c r="G99" s="79">
        <f t="shared" si="9"/>
        <v>4793450</v>
      </c>
    </row>
    <row r="100" spans="1:7" ht="15" customHeight="1" x14ac:dyDescent="0.25">
      <c r="A100" s="21" t="s">
        <v>192</v>
      </c>
      <c r="B100" s="81" t="s">
        <v>193</v>
      </c>
      <c r="C100" s="28">
        <v>4607777</v>
      </c>
      <c r="D100" s="28"/>
      <c r="E100" s="28">
        <v>775360</v>
      </c>
      <c r="F100" s="78">
        <f t="shared" si="8"/>
        <v>775360</v>
      </c>
      <c r="G100" s="79">
        <f t="shared" si="9"/>
        <v>5383137</v>
      </c>
    </row>
    <row r="101" spans="1:7" ht="15" customHeight="1" x14ac:dyDescent="0.25">
      <c r="A101" s="21" t="s">
        <v>29</v>
      </c>
      <c r="B101" s="75" t="s">
        <v>194</v>
      </c>
      <c r="C101" s="28">
        <v>31242</v>
      </c>
      <c r="D101" s="28"/>
      <c r="E101" s="28">
        <v>55360</v>
      </c>
      <c r="F101" s="78">
        <f t="shared" si="8"/>
        <v>55360</v>
      </c>
      <c r="G101" s="79">
        <f t="shared" si="9"/>
        <v>86602</v>
      </c>
    </row>
    <row r="102" spans="1:7" ht="15" customHeight="1" x14ac:dyDescent="0.25">
      <c r="A102" s="21" t="s">
        <v>195</v>
      </c>
      <c r="B102" s="82" t="s">
        <v>196</v>
      </c>
      <c r="C102" s="28"/>
      <c r="D102" s="28"/>
      <c r="E102" s="28"/>
      <c r="F102" s="78">
        <f t="shared" si="8"/>
        <v>0</v>
      </c>
      <c r="G102" s="79">
        <f t="shared" si="9"/>
        <v>0</v>
      </c>
    </row>
    <row r="103" spans="1:7" ht="15" customHeight="1" x14ac:dyDescent="0.25">
      <c r="A103" s="21" t="s">
        <v>197</v>
      </c>
      <c r="B103" s="82" t="s">
        <v>198</v>
      </c>
      <c r="C103" s="28"/>
      <c r="D103" s="28"/>
      <c r="E103" s="28"/>
      <c r="F103" s="78">
        <f t="shared" si="8"/>
        <v>0</v>
      </c>
      <c r="G103" s="79">
        <f t="shared" si="9"/>
        <v>0</v>
      </c>
    </row>
    <row r="104" spans="1:7" ht="25.5" customHeight="1" x14ac:dyDescent="0.25">
      <c r="A104" s="21" t="s">
        <v>199</v>
      </c>
      <c r="B104" s="121" t="s">
        <v>200</v>
      </c>
      <c r="C104" s="28"/>
      <c r="D104" s="28"/>
      <c r="E104" s="28"/>
      <c r="F104" s="78">
        <f t="shared" si="8"/>
        <v>0</v>
      </c>
      <c r="G104" s="79">
        <f t="shared" si="9"/>
        <v>0</v>
      </c>
    </row>
    <row r="105" spans="1:7" ht="22.5" customHeight="1" x14ac:dyDescent="0.25">
      <c r="A105" s="21" t="s">
        <v>201</v>
      </c>
      <c r="B105" s="84" t="s">
        <v>202</v>
      </c>
      <c r="C105" s="28"/>
      <c r="D105" s="28"/>
      <c r="E105" s="28"/>
      <c r="F105" s="78">
        <f t="shared" si="8"/>
        <v>0</v>
      </c>
      <c r="G105" s="79">
        <f t="shared" si="9"/>
        <v>0</v>
      </c>
    </row>
    <row r="106" spans="1:7" ht="24.75" customHeight="1" x14ac:dyDescent="0.25">
      <c r="A106" s="21" t="s">
        <v>203</v>
      </c>
      <c r="B106" s="84" t="s">
        <v>204</v>
      </c>
      <c r="C106" s="28"/>
      <c r="D106" s="28"/>
      <c r="E106" s="28"/>
      <c r="F106" s="78">
        <f t="shared" si="8"/>
        <v>0</v>
      </c>
      <c r="G106" s="79">
        <f t="shared" si="9"/>
        <v>0</v>
      </c>
    </row>
    <row r="107" spans="1:7" ht="25.5" customHeight="1" x14ac:dyDescent="0.25">
      <c r="A107" s="21" t="s">
        <v>205</v>
      </c>
      <c r="B107" s="121" t="s">
        <v>206</v>
      </c>
      <c r="C107" s="28">
        <v>3076535</v>
      </c>
      <c r="D107" s="28"/>
      <c r="E107" s="28">
        <v>720000</v>
      </c>
      <c r="F107" s="78">
        <f t="shared" si="8"/>
        <v>720000</v>
      </c>
      <c r="G107" s="79">
        <f t="shared" si="9"/>
        <v>3796535</v>
      </c>
    </row>
    <row r="108" spans="1:7" ht="25.5" customHeight="1" x14ac:dyDescent="0.25">
      <c r="A108" s="21" t="s">
        <v>207</v>
      </c>
      <c r="B108" s="121" t="s">
        <v>208</v>
      </c>
      <c r="C108" s="28"/>
      <c r="D108" s="28"/>
      <c r="E108" s="28"/>
      <c r="F108" s="78">
        <f t="shared" si="8"/>
        <v>0</v>
      </c>
      <c r="G108" s="79">
        <f t="shared" si="9"/>
        <v>0</v>
      </c>
    </row>
    <row r="109" spans="1:7" ht="24" customHeight="1" x14ac:dyDescent="0.25">
      <c r="A109" s="21" t="s">
        <v>209</v>
      </c>
      <c r="B109" s="84" t="s">
        <v>210</v>
      </c>
      <c r="C109" s="28"/>
      <c r="D109" s="28"/>
      <c r="E109" s="28"/>
      <c r="F109" s="78">
        <f t="shared" si="8"/>
        <v>0</v>
      </c>
      <c r="G109" s="79">
        <f t="shared" si="9"/>
        <v>0</v>
      </c>
    </row>
    <row r="110" spans="1:7" ht="22.5" customHeight="1" x14ac:dyDescent="0.25">
      <c r="A110" s="85" t="s">
        <v>211</v>
      </c>
      <c r="B110" s="82" t="s">
        <v>212</v>
      </c>
      <c r="C110" s="28"/>
      <c r="D110" s="28"/>
      <c r="E110" s="28"/>
      <c r="F110" s="78">
        <f t="shared" si="8"/>
        <v>0</v>
      </c>
      <c r="G110" s="79">
        <f t="shared" si="9"/>
        <v>0</v>
      </c>
    </row>
    <row r="111" spans="1:7" ht="26.25" customHeight="1" x14ac:dyDescent="0.25">
      <c r="A111" s="21" t="s">
        <v>213</v>
      </c>
      <c r="B111" s="82" t="s">
        <v>214</v>
      </c>
      <c r="C111" s="28"/>
      <c r="D111" s="28"/>
      <c r="E111" s="28"/>
      <c r="F111" s="78">
        <f t="shared" si="8"/>
        <v>0</v>
      </c>
      <c r="G111" s="79">
        <f t="shared" si="9"/>
        <v>0</v>
      </c>
    </row>
    <row r="112" spans="1:7" ht="21.75" customHeight="1" x14ac:dyDescent="0.25">
      <c r="A112" s="25" t="s">
        <v>215</v>
      </c>
      <c r="B112" s="82" t="s">
        <v>216</v>
      </c>
      <c r="C112" s="28">
        <v>1500000</v>
      </c>
      <c r="D112" s="28"/>
      <c r="E112" s="28"/>
      <c r="F112" s="78">
        <f t="shared" si="8"/>
        <v>0</v>
      </c>
      <c r="G112" s="79">
        <f t="shared" si="9"/>
        <v>1500000</v>
      </c>
    </row>
    <row r="113" spans="1:7" ht="15" customHeight="1" x14ac:dyDescent="0.25">
      <c r="A113" s="21" t="s">
        <v>217</v>
      </c>
      <c r="B113" s="80" t="s">
        <v>218</v>
      </c>
      <c r="C113" s="23"/>
      <c r="D113" s="23"/>
      <c r="E113" s="23"/>
      <c r="F113" s="76">
        <f t="shared" si="8"/>
        <v>0</v>
      </c>
      <c r="G113" s="77">
        <f t="shared" si="9"/>
        <v>0</v>
      </c>
    </row>
    <row r="114" spans="1:7" ht="15" customHeight="1" x14ac:dyDescent="0.25">
      <c r="A114" s="21" t="s">
        <v>219</v>
      </c>
      <c r="B114" s="75" t="s">
        <v>220</v>
      </c>
      <c r="C114" s="23"/>
      <c r="D114" s="23"/>
      <c r="E114" s="23"/>
      <c r="F114" s="76">
        <f t="shared" si="8"/>
        <v>0</v>
      </c>
      <c r="G114" s="77">
        <f t="shared" si="9"/>
        <v>0</v>
      </c>
    </row>
    <row r="115" spans="1:7" ht="15" customHeight="1" thickBot="1" x14ac:dyDescent="0.3">
      <c r="A115" s="47" t="s">
        <v>221</v>
      </c>
      <c r="B115" s="86" t="s">
        <v>222</v>
      </c>
      <c r="C115" s="87"/>
      <c r="D115" s="87"/>
      <c r="E115" s="87"/>
      <c r="F115" s="88">
        <f t="shared" si="8"/>
        <v>0</v>
      </c>
      <c r="G115" s="89">
        <f t="shared" si="9"/>
        <v>0</v>
      </c>
    </row>
    <row r="116" spans="1:7" ht="22.5" customHeight="1" thickBot="1" x14ac:dyDescent="0.3">
      <c r="A116" s="90" t="s">
        <v>31</v>
      </c>
      <c r="B116" s="91" t="s">
        <v>223</v>
      </c>
      <c r="C116" s="92">
        <f>+C117+C119+C121</f>
        <v>22376502</v>
      </c>
      <c r="D116" s="14">
        <f>+D117+D119+D121</f>
        <v>302624</v>
      </c>
      <c r="E116" s="92">
        <f>+E117+E119+E121</f>
        <v>2170284</v>
      </c>
      <c r="F116" s="92">
        <f>+F117+F119+F121</f>
        <v>2472908</v>
      </c>
      <c r="G116" s="93">
        <f>+G117+G119+G121</f>
        <v>24849410</v>
      </c>
    </row>
    <row r="117" spans="1:7" ht="15" customHeight="1" x14ac:dyDescent="0.25">
      <c r="A117" s="16" t="s">
        <v>33</v>
      </c>
      <c r="B117" s="75" t="s">
        <v>224</v>
      </c>
      <c r="C117" s="18"/>
      <c r="D117" s="94">
        <v>302624</v>
      </c>
      <c r="E117" s="18">
        <v>0</v>
      </c>
      <c r="F117" s="19">
        <f t="shared" ref="F117:F129" si="10">D117+E117</f>
        <v>302624</v>
      </c>
      <c r="G117" s="20">
        <f t="shared" ref="G117:G129" si="11">C117+F117</f>
        <v>302624</v>
      </c>
    </row>
    <row r="118" spans="1:7" ht="15" customHeight="1" x14ac:dyDescent="0.25">
      <c r="A118" s="16" t="s">
        <v>35</v>
      </c>
      <c r="B118" s="95" t="s">
        <v>225</v>
      </c>
      <c r="C118" s="18"/>
      <c r="D118" s="94"/>
      <c r="E118" s="18"/>
      <c r="F118" s="19">
        <f t="shared" si="10"/>
        <v>0</v>
      </c>
      <c r="G118" s="20">
        <f t="shared" si="11"/>
        <v>0</v>
      </c>
    </row>
    <row r="119" spans="1:7" ht="15" customHeight="1" x14ac:dyDescent="0.25">
      <c r="A119" s="16" t="s">
        <v>37</v>
      </c>
      <c r="B119" s="95" t="s">
        <v>226</v>
      </c>
      <c r="C119" s="23">
        <v>15876502</v>
      </c>
      <c r="D119" s="96"/>
      <c r="E119" s="23">
        <v>2170284</v>
      </c>
      <c r="F119" s="76">
        <f t="shared" si="10"/>
        <v>2170284</v>
      </c>
      <c r="G119" s="77">
        <f t="shared" si="11"/>
        <v>18046786</v>
      </c>
    </row>
    <row r="120" spans="1:7" ht="15" customHeight="1" x14ac:dyDescent="0.25">
      <c r="A120" s="16" t="s">
        <v>39</v>
      </c>
      <c r="B120" s="95" t="s">
        <v>227</v>
      </c>
      <c r="C120" s="23"/>
      <c r="D120" s="96"/>
      <c r="E120" s="23"/>
      <c r="F120" s="76">
        <f t="shared" si="10"/>
        <v>0</v>
      </c>
      <c r="G120" s="77">
        <f t="shared" si="11"/>
        <v>0</v>
      </c>
    </row>
    <row r="121" spans="1:7" ht="15" customHeight="1" x14ac:dyDescent="0.25">
      <c r="A121" s="16" t="s">
        <v>41</v>
      </c>
      <c r="B121" s="26" t="s">
        <v>228</v>
      </c>
      <c r="C121" s="23">
        <v>6500000</v>
      </c>
      <c r="D121" s="96"/>
      <c r="E121" s="23"/>
      <c r="F121" s="76">
        <f t="shared" si="10"/>
        <v>0</v>
      </c>
      <c r="G121" s="77">
        <f t="shared" si="11"/>
        <v>6500000</v>
      </c>
    </row>
    <row r="122" spans="1:7" ht="21" customHeight="1" x14ac:dyDescent="0.25">
      <c r="A122" s="16" t="s">
        <v>43</v>
      </c>
      <c r="B122" s="24" t="s">
        <v>229</v>
      </c>
      <c r="C122" s="23"/>
      <c r="D122" s="96"/>
      <c r="E122" s="23"/>
      <c r="F122" s="76">
        <f t="shared" si="10"/>
        <v>0</v>
      </c>
      <c r="G122" s="77">
        <f t="shared" si="11"/>
        <v>0</v>
      </c>
    </row>
    <row r="123" spans="1:7" ht="22.5" customHeight="1" x14ac:dyDescent="0.25">
      <c r="A123" s="16" t="s">
        <v>230</v>
      </c>
      <c r="B123" s="97" t="s">
        <v>231</v>
      </c>
      <c r="C123" s="23"/>
      <c r="D123" s="96"/>
      <c r="E123" s="23"/>
      <c r="F123" s="76">
        <f t="shared" si="10"/>
        <v>0</v>
      </c>
      <c r="G123" s="77">
        <f t="shared" si="11"/>
        <v>0</v>
      </c>
    </row>
    <row r="124" spans="1:7" ht="25.5" customHeight="1" x14ac:dyDescent="0.25">
      <c r="A124" s="16" t="s">
        <v>232</v>
      </c>
      <c r="B124" s="84" t="s">
        <v>204</v>
      </c>
      <c r="C124" s="23"/>
      <c r="D124" s="96"/>
      <c r="E124" s="23"/>
      <c r="F124" s="76">
        <f t="shared" si="10"/>
        <v>0</v>
      </c>
      <c r="G124" s="77">
        <f t="shared" si="11"/>
        <v>0</v>
      </c>
    </row>
    <row r="125" spans="1:7" ht="17.100000000000001" customHeight="1" x14ac:dyDescent="0.25">
      <c r="A125" s="16" t="s">
        <v>233</v>
      </c>
      <c r="B125" s="84" t="s">
        <v>234</v>
      </c>
      <c r="C125" s="23"/>
      <c r="D125" s="96"/>
      <c r="E125" s="23"/>
      <c r="F125" s="76">
        <f t="shared" si="10"/>
        <v>0</v>
      </c>
      <c r="G125" s="77">
        <f t="shared" si="11"/>
        <v>0</v>
      </c>
    </row>
    <row r="126" spans="1:7" ht="17.100000000000001" customHeight="1" x14ac:dyDescent="0.25">
      <c r="A126" s="16" t="s">
        <v>235</v>
      </c>
      <c r="B126" s="84" t="s">
        <v>236</v>
      </c>
      <c r="C126" s="23"/>
      <c r="D126" s="96"/>
      <c r="E126" s="23"/>
      <c r="F126" s="76">
        <f t="shared" si="10"/>
        <v>0</v>
      </c>
      <c r="G126" s="77">
        <f t="shared" si="11"/>
        <v>0</v>
      </c>
    </row>
    <row r="127" spans="1:7" ht="17.100000000000001" customHeight="1" x14ac:dyDescent="0.25">
      <c r="A127" s="16" t="s">
        <v>237</v>
      </c>
      <c r="B127" s="84" t="s">
        <v>210</v>
      </c>
      <c r="C127" s="23"/>
      <c r="D127" s="96"/>
      <c r="E127" s="23"/>
      <c r="F127" s="76">
        <f t="shared" si="10"/>
        <v>0</v>
      </c>
      <c r="G127" s="77">
        <f t="shared" si="11"/>
        <v>0</v>
      </c>
    </row>
    <row r="128" spans="1:7" ht="17.100000000000001" customHeight="1" x14ac:dyDescent="0.25">
      <c r="A128" s="16" t="s">
        <v>238</v>
      </c>
      <c r="B128" s="84" t="s">
        <v>239</v>
      </c>
      <c r="C128" s="23"/>
      <c r="D128" s="96"/>
      <c r="E128" s="23"/>
      <c r="F128" s="76">
        <f t="shared" si="10"/>
        <v>0</v>
      </c>
      <c r="G128" s="77">
        <f t="shared" si="11"/>
        <v>0</v>
      </c>
    </row>
    <row r="129" spans="1:7" ht="17.100000000000001" customHeight="1" thickBot="1" x14ac:dyDescent="0.3">
      <c r="A129" s="85" t="s">
        <v>240</v>
      </c>
      <c r="B129" s="84" t="s">
        <v>241</v>
      </c>
      <c r="C129" s="28">
        <v>6500000</v>
      </c>
      <c r="D129" s="98"/>
      <c r="E129" s="28"/>
      <c r="F129" s="78">
        <f t="shared" si="10"/>
        <v>0</v>
      </c>
      <c r="G129" s="79">
        <f t="shared" si="11"/>
        <v>6500000</v>
      </c>
    </row>
    <row r="130" spans="1:7" ht="25.5" customHeight="1" thickBot="1" x14ac:dyDescent="0.3">
      <c r="A130" s="12" t="s">
        <v>45</v>
      </c>
      <c r="B130" s="99" t="s">
        <v>242</v>
      </c>
      <c r="C130" s="14">
        <f>+C95+C116</f>
        <v>220648458</v>
      </c>
      <c r="D130" s="100">
        <f>+D95+D116</f>
        <v>3302034</v>
      </c>
      <c r="E130" s="14">
        <f>+E95+E116</f>
        <v>38124961</v>
      </c>
      <c r="F130" s="14">
        <f>+F95+F116</f>
        <v>41426995</v>
      </c>
      <c r="G130" s="15">
        <f>+G95+G116</f>
        <v>262075453</v>
      </c>
    </row>
    <row r="131" spans="1:7" ht="18" customHeight="1" thickBot="1" x14ac:dyDescent="0.3">
      <c r="A131" s="12" t="s">
        <v>243</v>
      </c>
      <c r="B131" s="99" t="s">
        <v>244</v>
      </c>
      <c r="C131" s="14">
        <f>+C132+C133+C134</f>
        <v>5000000</v>
      </c>
      <c r="D131" s="100">
        <f>+D132+D133+D134</f>
        <v>0</v>
      </c>
      <c r="E131" s="14">
        <f>+E132+E133+E134</f>
        <v>0</v>
      </c>
      <c r="F131" s="14">
        <f>+F132+F133+F134</f>
        <v>0</v>
      </c>
      <c r="G131" s="15">
        <f>+G132+G133+G134</f>
        <v>5000000</v>
      </c>
    </row>
    <row r="132" spans="1:7" ht="18" customHeight="1" x14ac:dyDescent="0.25">
      <c r="A132" s="16" t="s">
        <v>61</v>
      </c>
      <c r="B132" s="95" t="s">
        <v>245</v>
      </c>
      <c r="C132" s="23"/>
      <c r="D132" s="96"/>
      <c r="E132" s="23"/>
      <c r="F132" s="76">
        <f>D132+E132</f>
        <v>0</v>
      </c>
      <c r="G132" s="77">
        <f>C132+F132</f>
        <v>0</v>
      </c>
    </row>
    <row r="133" spans="1:7" ht="18" customHeight="1" x14ac:dyDescent="0.25">
      <c r="A133" s="16" t="s">
        <v>63</v>
      </c>
      <c r="B133" s="95" t="s">
        <v>246</v>
      </c>
      <c r="C133" s="23">
        <v>5000000</v>
      </c>
      <c r="D133" s="96"/>
      <c r="E133" s="23"/>
      <c r="F133" s="76">
        <f>D133+E133</f>
        <v>0</v>
      </c>
      <c r="G133" s="77">
        <f>C133+F133</f>
        <v>5000000</v>
      </c>
    </row>
    <row r="134" spans="1:7" ht="18" customHeight="1" thickBot="1" x14ac:dyDescent="0.3">
      <c r="A134" s="85" t="s">
        <v>65</v>
      </c>
      <c r="B134" s="95" t="s">
        <v>247</v>
      </c>
      <c r="C134" s="23"/>
      <c r="D134" s="96"/>
      <c r="E134" s="23"/>
      <c r="F134" s="76">
        <f>D134+E134</f>
        <v>0</v>
      </c>
      <c r="G134" s="77">
        <f>C134+F134</f>
        <v>0</v>
      </c>
    </row>
    <row r="135" spans="1:7" ht="18" customHeight="1" thickBot="1" x14ac:dyDescent="0.3">
      <c r="A135" s="12" t="s">
        <v>75</v>
      </c>
      <c r="B135" s="99" t="s">
        <v>248</v>
      </c>
      <c r="C135" s="14">
        <f>SUM(C136:C141)</f>
        <v>0</v>
      </c>
      <c r="D135" s="100">
        <f>SUM(D136:D141)</f>
        <v>0</v>
      </c>
      <c r="E135" s="14">
        <f>SUM(E136:E141)</f>
        <v>0</v>
      </c>
      <c r="F135" s="14">
        <f>SUM(F136:F141)</f>
        <v>0</v>
      </c>
      <c r="G135" s="15">
        <f>SUM(G136:G141)</f>
        <v>0</v>
      </c>
    </row>
    <row r="136" spans="1:7" ht="18" customHeight="1" x14ac:dyDescent="0.25">
      <c r="A136" s="16" t="s">
        <v>77</v>
      </c>
      <c r="B136" s="101" t="s">
        <v>249</v>
      </c>
      <c r="C136" s="23"/>
      <c r="D136" s="96"/>
      <c r="E136" s="23"/>
      <c r="F136" s="76">
        <f t="shared" ref="F136:F141" si="12">D136+E136</f>
        <v>0</v>
      </c>
      <c r="G136" s="77">
        <f t="shared" ref="G136:G141" si="13">C136+F136</f>
        <v>0</v>
      </c>
    </row>
    <row r="137" spans="1:7" ht="18" customHeight="1" x14ac:dyDescent="0.25">
      <c r="A137" s="16" t="s">
        <v>79</v>
      </c>
      <c r="B137" s="101" t="s">
        <v>250</v>
      </c>
      <c r="C137" s="23"/>
      <c r="D137" s="96"/>
      <c r="E137" s="23"/>
      <c r="F137" s="76">
        <f t="shared" si="12"/>
        <v>0</v>
      </c>
      <c r="G137" s="77">
        <f t="shared" si="13"/>
        <v>0</v>
      </c>
    </row>
    <row r="138" spans="1:7" ht="18" customHeight="1" x14ac:dyDescent="0.25">
      <c r="A138" s="16" t="s">
        <v>81</v>
      </c>
      <c r="B138" s="101" t="s">
        <v>251</v>
      </c>
      <c r="C138" s="23"/>
      <c r="D138" s="96"/>
      <c r="E138" s="23"/>
      <c r="F138" s="76">
        <f t="shared" si="12"/>
        <v>0</v>
      </c>
      <c r="G138" s="77">
        <f t="shared" si="13"/>
        <v>0</v>
      </c>
    </row>
    <row r="139" spans="1:7" ht="18" customHeight="1" x14ac:dyDescent="0.25">
      <c r="A139" s="16" t="s">
        <v>83</v>
      </c>
      <c r="B139" s="101" t="s">
        <v>252</v>
      </c>
      <c r="C139" s="23"/>
      <c r="D139" s="96"/>
      <c r="E139" s="23"/>
      <c r="F139" s="76">
        <f t="shared" si="12"/>
        <v>0</v>
      </c>
      <c r="G139" s="77">
        <f t="shared" si="13"/>
        <v>0</v>
      </c>
    </row>
    <row r="140" spans="1:7" ht="18" customHeight="1" x14ac:dyDescent="0.25">
      <c r="A140" s="16" t="s">
        <v>85</v>
      </c>
      <c r="B140" s="101" t="s">
        <v>253</v>
      </c>
      <c r="C140" s="23"/>
      <c r="D140" s="96"/>
      <c r="E140" s="23"/>
      <c r="F140" s="76">
        <f t="shared" si="12"/>
        <v>0</v>
      </c>
      <c r="G140" s="77">
        <f t="shared" si="13"/>
        <v>0</v>
      </c>
    </row>
    <row r="141" spans="1:7" ht="18" customHeight="1" thickBot="1" x14ac:dyDescent="0.3">
      <c r="A141" s="85" t="s">
        <v>87</v>
      </c>
      <c r="B141" s="101" t="s">
        <v>254</v>
      </c>
      <c r="C141" s="23"/>
      <c r="D141" s="96"/>
      <c r="E141" s="23"/>
      <c r="F141" s="76">
        <f t="shared" si="12"/>
        <v>0</v>
      </c>
      <c r="G141" s="77">
        <f t="shared" si="13"/>
        <v>0</v>
      </c>
    </row>
    <row r="142" spans="1:7" ht="18" customHeight="1" thickBot="1" x14ac:dyDescent="0.3">
      <c r="A142" s="12" t="s">
        <v>99</v>
      </c>
      <c r="B142" s="99" t="s">
        <v>255</v>
      </c>
      <c r="C142" s="32">
        <f>+C143+C144+C145+C146</f>
        <v>2998118</v>
      </c>
      <c r="D142" s="102">
        <f>+D143+D144+D145+D146</f>
        <v>0</v>
      </c>
      <c r="E142" s="32">
        <f>+E143+E144+E145+E146</f>
        <v>0</v>
      </c>
      <c r="F142" s="32">
        <f>+F143+F144+F145+F146</f>
        <v>0</v>
      </c>
      <c r="G142" s="33">
        <f>+G143+G144+G145+G146</f>
        <v>2998118</v>
      </c>
    </row>
    <row r="143" spans="1:7" ht="18" customHeight="1" x14ac:dyDescent="0.25">
      <c r="A143" s="16" t="s">
        <v>101</v>
      </c>
      <c r="B143" s="101" t="s">
        <v>256</v>
      </c>
      <c r="C143" s="23"/>
      <c r="D143" s="96"/>
      <c r="E143" s="23"/>
      <c r="F143" s="76">
        <f>D143+E143</f>
        <v>0</v>
      </c>
      <c r="G143" s="77">
        <f>C143+F143</f>
        <v>0</v>
      </c>
    </row>
    <row r="144" spans="1:7" ht="18" customHeight="1" x14ac:dyDescent="0.25">
      <c r="A144" s="16" t="s">
        <v>103</v>
      </c>
      <c r="B144" s="101" t="s">
        <v>257</v>
      </c>
      <c r="C144" s="23">
        <v>2998118</v>
      </c>
      <c r="D144" s="96"/>
      <c r="E144" s="23"/>
      <c r="F144" s="76">
        <f>D144+E144</f>
        <v>0</v>
      </c>
      <c r="G144" s="77">
        <f>C144+F144</f>
        <v>2998118</v>
      </c>
    </row>
    <row r="145" spans="1:7" ht="18" customHeight="1" x14ac:dyDescent="0.25">
      <c r="A145" s="16" t="s">
        <v>105</v>
      </c>
      <c r="B145" s="101" t="s">
        <v>258</v>
      </c>
      <c r="C145" s="23"/>
      <c r="D145" s="96"/>
      <c r="E145" s="23"/>
      <c r="F145" s="76">
        <f>D145+E145</f>
        <v>0</v>
      </c>
      <c r="G145" s="77">
        <f>C145+F145</f>
        <v>0</v>
      </c>
    </row>
    <row r="146" spans="1:7" ht="18" customHeight="1" thickBot="1" x14ac:dyDescent="0.3">
      <c r="A146" s="85" t="s">
        <v>107</v>
      </c>
      <c r="B146" s="103" t="s">
        <v>259</v>
      </c>
      <c r="C146" s="23"/>
      <c r="D146" s="96"/>
      <c r="E146" s="23"/>
      <c r="F146" s="76">
        <f>D146+E146</f>
        <v>0</v>
      </c>
      <c r="G146" s="77">
        <f>C146+F146</f>
        <v>0</v>
      </c>
    </row>
    <row r="147" spans="1:7" ht="18" customHeight="1" thickBot="1" x14ac:dyDescent="0.3">
      <c r="A147" s="12" t="s">
        <v>260</v>
      </c>
      <c r="B147" s="99" t="s">
        <v>261</v>
      </c>
      <c r="C147" s="104">
        <f>SUM(C148:C152)</f>
        <v>0</v>
      </c>
      <c r="D147" s="105">
        <f>SUM(D148:D152)</f>
        <v>0</v>
      </c>
      <c r="E147" s="104">
        <f>SUM(E148:E152)</f>
        <v>0</v>
      </c>
      <c r="F147" s="104">
        <f>SUM(F148:F152)</f>
        <v>0</v>
      </c>
      <c r="G147" s="106">
        <f>SUM(G148:G152)</f>
        <v>0</v>
      </c>
    </row>
    <row r="148" spans="1:7" ht="18" customHeight="1" x14ac:dyDescent="0.25">
      <c r="A148" s="16" t="s">
        <v>113</v>
      </c>
      <c r="B148" s="101" t="s">
        <v>262</v>
      </c>
      <c r="C148" s="23"/>
      <c r="D148" s="96"/>
      <c r="E148" s="23"/>
      <c r="F148" s="76">
        <f t="shared" ref="F148:F154" si="14">D148+E148</f>
        <v>0</v>
      </c>
      <c r="G148" s="77">
        <f t="shared" ref="G148:G153" si="15">C148+F148</f>
        <v>0</v>
      </c>
    </row>
    <row r="149" spans="1:7" ht="18" customHeight="1" x14ac:dyDescent="0.25">
      <c r="A149" s="16" t="s">
        <v>115</v>
      </c>
      <c r="B149" s="101" t="s">
        <v>263</v>
      </c>
      <c r="C149" s="23"/>
      <c r="D149" s="96"/>
      <c r="E149" s="23"/>
      <c r="F149" s="76">
        <f t="shared" si="14"/>
        <v>0</v>
      </c>
      <c r="G149" s="77">
        <f t="shared" si="15"/>
        <v>0</v>
      </c>
    </row>
    <row r="150" spans="1:7" ht="18" customHeight="1" x14ac:dyDescent="0.25">
      <c r="A150" s="16" t="s">
        <v>117</v>
      </c>
      <c r="B150" s="101" t="s">
        <v>264</v>
      </c>
      <c r="C150" s="23"/>
      <c r="D150" s="96"/>
      <c r="E150" s="23"/>
      <c r="F150" s="76">
        <f t="shared" si="14"/>
        <v>0</v>
      </c>
      <c r="G150" s="77">
        <f t="shared" si="15"/>
        <v>0</v>
      </c>
    </row>
    <row r="151" spans="1:7" ht="18" customHeight="1" x14ac:dyDescent="0.25">
      <c r="A151" s="16" t="s">
        <v>119</v>
      </c>
      <c r="B151" s="101" t="s">
        <v>265</v>
      </c>
      <c r="C151" s="23"/>
      <c r="D151" s="96"/>
      <c r="E151" s="23"/>
      <c r="F151" s="76">
        <f t="shared" si="14"/>
        <v>0</v>
      </c>
      <c r="G151" s="77">
        <f t="shared" si="15"/>
        <v>0</v>
      </c>
    </row>
    <row r="152" spans="1:7" ht="18" customHeight="1" thickBot="1" x14ac:dyDescent="0.3">
      <c r="A152" s="16" t="s">
        <v>266</v>
      </c>
      <c r="B152" s="101" t="s">
        <v>267</v>
      </c>
      <c r="C152" s="23"/>
      <c r="D152" s="96"/>
      <c r="E152" s="28"/>
      <c r="F152" s="78">
        <f t="shared" si="14"/>
        <v>0</v>
      </c>
      <c r="G152" s="79">
        <f t="shared" si="15"/>
        <v>0</v>
      </c>
    </row>
    <row r="153" spans="1:7" ht="18" customHeight="1" thickBot="1" x14ac:dyDescent="0.3">
      <c r="A153" s="12" t="s">
        <v>121</v>
      </c>
      <c r="B153" s="99" t="s">
        <v>268</v>
      </c>
      <c r="C153" s="107"/>
      <c r="D153" s="108"/>
      <c r="E153" s="107"/>
      <c r="F153" s="104">
        <f t="shared" si="14"/>
        <v>0</v>
      </c>
      <c r="G153" s="109">
        <f t="shared" si="15"/>
        <v>0</v>
      </c>
    </row>
    <row r="154" spans="1:7" ht="18" customHeight="1" thickBot="1" x14ac:dyDescent="0.3">
      <c r="A154" s="12" t="s">
        <v>269</v>
      </c>
      <c r="B154" s="99" t="s">
        <v>270</v>
      </c>
      <c r="C154" s="107"/>
      <c r="D154" s="108"/>
      <c r="E154" s="110"/>
      <c r="F154" s="111">
        <f t="shared" si="14"/>
        <v>0</v>
      </c>
      <c r="G154" s="20">
        <f>C154+D154</f>
        <v>0</v>
      </c>
    </row>
    <row r="155" spans="1:7" ht="18" customHeight="1" thickBot="1" x14ac:dyDescent="0.3">
      <c r="A155" s="12" t="s">
        <v>271</v>
      </c>
      <c r="B155" s="99" t="s">
        <v>272</v>
      </c>
      <c r="C155" s="112">
        <f>+C131+C135+C142+C147+C153+C154</f>
        <v>7998118</v>
      </c>
      <c r="D155" s="113">
        <f>+D131+D135+D142+D147+D153+D154</f>
        <v>0</v>
      </c>
      <c r="E155" s="112">
        <f>+E131+E135+E142+E147+E153+E154</f>
        <v>0</v>
      </c>
      <c r="F155" s="112">
        <f>+F131+F135+F142+F147+F153+F154</f>
        <v>0</v>
      </c>
      <c r="G155" s="114">
        <f>C155+F155</f>
        <v>7998118</v>
      </c>
    </row>
    <row r="156" spans="1:7" ht="18" customHeight="1" thickBot="1" x14ac:dyDescent="0.3">
      <c r="A156" s="115" t="s">
        <v>273</v>
      </c>
      <c r="B156" s="116" t="s">
        <v>274</v>
      </c>
      <c r="C156" s="112">
        <f>+C130+C155</f>
        <v>228646576</v>
      </c>
      <c r="D156" s="113">
        <f>+D130+D155</f>
        <v>3302034</v>
      </c>
      <c r="E156" s="112">
        <f>+E130+E155</f>
        <v>38124961</v>
      </c>
      <c r="F156" s="112">
        <f>+F130+F155</f>
        <v>41426995</v>
      </c>
      <c r="G156" s="114">
        <f>+G130+G155</f>
        <v>270073571</v>
      </c>
    </row>
    <row r="157" spans="1:7" ht="18" customHeight="1" x14ac:dyDescent="0.25">
      <c r="A157" s="2"/>
      <c r="B157" s="2"/>
      <c r="C157" s="117"/>
      <c r="D157" s="2"/>
      <c r="E157" s="2"/>
      <c r="F157" s="2"/>
      <c r="G157" s="2"/>
    </row>
    <row r="158" spans="1:7" ht="18" customHeight="1" x14ac:dyDescent="0.25">
      <c r="A158" s="215" t="s">
        <v>275</v>
      </c>
      <c r="B158" s="215"/>
      <c r="C158" s="215"/>
      <c r="D158" s="215"/>
      <c r="E158" s="215"/>
      <c r="F158" s="215"/>
      <c r="G158" s="215"/>
    </row>
    <row r="159" spans="1:7" ht="18" customHeight="1" thickBot="1" x14ac:dyDescent="0.3">
      <c r="A159" s="216" t="s">
        <v>276</v>
      </c>
      <c r="B159" s="216"/>
      <c r="C159" s="118"/>
      <c r="D159" s="2"/>
      <c r="E159" s="2"/>
      <c r="F159" s="2"/>
      <c r="G159" s="118" t="str">
        <f>G91</f>
        <v>Forintban!</v>
      </c>
    </row>
    <row r="160" spans="1:7" ht="30" customHeight="1" thickBot="1" x14ac:dyDescent="0.3">
      <c r="A160" s="12">
        <v>1</v>
      </c>
      <c r="B160" s="119" t="s">
        <v>277</v>
      </c>
      <c r="C160" s="120">
        <f>+C63-C130</f>
        <v>-2978432</v>
      </c>
      <c r="D160" s="14">
        <f>+D63-D130</f>
        <v>0</v>
      </c>
      <c r="E160" s="14">
        <f>+E63-E130</f>
        <v>0</v>
      </c>
      <c r="F160" s="14">
        <f>+F63-F130</f>
        <v>0</v>
      </c>
      <c r="G160" s="15">
        <f>+G63-G130</f>
        <v>-2978432</v>
      </c>
    </row>
    <row r="161" spans="1:7" ht="35.25" customHeight="1" thickBot="1" x14ac:dyDescent="0.3">
      <c r="A161" s="12" t="s">
        <v>31</v>
      </c>
      <c r="B161" s="119" t="s">
        <v>278</v>
      </c>
      <c r="C161" s="14">
        <f>+C87-C155</f>
        <v>2978432</v>
      </c>
      <c r="D161" s="14">
        <f>+D87-D155</f>
        <v>0</v>
      </c>
      <c r="E161" s="14">
        <f>+E87-E155</f>
        <v>0</v>
      </c>
      <c r="F161" s="14">
        <f>+F87-F155</f>
        <v>0</v>
      </c>
      <c r="G161" s="15">
        <f>+G87-G155</f>
        <v>2978432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4E4E-ABBE-46D8-8993-7DA42FC59306}">
  <dimension ref="A1:G158"/>
  <sheetViews>
    <sheetView topLeftCell="A103" workbookViewId="0">
      <selection activeCell="P24" sqref="P24"/>
    </sheetView>
  </sheetViews>
  <sheetFormatPr defaultRowHeight="15" x14ac:dyDescent="0.25"/>
  <cols>
    <col min="2" max="2" width="53.42578125" customWidth="1"/>
    <col min="3" max="3" width="13.7109375" customWidth="1"/>
    <col min="5" max="6" width="12.28515625" customWidth="1"/>
    <col min="7" max="7" width="12.7109375" customWidth="1"/>
  </cols>
  <sheetData>
    <row r="1" spans="1:7" ht="15.95" customHeight="1" thickBot="1" x14ac:dyDescent="0.3">
      <c r="A1" s="122"/>
      <c r="B1" s="123"/>
      <c r="C1" s="124"/>
      <c r="D1" s="124"/>
      <c r="E1" s="124"/>
      <c r="F1" s="124"/>
      <c r="G1" s="125" t="s">
        <v>279</v>
      </c>
    </row>
    <row r="2" spans="1:7" ht="15.95" customHeight="1" thickBot="1" x14ac:dyDescent="0.3">
      <c r="A2" s="126" t="s">
        <v>280</v>
      </c>
      <c r="B2" s="218" t="s">
        <v>281</v>
      </c>
      <c r="C2" s="218"/>
      <c r="D2" s="219"/>
      <c r="E2" s="127"/>
      <c r="F2" s="128"/>
      <c r="G2" s="129" t="s">
        <v>282</v>
      </c>
    </row>
    <row r="3" spans="1:7" ht="15.95" customHeight="1" thickBot="1" x14ac:dyDescent="0.3">
      <c r="A3" s="126" t="s">
        <v>283</v>
      </c>
      <c r="B3" s="220" t="s">
        <v>284</v>
      </c>
      <c r="C3" s="220"/>
      <c r="D3" s="221"/>
      <c r="E3" s="127"/>
      <c r="F3" s="128"/>
      <c r="G3" s="130" t="s">
        <v>282</v>
      </c>
    </row>
    <row r="4" spans="1:7" ht="15.95" customHeight="1" thickBot="1" x14ac:dyDescent="0.3">
      <c r="A4" s="131"/>
      <c r="B4" s="131"/>
      <c r="C4" s="132"/>
      <c r="D4" s="133"/>
      <c r="E4" s="133"/>
      <c r="F4" s="133"/>
      <c r="G4" s="134" t="s">
        <v>2</v>
      </c>
    </row>
    <row r="5" spans="1:7" ht="32.25" customHeight="1" thickBot="1" x14ac:dyDescent="0.3">
      <c r="A5" s="135" t="s">
        <v>285</v>
      </c>
      <c r="B5" s="136" t="s">
        <v>286</v>
      </c>
      <c r="C5" s="137" t="s">
        <v>5</v>
      </c>
      <c r="D5" s="138" t="s">
        <v>6</v>
      </c>
      <c r="E5" s="138" t="s">
        <v>7</v>
      </c>
      <c r="F5" s="138" t="s">
        <v>8</v>
      </c>
      <c r="G5" s="139" t="s">
        <v>186</v>
      </c>
    </row>
    <row r="6" spans="1:7" ht="15.95" customHeight="1" thickBot="1" x14ac:dyDescent="0.3">
      <c r="A6" s="140" t="s">
        <v>10</v>
      </c>
      <c r="B6" s="141" t="s">
        <v>11</v>
      </c>
      <c r="C6" s="142" t="s">
        <v>12</v>
      </c>
      <c r="D6" s="143" t="s">
        <v>13</v>
      </c>
      <c r="E6" s="143" t="s">
        <v>14</v>
      </c>
      <c r="F6" s="143" t="s">
        <v>15</v>
      </c>
      <c r="G6" s="144" t="s">
        <v>16</v>
      </c>
    </row>
    <row r="7" spans="1:7" ht="15.95" customHeight="1" thickBot="1" x14ac:dyDescent="0.3">
      <c r="A7" s="222" t="s">
        <v>287</v>
      </c>
      <c r="B7" s="223"/>
      <c r="C7" s="223"/>
      <c r="D7" s="223"/>
      <c r="E7" s="223"/>
      <c r="F7" s="223"/>
      <c r="G7" s="224"/>
    </row>
    <row r="8" spans="1:7" ht="15.95" customHeight="1" thickBot="1" x14ac:dyDescent="0.3">
      <c r="A8" s="63" t="s">
        <v>17</v>
      </c>
      <c r="B8" s="13" t="s">
        <v>18</v>
      </c>
      <c r="C8" s="14">
        <f>+C9+C10+C11+C12+C13+C14</f>
        <v>81806237</v>
      </c>
      <c r="D8" s="100">
        <f>+D9+D10+D11+D12+D13+D14</f>
        <v>1220393</v>
      </c>
      <c r="E8" s="14">
        <f>+E9+E10+E11+E12+E13+E14</f>
        <v>9333054</v>
      </c>
      <c r="F8" s="14">
        <f>+F9+F10+F11+F12+F13+F14</f>
        <v>10553447</v>
      </c>
      <c r="G8" s="145">
        <f>+G9+G10+G11+G12+G13+G14</f>
        <v>92359684</v>
      </c>
    </row>
    <row r="9" spans="1:7" ht="15.95" customHeight="1" x14ac:dyDescent="0.25">
      <c r="A9" s="146" t="s">
        <v>19</v>
      </c>
      <c r="B9" s="17" t="s">
        <v>20</v>
      </c>
      <c r="C9" s="18">
        <v>37665345</v>
      </c>
      <c r="D9" s="18">
        <v>27328</v>
      </c>
      <c r="E9" s="18">
        <v>0</v>
      </c>
      <c r="F9" s="19">
        <f t="shared" ref="F9:F14" si="0">D9+E9</f>
        <v>27328</v>
      </c>
      <c r="G9" s="147">
        <f t="shared" ref="G9:G14" si="1">C9+F9</f>
        <v>37692673</v>
      </c>
    </row>
    <row r="10" spans="1:7" ht="15.95" customHeight="1" x14ac:dyDescent="0.25">
      <c r="A10" s="148" t="s">
        <v>21</v>
      </c>
      <c r="B10" s="22" t="s">
        <v>22</v>
      </c>
      <c r="C10" s="23">
        <v>22414167</v>
      </c>
      <c r="D10" s="23"/>
      <c r="E10" s="18">
        <v>725367</v>
      </c>
      <c r="F10" s="19">
        <f t="shared" si="0"/>
        <v>725367</v>
      </c>
      <c r="G10" s="147">
        <f t="shared" si="1"/>
        <v>23139534</v>
      </c>
    </row>
    <row r="11" spans="1:7" ht="15.95" customHeight="1" x14ac:dyDescent="0.25">
      <c r="A11" s="148" t="s">
        <v>23</v>
      </c>
      <c r="B11" s="22" t="s">
        <v>24</v>
      </c>
      <c r="C11" s="23">
        <v>19926725</v>
      </c>
      <c r="D11" s="23">
        <v>410865</v>
      </c>
      <c r="E11" s="18">
        <v>235320</v>
      </c>
      <c r="F11" s="19">
        <f t="shared" si="0"/>
        <v>646185</v>
      </c>
      <c r="G11" s="147">
        <f t="shared" si="1"/>
        <v>20572910</v>
      </c>
    </row>
    <row r="12" spans="1:7" ht="15.95" customHeight="1" x14ac:dyDescent="0.25">
      <c r="A12" s="148" t="s">
        <v>25</v>
      </c>
      <c r="B12" s="22" t="s">
        <v>26</v>
      </c>
      <c r="C12" s="23">
        <v>1800000</v>
      </c>
      <c r="D12" s="23"/>
      <c r="E12" s="18"/>
      <c r="F12" s="19">
        <f t="shared" si="0"/>
        <v>0</v>
      </c>
      <c r="G12" s="147">
        <f t="shared" si="1"/>
        <v>1800000</v>
      </c>
    </row>
    <row r="13" spans="1:7" ht="15.95" customHeight="1" x14ac:dyDescent="0.25">
      <c r="A13" s="148" t="s">
        <v>27</v>
      </c>
      <c r="B13" s="22" t="s">
        <v>288</v>
      </c>
      <c r="C13" s="23"/>
      <c r="D13" s="23">
        <v>782200</v>
      </c>
      <c r="E13" s="18">
        <v>8084618</v>
      </c>
      <c r="F13" s="19">
        <f t="shared" si="0"/>
        <v>8866818</v>
      </c>
      <c r="G13" s="147">
        <f t="shared" si="1"/>
        <v>8866818</v>
      </c>
    </row>
    <row r="14" spans="1:7" ht="15.95" customHeight="1" thickBot="1" x14ac:dyDescent="0.3">
      <c r="A14" s="149" t="s">
        <v>29</v>
      </c>
      <c r="B14" s="30" t="s">
        <v>30</v>
      </c>
      <c r="C14" s="23"/>
      <c r="D14" s="96"/>
      <c r="E14" s="23">
        <v>287749</v>
      </c>
      <c r="F14" s="19">
        <f t="shared" si="0"/>
        <v>287749</v>
      </c>
      <c r="G14" s="147">
        <f t="shared" si="1"/>
        <v>287749</v>
      </c>
    </row>
    <row r="15" spans="1:7" ht="15.95" customHeight="1" thickBot="1" x14ac:dyDescent="0.3">
      <c r="A15" s="63" t="s">
        <v>31</v>
      </c>
      <c r="B15" s="27" t="s">
        <v>32</v>
      </c>
      <c r="C15" s="14">
        <f>+C16+C17+C18+C19+C20</f>
        <v>50028558</v>
      </c>
      <c r="D15" s="100">
        <f>+D16+D17+D18+D19+D20</f>
        <v>0</v>
      </c>
      <c r="E15" s="14">
        <f>+E16+E17+E18+E19+E20</f>
        <v>24041907</v>
      </c>
      <c r="F15" s="14">
        <f>+F16+F17+F18+F19+F20</f>
        <v>24041907</v>
      </c>
      <c r="G15" s="145">
        <f>+G16+G17+G18+G19+G20</f>
        <v>74070465</v>
      </c>
    </row>
    <row r="16" spans="1:7" ht="15.95" customHeight="1" x14ac:dyDescent="0.25">
      <c r="A16" s="146" t="s">
        <v>33</v>
      </c>
      <c r="B16" s="17" t="s">
        <v>34</v>
      </c>
      <c r="C16" s="18"/>
      <c r="D16" s="94"/>
      <c r="E16" s="18"/>
      <c r="F16" s="19">
        <f t="shared" ref="F16:F21" si="2">D16+E16</f>
        <v>0</v>
      </c>
      <c r="G16" s="147">
        <f t="shared" ref="G16:G21" si="3">C16+F16</f>
        <v>0</v>
      </c>
    </row>
    <row r="17" spans="1:7" ht="15.95" customHeight="1" x14ac:dyDescent="0.25">
      <c r="A17" s="148" t="s">
        <v>35</v>
      </c>
      <c r="B17" s="22" t="s">
        <v>36</v>
      </c>
      <c r="C17" s="23"/>
      <c r="D17" s="96"/>
      <c r="E17" s="23"/>
      <c r="F17" s="76">
        <f t="shared" si="2"/>
        <v>0</v>
      </c>
      <c r="G17" s="150">
        <f t="shared" si="3"/>
        <v>0</v>
      </c>
    </row>
    <row r="18" spans="1:7" ht="15.95" customHeight="1" x14ac:dyDescent="0.25">
      <c r="A18" s="148" t="s">
        <v>37</v>
      </c>
      <c r="B18" s="22" t="s">
        <v>38</v>
      </c>
      <c r="C18" s="23"/>
      <c r="D18" s="96"/>
      <c r="E18" s="23"/>
      <c r="F18" s="76">
        <f t="shared" si="2"/>
        <v>0</v>
      </c>
      <c r="G18" s="150">
        <f t="shared" si="3"/>
        <v>0</v>
      </c>
    </row>
    <row r="19" spans="1:7" ht="15.95" customHeight="1" x14ac:dyDescent="0.25">
      <c r="A19" s="148" t="s">
        <v>39</v>
      </c>
      <c r="B19" s="22" t="s">
        <v>40</v>
      </c>
      <c r="C19" s="23"/>
      <c r="D19" s="96"/>
      <c r="E19" s="23"/>
      <c r="F19" s="76">
        <f t="shared" si="2"/>
        <v>0</v>
      </c>
      <c r="G19" s="150">
        <f t="shared" si="3"/>
        <v>0</v>
      </c>
    </row>
    <row r="20" spans="1:7" ht="15.95" customHeight="1" x14ac:dyDescent="0.25">
      <c r="A20" s="148" t="s">
        <v>41</v>
      </c>
      <c r="B20" s="22" t="s">
        <v>42</v>
      </c>
      <c r="C20" s="23">
        <v>50028558</v>
      </c>
      <c r="D20" s="96"/>
      <c r="E20" s="23">
        <v>24041907</v>
      </c>
      <c r="F20" s="76">
        <f t="shared" si="2"/>
        <v>24041907</v>
      </c>
      <c r="G20" s="150">
        <f t="shared" si="3"/>
        <v>74070465</v>
      </c>
    </row>
    <row r="21" spans="1:7" ht="15.95" customHeight="1" thickBot="1" x14ac:dyDescent="0.3">
      <c r="A21" s="149" t="s">
        <v>43</v>
      </c>
      <c r="B21" s="30" t="s">
        <v>44</v>
      </c>
      <c r="C21" s="28"/>
      <c r="D21" s="98"/>
      <c r="E21" s="28"/>
      <c r="F21" s="78">
        <f t="shared" si="2"/>
        <v>0</v>
      </c>
      <c r="G21" s="151">
        <f t="shared" si="3"/>
        <v>0</v>
      </c>
    </row>
    <row r="22" spans="1:7" ht="15.95" customHeight="1" thickBot="1" x14ac:dyDescent="0.3">
      <c r="A22" s="63" t="s">
        <v>45</v>
      </c>
      <c r="B22" s="13" t="s">
        <v>46</v>
      </c>
      <c r="C22" s="14">
        <f>+C23+C24+C25+C26+C27</f>
        <v>9657377</v>
      </c>
      <c r="D22" s="100">
        <f>+D23+D24+D25+D26+D27</f>
        <v>0</v>
      </c>
      <c r="E22" s="14">
        <f>+E23+E24+E25+E26+E27</f>
        <v>0</v>
      </c>
      <c r="F22" s="14">
        <f>+F23+F24+F25+F26+F27</f>
        <v>0</v>
      </c>
      <c r="G22" s="145">
        <f>+G23+G24+G25+G26+G27</f>
        <v>9657377</v>
      </c>
    </row>
    <row r="23" spans="1:7" ht="15.95" customHeight="1" x14ac:dyDescent="0.25">
      <c r="A23" s="146" t="s">
        <v>47</v>
      </c>
      <c r="B23" s="17" t="s">
        <v>48</v>
      </c>
      <c r="C23" s="18">
        <v>9657377</v>
      </c>
      <c r="D23" s="94"/>
      <c r="E23" s="18"/>
      <c r="F23" s="19">
        <f t="shared" ref="F23:F28" si="4">D23+E23</f>
        <v>0</v>
      </c>
      <c r="G23" s="147">
        <f t="shared" ref="G23:G28" si="5">C23+F23</f>
        <v>9657377</v>
      </c>
    </row>
    <row r="24" spans="1:7" ht="15.95" customHeight="1" x14ac:dyDescent="0.25">
      <c r="A24" s="148" t="s">
        <v>49</v>
      </c>
      <c r="B24" s="22" t="s">
        <v>50</v>
      </c>
      <c r="C24" s="23"/>
      <c r="D24" s="96"/>
      <c r="E24" s="23"/>
      <c r="F24" s="76">
        <f t="shared" si="4"/>
        <v>0</v>
      </c>
      <c r="G24" s="150">
        <f t="shared" si="5"/>
        <v>0</v>
      </c>
    </row>
    <row r="25" spans="1:7" ht="15.95" customHeight="1" x14ac:dyDescent="0.25">
      <c r="A25" s="148" t="s">
        <v>51</v>
      </c>
      <c r="B25" s="22" t="s">
        <v>52</v>
      </c>
      <c r="C25" s="23"/>
      <c r="D25" s="96"/>
      <c r="E25" s="23"/>
      <c r="F25" s="76">
        <f t="shared" si="4"/>
        <v>0</v>
      </c>
      <c r="G25" s="150">
        <f t="shared" si="5"/>
        <v>0</v>
      </c>
    </row>
    <row r="26" spans="1:7" ht="15.95" customHeight="1" x14ac:dyDescent="0.25">
      <c r="A26" s="148" t="s">
        <v>53</v>
      </c>
      <c r="B26" s="22" t="s">
        <v>54</v>
      </c>
      <c r="C26" s="23"/>
      <c r="D26" s="96"/>
      <c r="E26" s="23"/>
      <c r="F26" s="76">
        <f t="shared" si="4"/>
        <v>0</v>
      </c>
      <c r="G26" s="150">
        <f t="shared" si="5"/>
        <v>0</v>
      </c>
    </row>
    <row r="27" spans="1:7" ht="15.95" customHeight="1" x14ac:dyDescent="0.25">
      <c r="A27" s="148" t="s">
        <v>55</v>
      </c>
      <c r="B27" s="22" t="s">
        <v>56</v>
      </c>
      <c r="C27" s="23"/>
      <c r="D27" s="96"/>
      <c r="E27" s="23"/>
      <c r="F27" s="76">
        <f t="shared" si="4"/>
        <v>0</v>
      </c>
      <c r="G27" s="150">
        <f t="shared" si="5"/>
        <v>0</v>
      </c>
    </row>
    <row r="28" spans="1:7" ht="15.95" customHeight="1" thickBot="1" x14ac:dyDescent="0.3">
      <c r="A28" s="149" t="s">
        <v>57</v>
      </c>
      <c r="B28" s="30" t="s">
        <v>58</v>
      </c>
      <c r="C28" s="28"/>
      <c r="D28" s="98"/>
      <c r="E28" s="28"/>
      <c r="F28" s="78">
        <f t="shared" si="4"/>
        <v>0</v>
      </c>
      <c r="G28" s="151">
        <f t="shared" si="5"/>
        <v>0</v>
      </c>
    </row>
    <row r="29" spans="1:7" ht="15.95" customHeight="1" thickBot="1" x14ac:dyDescent="0.3">
      <c r="A29" s="63" t="s">
        <v>59</v>
      </c>
      <c r="B29" s="13" t="s">
        <v>60</v>
      </c>
      <c r="C29" s="32">
        <f>+C30+C31+C32+C33+C34+C35+C36</f>
        <v>55500000</v>
      </c>
      <c r="D29" s="32">
        <f>+D30+D31+D32+D33+D34+D35+D36</f>
        <v>0</v>
      </c>
      <c r="E29" s="32">
        <f>+E30+E31+E32+E33+E34+E35+E36</f>
        <v>0</v>
      </c>
      <c r="F29" s="32">
        <f>+F30+F31+F32+F33+F34+F35+F36</f>
        <v>0</v>
      </c>
      <c r="G29" s="152">
        <f>+G30+G31+G32+G33+G34+G35+G36</f>
        <v>55500000</v>
      </c>
    </row>
    <row r="30" spans="1:7" ht="15.95" customHeight="1" x14ac:dyDescent="0.25">
      <c r="A30" s="146" t="s">
        <v>61</v>
      </c>
      <c r="B30" s="17" t="s">
        <v>62</v>
      </c>
      <c r="C30" s="18">
        <v>5000000</v>
      </c>
      <c r="D30" s="18"/>
      <c r="E30" s="18"/>
      <c r="F30" s="19">
        <f t="shared" ref="F30:F36" si="6">D30+E30</f>
        <v>0</v>
      </c>
      <c r="G30" s="147">
        <f t="shared" ref="G30:G36" si="7">C30+F30</f>
        <v>5000000</v>
      </c>
    </row>
    <row r="31" spans="1:7" ht="15.95" customHeight="1" x14ac:dyDescent="0.25">
      <c r="A31" s="148" t="s">
        <v>63</v>
      </c>
      <c r="B31" s="22" t="s">
        <v>64</v>
      </c>
      <c r="C31" s="23"/>
      <c r="D31" s="23"/>
      <c r="E31" s="23"/>
      <c r="F31" s="76">
        <f t="shared" si="6"/>
        <v>0</v>
      </c>
      <c r="G31" s="150">
        <f t="shared" si="7"/>
        <v>0</v>
      </c>
    </row>
    <row r="32" spans="1:7" ht="15.95" customHeight="1" x14ac:dyDescent="0.25">
      <c r="A32" s="148" t="s">
        <v>65</v>
      </c>
      <c r="B32" s="22" t="s">
        <v>66</v>
      </c>
      <c r="C32" s="23">
        <v>46000000</v>
      </c>
      <c r="D32" s="23"/>
      <c r="E32" s="23"/>
      <c r="F32" s="76">
        <f t="shared" si="6"/>
        <v>0</v>
      </c>
      <c r="G32" s="150">
        <f t="shared" si="7"/>
        <v>46000000</v>
      </c>
    </row>
    <row r="33" spans="1:7" ht="15.95" customHeight="1" x14ac:dyDescent="0.25">
      <c r="A33" s="148" t="s">
        <v>67</v>
      </c>
      <c r="B33" s="22" t="s">
        <v>68</v>
      </c>
      <c r="C33" s="23"/>
      <c r="D33" s="23"/>
      <c r="E33" s="23"/>
      <c r="F33" s="76">
        <f t="shared" si="6"/>
        <v>0</v>
      </c>
      <c r="G33" s="150">
        <f t="shared" si="7"/>
        <v>0</v>
      </c>
    </row>
    <row r="34" spans="1:7" ht="15.95" customHeight="1" x14ac:dyDescent="0.25">
      <c r="A34" s="148" t="s">
        <v>69</v>
      </c>
      <c r="B34" s="22" t="s">
        <v>70</v>
      </c>
      <c r="C34" s="23">
        <v>4000000</v>
      </c>
      <c r="D34" s="23"/>
      <c r="E34" s="23"/>
      <c r="F34" s="76">
        <f t="shared" si="6"/>
        <v>0</v>
      </c>
      <c r="G34" s="150">
        <f t="shared" si="7"/>
        <v>4000000</v>
      </c>
    </row>
    <row r="35" spans="1:7" ht="15.95" customHeight="1" x14ac:dyDescent="0.25">
      <c r="A35" s="148" t="s">
        <v>71</v>
      </c>
      <c r="B35" s="22" t="s">
        <v>72</v>
      </c>
      <c r="C35" s="23"/>
      <c r="D35" s="23"/>
      <c r="E35" s="23"/>
      <c r="F35" s="76">
        <f t="shared" si="6"/>
        <v>0</v>
      </c>
      <c r="G35" s="150">
        <f t="shared" si="7"/>
        <v>0</v>
      </c>
    </row>
    <row r="36" spans="1:7" ht="15.95" customHeight="1" thickBot="1" x14ac:dyDescent="0.3">
      <c r="A36" s="149" t="s">
        <v>73</v>
      </c>
      <c r="B36" s="30" t="s">
        <v>74</v>
      </c>
      <c r="C36" s="28">
        <v>500000</v>
      </c>
      <c r="D36" s="28"/>
      <c r="E36" s="28"/>
      <c r="F36" s="78">
        <f t="shared" si="6"/>
        <v>0</v>
      </c>
      <c r="G36" s="151">
        <f t="shared" si="7"/>
        <v>500000</v>
      </c>
    </row>
    <row r="37" spans="1:7" ht="15.95" customHeight="1" thickBot="1" x14ac:dyDescent="0.3">
      <c r="A37" s="63" t="s">
        <v>75</v>
      </c>
      <c r="B37" s="13" t="s">
        <v>76</v>
      </c>
      <c r="C37" s="14">
        <f>SUM(C38:C48)</f>
        <v>4922828</v>
      </c>
      <c r="D37" s="100">
        <f>SUM(D38:D48)</f>
        <v>0</v>
      </c>
      <c r="E37" s="14">
        <f>SUM(E38:E48)</f>
        <v>0</v>
      </c>
      <c r="F37" s="14">
        <f>SUM(F38:F48)</f>
        <v>0</v>
      </c>
      <c r="G37" s="145">
        <f>SUM(G38:G48)</f>
        <v>4922828</v>
      </c>
    </row>
    <row r="38" spans="1:7" ht="15.95" customHeight="1" x14ac:dyDescent="0.25">
      <c r="A38" s="146" t="s">
        <v>77</v>
      </c>
      <c r="B38" s="17" t="s">
        <v>78</v>
      </c>
      <c r="C38" s="18"/>
      <c r="D38" s="94"/>
      <c r="E38" s="18"/>
      <c r="F38" s="19">
        <f t="shared" ref="F38:F48" si="8">D38+E38</f>
        <v>0</v>
      </c>
      <c r="G38" s="147">
        <f t="shared" ref="G38:G48" si="9">C38+F38</f>
        <v>0</v>
      </c>
    </row>
    <row r="39" spans="1:7" ht="15.95" customHeight="1" x14ac:dyDescent="0.25">
      <c r="A39" s="148" t="s">
        <v>79</v>
      </c>
      <c r="B39" s="22" t="s">
        <v>80</v>
      </c>
      <c r="C39" s="23">
        <v>3550000</v>
      </c>
      <c r="D39" s="96"/>
      <c r="E39" s="23"/>
      <c r="F39" s="76">
        <f t="shared" si="8"/>
        <v>0</v>
      </c>
      <c r="G39" s="150">
        <f t="shared" si="9"/>
        <v>3550000</v>
      </c>
    </row>
    <row r="40" spans="1:7" ht="15.95" customHeight="1" x14ac:dyDescent="0.25">
      <c r="A40" s="148" t="s">
        <v>81</v>
      </c>
      <c r="B40" s="22" t="s">
        <v>82</v>
      </c>
      <c r="C40" s="23"/>
      <c r="D40" s="96"/>
      <c r="E40" s="23"/>
      <c r="F40" s="76">
        <f t="shared" si="8"/>
        <v>0</v>
      </c>
      <c r="G40" s="150">
        <f t="shared" si="9"/>
        <v>0</v>
      </c>
    </row>
    <row r="41" spans="1:7" ht="15.95" customHeight="1" x14ac:dyDescent="0.25">
      <c r="A41" s="148" t="s">
        <v>83</v>
      </c>
      <c r="B41" s="22" t="s">
        <v>84</v>
      </c>
      <c r="C41" s="23"/>
      <c r="D41" s="96"/>
      <c r="E41" s="23"/>
      <c r="F41" s="76">
        <f t="shared" si="8"/>
        <v>0</v>
      </c>
      <c r="G41" s="150">
        <f t="shared" si="9"/>
        <v>0</v>
      </c>
    </row>
    <row r="42" spans="1:7" ht="15.95" customHeight="1" x14ac:dyDescent="0.25">
      <c r="A42" s="148" t="s">
        <v>85</v>
      </c>
      <c r="B42" s="22" t="s">
        <v>86</v>
      </c>
      <c r="C42" s="23"/>
      <c r="D42" s="96"/>
      <c r="E42" s="23"/>
      <c r="F42" s="76">
        <f t="shared" si="8"/>
        <v>0</v>
      </c>
      <c r="G42" s="150">
        <f t="shared" si="9"/>
        <v>0</v>
      </c>
    </row>
    <row r="43" spans="1:7" ht="15.95" customHeight="1" x14ac:dyDescent="0.25">
      <c r="A43" s="148" t="s">
        <v>87</v>
      </c>
      <c r="B43" s="22" t="s">
        <v>88</v>
      </c>
      <c r="C43" s="23">
        <v>594000</v>
      </c>
      <c r="D43" s="96"/>
      <c r="E43" s="23"/>
      <c r="F43" s="76">
        <f t="shared" si="8"/>
        <v>0</v>
      </c>
      <c r="G43" s="150">
        <f t="shared" si="9"/>
        <v>594000</v>
      </c>
    </row>
    <row r="44" spans="1:7" ht="15.95" customHeight="1" x14ac:dyDescent="0.25">
      <c r="A44" s="148" t="s">
        <v>89</v>
      </c>
      <c r="B44" s="22" t="s">
        <v>90</v>
      </c>
      <c r="C44" s="23"/>
      <c r="D44" s="96"/>
      <c r="E44" s="23"/>
      <c r="F44" s="76">
        <f t="shared" si="8"/>
        <v>0</v>
      </c>
      <c r="G44" s="150">
        <f t="shared" si="9"/>
        <v>0</v>
      </c>
    </row>
    <row r="45" spans="1:7" ht="15.95" customHeight="1" x14ac:dyDescent="0.25">
      <c r="A45" s="148" t="s">
        <v>91</v>
      </c>
      <c r="B45" s="22" t="s">
        <v>289</v>
      </c>
      <c r="C45" s="23">
        <v>57528</v>
      </c>
      <c r="D45" s="96"/>
      <c r="E45" s="23"/>
      <c r="F45" s="76">
        <f t="shared" si="8"/>
        <v>0</v>
      </c>
      <c r="G45" s="150">
        <f t="shared" si="9"/>
        <v>57528</v>
      </c>
    </row>
    <row r="46" spans="1:7" ht="15.95" customHeight="1" x14ac:dyDescent="0.25">
      <c r="A46" s="148" t="s">
        <v>93</v>
      </c>
      <c r="B46" s="22" t="s">
        <v>94</v>
      </c>
      <c r="C46" s="34"/>
      <c r="D46" s="153"/>
      <c r="E46" s="34"/>
      <c r="F46" s="43">
        <f t="shared" si="8"/>
        <v>0</v>
      </c>
      <c r="G46" s="154">
        <f t="shared" si="9"/>
        <v>0</v>
      </c>
    </row>
    <row r="47" spans="1:7" ht="15.95" customHeight="1" x14ac:dyDescent="0.25">
      <c r="A47" s="149" t="s">
        <v>95</v>
      </c>
      <c r="B47" s="30" t="s">
        <v>96</v>
      </c>
      <c r="C47" s="37"/>
      <c r="D47" s="155"/>
      <c r="E47" s="37"/>
      <c r="F47" s="156">
        <f t="shared" si="8"/>
        <v>0</v>
      </c>
      <c r="G47" s="157">
        <f t="shared" si="9"/>
        <v>0</v>
      </c>
    </row>
    <row r="48" spans="1:7" ht="15.95" customHeight="1" thickBot="1" x14ac:dyDescent="0.3">
      <c r="A48" s="149" t="s">
        <v>97</v>
      </c>
      <c r="B48" s="30" t="s">
        <v>98</v>
      </c>
      <c r="C48" s="37">
        <v>721300</v>
      </c>
      <c r="D48" s="155"/>
      <c r="E48" s="37"/>
      <c r="F48" s="156">
        <f t="shared" si="8"/>
        <v>0</v>
      </c>
      <c r="G48" s="157">
        <f t="shared" si="9"/>
        <v>721300</v>
      </c>
    </row>
    <row r="49" spans="1:7" ht="15.95" customHeight="1" thickBot="1" x14ac:dyDescent="0.3">
      <c r="A49" s="63" t="s">
        <v>99</v>
      </c>
      <c r="B49" s="13" t="s">
        <v>100</v>
      </c>
      <c r="C49" s="14">
        <f>SUM(C50:C54)</f>
        <v>0</v>
      </c>
      <c r="D49" s="100">
        <f>SUM(D50:D54)</f>
        <v>750000</v>
      </c>
      <c r="E49" s="14">
        <f>SUM(E50:E54)</f>
        <v>750000</v>
      </c>
      <c r="F49" s="14">
        <f>SUM(F50:F54)</f>
        <v>1500000</v>
      </c>
      <c r="G49" s="145">
        <f>SUM(G50:G54)</f>
        <v>1500000</v>
      </c>
    </row>
    <row r="50" spans="1:7" ht="15.95" customHeight="1" x14ac:dyDescent="0.25">
      <c r="A50" s="146" t="s">
        <v>101</v>
      </c>
      <c r="B50" s="17" t="s">
        <v>102</v>
      </c>
      <c r="C50" s="35"/>
      <c r="D50" s="158"/>
      <c r="E50" s="35"/>
      <c r="F50" s="36">
        <f>D50+E50</f>
        <v>0</v>
      </c>
      <c r="G50" s="159">
        <f>C50+F50</f>
        <v>0</v>
      </c>
    </row>
    <row r="51" spans="1:7" ht="15.95" customHeight="1" x14ac:dyDescent="0.25">
      <c r="A51" s="148" t="s">
        <v>103</v>
      </c>
      <c r="B51" s="22" t="s">
        <v>104</v>
      </c>
      <c r="C51" s="34"/>
      <c r="D51" s="153">
        <v>750000</v>
      </c>
      <c r="E51" s="34">
        <v>750000</v>
      </c>
      <c r="F51" s="43">
        <f>D51+E51</f>
        <v>1500000</v>
      </c>
      <c r="G51" s="154">
        <f>C51+F51</f>
        <v>1500000</v>
      </c>
    </row>
    <row r="52" spans="1:7" ht="15.95" customHeight="1" x14ac:dyDescent="0.25">
      <c r="A52" s="148" t="s">
        <v>105</v>
      </c>
      <c r="B52" s="22" t="s">
        <v>106</v>
      </c>
      <c r="C52" s="34"/>
      <c r="D52" s="153"/>
      <c r="E52" s="34"/>
      <c r="F52" s="43">
        <f>D52+E52</f>
        <v>0</v>
      </c>
      <c r="G52" s="154">
        <f>C52+F52</f>
        <v>0</v>
      </c>
    </row>
    <row r="53" spans="1:7" ht="15.95" customHeight="1" x14ac:dyDescent="0.25">
      <c r="A53" s="148" t="s">
        <v>107</v>
      </c>
      <c r="B53" s="22" t="s">
        <v>108</v>
      </c>
      <c r="C53" s="34"/>
      <c r="D53" s="153"/>
      <c r="E53" s="34"/>
      <c r="F53" s="43">
        <f>D53+E53</f>
        <v>0</v>
      </c>
      <c r="G53" s="154">
        <f>C53+F53</f>
        <v>0</v>
      </c>
    </row>
    <row r="54" spans="1:7" ht="15.95" customHeight="1" thickBot="1" x14ac:dyDescent="0.3">
      <c r="A54" s="149" t="s">
        <v>109</v>
      </c>
      <c r="B54" s="30" t="s">
        <v>110</v>
      </c>
      <c r="C54" s="37"/>
      <c r="D54" s="155"/>
      <c r="E54" s="37"/>
      <c r="F54" s="156">
        <f>D54+E54</f>
        <v>0</v>
      </c>
      <c r="G54" s="157">
        <f>C54+F54</f>
        <v>0</v>
      </c>
    </row>
    <row r="55" spans="1:7" ht="15.95" customHeight="1" thickBot="1" x14ac:dyDescent="0.3">
      <c r="A55" s="63" t="s">
        <v>111</v>
      </c>
      <c r="B55" s="13" t="s">
        <v>112</v>
      </c>
      <c r="C55" s="14">
        <f>SUM(C56:C58)</f>
        <v>0</v>
      </c>
      <c r="D55" s="100">
        <f>SUM(D56:D58)</f>
        <v>0</v>
      </c>
      <c r="E55" s="14">
        <f>SUM(E56:E58)</f>
        <v>0</v>
      </c>
      <c r="F55" s="14">
        <f>SUM(F56:F58)</f>
        <v>0</v>
      </c>
      <c r="G55" s="145">
        <f>SUM(G56:G58)</f>
        <v>0</v>
      </c>
    </row>
    <row r="56" spans="1:7" ht="15.95" customHeight="1" x14ac:dyDescent="0.25">
      <c r="A56" s="146" t="s">
        <v>113</v>
      </c>
      <c r="B56" s="17" t="s">
        <v>114</v>
      </c>
      <c r="C56" s="18"/>
      <c r="D56" s="94"/>
      <c r="E56" s="18"/>
      <c r="F56" s="19">
        <f>D56+E56</f>
        <v>0</v>
      </c>
      <c r="G56" s="147">
        <f>C56+F56</f>
        <v>0</v>
      </c>
    </row>
    <row r="57" spans="1:7" ht="15.95" customHeight="1" x14ac:dyDescent="0.25">
      <c r="A57" s="148" t="s">
        <v>115</v>
      </c>
      <c r="B57" s="22" t="s">
        <v>116</v>
      </c>
      <c r="C57" s="23"/>
      <c r="D57" s="96"/>
      <c r="E57" s="23"/>
      <c r="F57" s="76">
        <f>D57+E57</f>
        <v>0</v>
      </c>
      <c r="G57" s="150">
        <f>C57+F57</f>
        <v>0</v>
      </c>
    </row>
    <row r="58" spans="1:7" ht="15.95" customHeight="1" x14ac:dyDescent="0.25">
      <c r="A58" s="148" t="s">
        <v>117</v>
      </c>
      <c r="B58" s="22" t="s">
        <v>118</v>
      </c>
      <c r="C58" s="23"/>
      <c r="D58" s="96"/>
      <c r="E58" s="23"/>
      <c r="F58" s="76">
        <f>D58+E58</f>
        <v>0</v>
      </c>
      <c r="G58" s="150">
        <f>C58+F58</f>
        <v>0</v>
      </c>
    </row>
    <row r="59" spans="1:7" ht="15.95" customHeight="1" thickBot="1" x14ac:dyDescent="0.3">
      <c r="A59" s="149" t="s">
        <v>119</v>
      </c>
      <c r="B59" s="30" t="s">
        <v>120</v>
      </c>
      <c r="C59" s="28"/>
      <c r="D59" s="98"/>
      <c r="E59" s="28"/>
      <c r="F59" s="78">
        <f>D59+E59</f>
        <v>0</v>
      </c>
      <c r="G59" s="151">
        <f>C59+F59</f>
        <v>0</v>
      </c>
    </row>
    <row r="60" spans="1:7" ht="15.95" customHeight="1" thickBot="1" x14ac:dyDescent="0.3">
      <c r="A60" s="63" t="s">
        <v>121</v>
      </c>
      <c r="B60" s="27" t="s">
        <v>122</v>
      </c>
      <c r="C60" s="14">
        <f>SUM(C61:C63)</f>
        <v>6000000</v>
      </c>
      <c r="D60" s="100">
        <f>SUM(D61:D63)</f>
        <v>0</v>
      </c>
      <c r="E60" s="14">
        <f>SUM(E61:E63)</f>
        <v>4000000</v>
      </c>
      <c r="F60" s="14">
        <f>SUM(F61:F63)</f>
        <v>4000000</v>
      </c>
      <c r="G60" s="145">
        <f>SUM(G61:G63)</f>
        <v>10000000</v>
      </c>
    </row>
    <row r="61" spans="1:7" ht="15.95" customHeight="1" x14ac:dyDescent="0.25">
      <c r="A61" s="146" t="s">
        <v>123</v>
      </c>
      <c r="B61" s="17" t="s">
        <v>124</v>
      </c>
      <c r="C61" s="34"/>
      <c r="D61" s="153"/>
      <c r="E61" s="34"/>
      <c r="F61" s="43">
        <f>D61+E61</f>
        <v>0</v>
      </c>
      <c r="G61" s="154">
        <f>C61+F61</f>
        <v>0</v>
      </c>
    </row>
    <row r="62" spans="1:7" ht="15.95" customHeight="1" x14ac:dyDescent="0.25">
      <c r="A62" s="148" t="s">
        <v>125</v>
      </c>
      <c r="B62" s="22" t="s">
        <v>126</v>
      </c>
      <c r="C62" s="34"/>
      <c r="D62" s="153"/>
      <c r="E62" s="34"/>
      <c r="F62" s="43">
        <f>D62+E62</f>
        <v>0</v>
      </c>
      <c r="G62" s="154">
        <f>C62+F62</f>
        <v>0</v>
      </c>
    </row>
    <row r="63" spans="1:7" ht="15.95" customHeight="1" x14ac:dyDescent="0.25">
      <c r="A63" s="148" t="s">
        <v>127</v>
      </c>
      <c r="B63" s="22" t="s">
        <v>128</v>
      </c>
      <c r="C63" s="34">
        <v>6000000</v>
      </c>
      <c r="D63" s="153"/>
      <c r="E63" s="34">
        <v>4000000</v>
      </c>
      <c r="F63" s="43">
        <f>D63+E63</f>
        <v>4000000</v>
      </c>
      <c r="G63" s="154">
        <f>C63+F63</f>
        <v>10000000</v>
      </c>
    </row>
    <row r="64" spans="1:7" ht="15.95" customHeight="1" thickBot="1" x14ac:dyDescent="0.3">
      <c r="A64" s="149" t="s">
        <v>129</v>
      </c>
      <c r="B64" s="30" t="s">
        <v>130</v>
      </c>
      <c r="C64" s="34"/>
      <c r="D64" s="153"/>
      <c r="E64" s="34"/>
      <c r="F64" s="43">
        <f>D64+E64</f>
        <v>0</v>
      </c>
      <c r="G64" s="154">
        <f>C64+F64</f>
        <v>0</v>
      </c>
    </row>
    <row r="65" spans="1:7" ht="15.95" customHeight="1" thickBot="1" x14ac:dyDescent="0.3">
      <c r="A65" s="63" t="s">
        <v>269</v>
      </c>
      <c r="B65" s="13" t="s">
        <v>132</v>
      </c>
      <c r="C65" s="32">
        <f>+C8+C15+C22+C29+C37+C49+C55+C60</f>
        <v>207915000</v>
      </c>
      <c r="D65" s="102">
        <f>+D8+D15+D22+D29+D37+D49+D55+D60</f>
        <v>1970393</v>
      </c>
      <c r="E65" s="32">
        <f>+E8+E15+E22+E29+E37+E49+E55+E60</f>
        <v>38124961</v>
      </c>
      <c r="F65" s="32">
        <f>+F8+F15+F22+F29+F37+F49+F55+F60</f>
        <v>40095354</v>
      </c>
      <c r="G65" s="152">
        <f>+G8+G15+G22+G29+G37+G49+G55+G60</f>
        <v>248010354</v>
      </c>
    </row>
    <row r="66" spans="1:7" ht="15.95" customHeight="1" thickBot="1" x14ac:dyDescent="0.3">
      <c r="A66" s="160" t="s">
        <v>290</v>
      </c>
      <c r="B66" s="27" t="s">
        <v>134</v>
      </c>
      <c r="C66" s="14">
        <f>SUM(C67:C69)</f>
        <v>5000000</v>
      </c>
      <c r="D66" s="100">
        <f>SUM(D67:D69)</f>
        <v>0</v>
      </c>
      <c r="E66" s="14">
        <f>SUM(E67:E69)</f>
        <v>0</v>
      </c>
      <c r="F66" s="14">
        <f>SUM(F67:F69)</f>
        <v>0</v>
      </c>
      <c r="G66" s="145">
        <f>SUM(G67:G69)</f>
        <v>5000000</v>
      </c>
    </row>
    <row r="67" spans="1:7" ht="15.95" customHeight="1" x14ac:dyDescent="0.25">
      <c r="A67" s="146" t="s">
        <v>135</v>
      </c>
      <c r="B67" s="17" t="s">
        <v>136</v>
      </c>
      <c r="C67" s="34"/>
      <c r="D67" s="153"/>
      <c r="E67" s="34"/>
      <c r="F67" s="43">
        <f>D67+E67</f>
        <v>0</v>
      </c>
      <c r="G67" s="154">
        <f>C67+F67</f>
        <v>0</v>
      </c>
    </row>
    <row r="68" spans="1:7" ht="15.95" customHeight="1" x14ac:dyDescent="0.25">
      <c r="A68" s="148" t="s">
        <v>137</v>
      </c>
      <c r="B68" s="22" t="s">
        <v>138</v>
      </c>
      <c r="C68" s="34">
        <v>5000000</v>
      </c>
      <c r="D68" s="153"/>
      <c r="E68" s="34"/>
      <c r="F68" s="43">
        <f>D68+E68</f>
        <v>0</v>
      </c>
      <c r="G68" s="154">
        <f>C68+F68</f>
        <v>5000000</v>
      </c>
    </row>
    <row r="69" spans="1:7" ht="15.95" customHeight="1" thickBot="1" x14ac:dyDescent="0.3">
      <c r="A69" s="161" t="s">
        <v>139</v>
      </c>
      <c r="B69" s="162" t="s">
        <v>291</v>
      </c>
      <c r="C69" s="40"/>
      <c r="D69" s="163"/>
      <c r="E69" s="40"/>
      <c r="F69" s="41">
        <f>D69+E69</f>
        <v>0</v>
      </c>
      <c r="G69" s="164">
        <f>C69+F69</f>
        <v>0</v>
      </c>
    </row>
    <row r="70" spans="1:7" ht="15.95" customHeight="1" thickBot="1" x14ac:dyDescent="0.3">
      <c r="A70" s="160" t="s">
        <v>141</v>
      </c>
      <c r="B70" s="27" t="s">
        <v>142</v>
      </c>
      <c r="C70" s="14">
        <f>SUM(C71:C74)</f>
        <v>0</v>
      </c>
      <c r="D70" s="14">
        <f>SUM(D71:D74)</f>
        <v>0</v>
      </c>
      <c r="E70" s="14">
        <f>SUM(E71:E74)</f>
        <v>0</v>
      </c>
      <c r="F70" s="14">
        <f>SUM(F71:F74)</f>
        <v>0</v>
      </c>
      <c r="G70" s="145">
        <f>SUM(G71:G74)</f>
        <v>0</v>
      </c>
    </row>
    <row r="71" spans="1:7" ht="15.95" customHeight="1" x14ac:dyDescent="0.25">
      <c r="A71" s="146" t="s">
        <v>143</v>
      </c>
      <c r="B71" s="17" t="s">
        <v>144</v>
      </c>
      <c r="C71" s="34"/>
      <c r="D71" s="34"/>
      <c r="E71" s="34"/>
      <c r="F71" s="43">
        <f>D71+E71</f>
        <v>0</v>
      </c>
      <c r="G71" s="154">
        <f>C71+F71</f>
        <v>0</v>
      </c>
    </row>
    <row r="72" spans="1:7" ht="15.95" customHeight="1" x14ac:dyDescent="0.25">
      <c r="A72" s="148" t="s">
        <v>145</v>
      </c>
      <c r="B72" s="17" t="s">
        <v>146</v>
      </c>
      <c r="C72" s="34"/>
      <c r="D72" s="34"/>
      <c r="E72" s="34"/>
      <c r="F72" s="43">
        <f>D72+E72</f>
        <v>0</v>
      </c>
      <c r="G72" s="154">
        <f>C72+F72</f>
        <v>0</v>
      </c>
    </row>
    <row r="73" spans="1:7" ht="15.95" customHeight="1" x14ac:dyDescent="0.25">
      <c r="A73" s="148" t="s">
        <v>147</v>
      </c>
      <c r="B73" s="17" t="s">
        <v>148</v>
      </c>
      <c r="C73" s="34"/>
      <c r="D73" s="34"/>
      <c r="E73" s="34"/>
      <c r="F73" s="43">
        <f>D73+E73</f>
        <v>0</v>
      </c>
      <c r="G73" s="154">
        <f>C73+F73</f>
        <v>0</v>
      </c>
    </row>
    <row r="74" spans="1:7" ht="15.95" customHeight="1" thickBot="1" x14ac:dyDescent="0.3">
      <c r="A74" s="149" t="s">
        <v>149</v>
      </c>
      <c r="B74" s="50" t="s">
        <v>150</v>
      </c>
      <c r="C74" s="34"/>
      <c r="D74" s="34"/>
      <c r="E74" s="34"/>
      <c r="F74" s="43">
        <f>D74+E74</f>
        <v>0</v>
      </c>
      <c r="G74" s="154">
        <f>C74+F74</f>
        <v>0</v>
      </c>
    </row>
    <row r="75" spans="1:7" ht="15.95" customHeight="1" thickBot="1" x14ac:dyDescent="0.3">
      <c r="A75" s="160" t="s">
        <v>151</v>
      </c>
      <c r="B75" s="27" t="s">
        <v>152</v>
      </c>
      <c r="C75" s="14">
        <f>SUM(C76:C77)</f>
        <v>5616000</v>
      </c>
      <c r="D75" s="14">
        <f>SUM(D76:D77)</f>
        <v>0</v>
      </c>
      <c r="E75" s="14">
        <f>SUM(E76:E77)</f>
        <v>0</v>
      </c>
      <c r="F75" s="14">
        <f>SUM(F76:F77)</f>
        <v>0</v>
      </c>
      <c r="G75" s="145">
        <f>SUM(G76:G77)</f>
        <v>5616000</v>
      </c>
    </row>
    <row r="76" spans="1:7" ht="15.95" customHeight="1" x14ac:dyDescent="0.25">
      <c r="A76" s="146" t="s">
        <v>153</v>
      </c>
      <c r="B76" s="17" t="s">
        <v>154</v>
      </c>
      <c r="C76" s="34">
        <v>5616000</v>
      </c>
      <c r="D76" s="34"/>
      <c r="E76" s="34"/>
      <c r="F76" s="43">
        <f>D76+E76</f>
        <v>0</v>
      </c>
      <c r="G76" s="154">
        <f>C76+F76</f>
        <v>5616000</v>
      </c>
    </row>
    <row r="77" spans="1:7" ht="15.95" customHeight="1" thickBot="1" x14ac:dyDescent="0.3">
      <c r="A77" s="149" t="s">
        <v>155</v>
      </c>
      <c r="B77" s="30" t="s">
        <v>156</v>
      </c>
      <c r="C77" s="34"/>
      <c r="D77" s="34"/>
      <c r="E77" s="34"/>
      <c r="F77" s="43">
        <f>D77+E77</f>
        <v>0</v>
      </c>
      <c r="G77" s="154">
        <f>C77+F77</f>
        <v>0</v>
      </c>
    </row>
    <row r="78" spans="1:7" ht="15.95" customHeight="1" thickBot="1" x14ac:dyDescent="0.3">
      <c r="A78" s="160" t="s">
        <v>157</v>
      </c>
      <c r="B78" s="27" t="s">
        <v>158</v>
      </c>
      <c r="C78" s="14">
        <f>SUM(C79:C81)</f>
        <v>0</v>
      </c>
      <c r="D78" s="14">
        <f>SUM(D79:D81)</f>
        <v>0</v>
      </c>
      <c r="E78" s="14">
        <f>SUM(E79:E81)</f>
        <v>0</v>
      </c>
      <c r="F78" s="14">
        <f>SUM(F79:F81)</f>
        <v>0</v>
      </c>
      <c r="G78" s="145">
        <f>SUM(G79:G81)</f>
        <v>0</v>
      </c>
    </row>
    <row r="79" spans="1:7" ht="15.95" customHeight="1" x14ac:dyDescent="0.25">
      <c r="A79" s="146" t="s">
        <v>159</v>
      </c>
      <c r="B79" s="17" t="s">
        <v>160</v>
      </c>
      <c r="C79" s="34"/>
      <c r="D79" s="34"/>
      <c r="E79" s="34"/>
      <c r="F79" s="43">
        <f>D79+E79</f>
        <v>0</v>
      </c>
      <c r="G79" s="154">
        <f>C79+F79</f>
        <v>0</v>
      </c>
    </row>
    <row r="80" spans="1:7" ht="15.95" customHeight="1" x14ac:dyDescent="0.25">
      <c r="A80" s="148" t="s">
        <v>161</v>
      </c>
      <c r="B80" s="22" t="s">
        <v>162</v>
      </c>
      <c r="C80" s="34"/>
      <c r="D80" s="34"/>
      <c r="E80" s="34"/>
      <c r="F80" s="43">
        <f>D80+E80</f>
        <v>0</v>
      </c>
      <c r="G80" s="154">
        <f>C80+F80</f>
        <v>0</v>
      </c>
    </row>
    <row r="81" spans="1:7" ht="15.95" customHeight="1" thickBot="1" x14ac:dyDescent="0.3">
      <c r="A81" s="149" t="s">
        <v>163</v>
      </c>
      <c r="B81" s="26" t="s">
        <v>164</v>
      </c>
      <c r="C81" s="34"/>
      <c r="D81" s="34"/>
      <c r="E81" s="34"/>
      <c r="F81" s="43">
        <f>D81+E81</f>
        <v>0</v>
      </c>
      <c r="G81" s="154">
        <f>C81+F81</f>
        <v>0</v>
      </c>
    </row>
    <row r="82" spans="1:7" ht="15.95" customHeight="1" thickBot="1" x14ac:dyDescent="0.3">
      <c r="A82" s="160" t="s">
        <v>165</v>
      </c>
      <c r="B82" s="27" t="s">
        <v>166</v>
      </c>
      <c r="C82" s="14">
        <f>SUM(C83:C86)</f>
        <v>0</v>
      </c>
      <c r="D82" s="14">
        <f>SUM(D83:D86)</f>
        <v>0</v>
      </c>
      <c r="E82" s="14">
        <f>SUM(E83:E86)</f>
        <v>0</v>
      </c>
      <c r="F82" s="14">
        <f>SUM(F83:F86)</f>
        <v>0</v>
      </c>
      <c r="G82" s="145">
        <f>SUM(G83:G86)</f>
        <v>0</v>
      </c>
    </row>
    <row r="83" spans="1:7" ht="15.95" customHeight="1" x14ac:dyDescent="0.25">
      <c r="A83" s="165" t="s">
        <v>167</v>
      </c>
      <c r="B83" s="17" t="s">
        <v>168</v>
      </c>
      <c r="C83" s="34"/>
      <c r="D83" s="34"/>
      <c r="E83" s="34"/>
      <c r="F83" s="43">
        <f t="shared" ref="F83:F88" si="10">D83+E83</f>
        <v>0</v>
      </c>
      <c r="G83" s="154">
        <f t="shared" ref="G83:G88" si="11">C83+F83</f>
        <v>0</v>
      </c>
    </row>
    <row r="84" spans="1:7" ht="15.95" customHeight="1" x14ac:dyDescent="0.25">
      <c r="A84" s="166" t="s">
        <v>169</v>
      </c>
      <c r="B84" s="22" t="s">
        <v>170</v>
      </c>
      <c r="C84" s="34"/>
      <c r="D84" s="34"/>
      <c r="E84" s="34"/>
      <c r="F84" s="43">
        <f t="shared" si="10"/>
        <v>0</v>
      </c>
      <c r="G84" s="154">
        <f t="shared" si="11"/>
        <v>0</v>
      </c>
    </row>
    <row r="85" spans="1:7" ht="15.95" customHeight="1" x14ac:dyDescent="0.25">
      <c r="A85" s="166" t="s">
        <v>171</v>
      </c>
      <c r="B85" s="22" t="s">
        <v>172</v>
      </c>
      <c r="C85" s="34"/>
      <c r="D85" s="34"/>
      <c r="E85" s="34"/>
      <c r="F85" s="43">
        <f t="shared" si="10"/>
        <v>0</v>
      </c>
      <c r="G85" s="154">
        <f t="shared" si="11"/>
        <v>0</v>
      </c>
    </row>
    <row r="86" spans="1:7" ht="15.95" customHeight="1" thickBot="1" x14ac:dyDescent="0.3">
      <c r="A86" s="167" t="s">
        <v>173</v>
      </c>
      <c r="B86" s="30" t="s">
        <v>174</v>
      </c>
      <c r="C86" s="34"/>
      <c r="D86" s="34"/>
      <c r="E86" s="34"/>
      <c r="F86" s="43">
        <f t="shared" si="10"/>
        <v>0</v>
      </c>
      <c r="G86" s="154">
        <f t="shared" si="11"/>
        <v>0</v>
      </c>
    </row>
    <row r="87" spans="1:7" ht="15.95" customHeight="1" thickBot="1" x14ac:dyDescent="0.3">
      <c r="A87" s="160" t="s">
        <v>175</v>
      </c>
      <c r="B87" s="27" t="s">
        <v>176</v>
      </c>
      <c r="C87" s="54"/>
      <c r="D87" s="54"/>
      <c r="E87" s="54"/>
      <c r="F87" s="14">
        <f t="shared" si="10"/>
        <v>0</v>
      </c>
      <c r="G87" s="145">
        <f t="shared" si="11"/>
        <v>0</v>
      </c>
    </row>
    <row r="88" spans="1:7" ht="15.95" customHeight="1" thickBot="1" x14ac:dyDescent="0.3">
      <c r="A88" s="160" t="s">
        <v>292</v>
      </c>
      <c r="B88" s="27" t="s">
        <v>178</v>
      </c>
      <c r="C88" s="54"/>
      <c r="D88" s="54"/>
      <c r="E88" s="54"/>
      <c r="F88" s="14">
        <f t="shared" si="10"/>
        <v>0</v>
      </c>
      <c r="G88" s="145">
        <f t="shared" si="11"/>
        <v>0</v>
      </c>
    </row>
    <row r="89" spans="1:7" ht="15.95" customHeight="1" thickBot="1" x14ac:dyDescent="0.3">
      <c r="A89" s="160" t="s">
        <v>293</v>
      </c>
      <c r="B89" s="55" t="s">
        <v>180</v>
      </c>
      <c r="C89" s="32">
        <f>+C66+C70+C75+C78+C82+C88+C87</f>
        <v>10616000</v>
      </c>
      <c r="D89" s="32">
        <f>+D66+D70+D75+D78+D82+D88+D87</f>
        <v>0</v>
      </c>
      <c r="E89" s="32">
        <f>+E66+E70+E75+E78+E82+E88+E87</f>
        <v>0</v>
      </c>
      <c r="F89" s="32">
        <f>+F66+F70+F75+F78+F82+F88+F87</f>
        <v>0</v>
      </c>
      <c r="G89" s="152">
        <f>+G66+G70+G75+G78+G82+G88+G87</f>
        <v>10616000</v>
      </c>
    </row>
    <row r="90" spans="1:7" ht="15.95" customHeight="1" thickBot="1" x14ac:dyDescent="0.3">
      <c r="A90" s="168" t="s">
        <v>294</v>
      </c>
      <c r="B90" s="57" t="s">
        <v>295</v>
      </c>
      <c r="C90" s="32">
        <f>+C65+C89</f>
        <v>218531000</v>
      </c>
      <c r="D90" s="32">
        <f>+D65+D89</f>
        <v>1970393</v>
      </c>
      <c r="E90" s="32">
        <f>+E65+E89</f>
        <v>38124961</v>
      </c>
      <c r="F90" s="32">
        <f>+F65+F89</f>
        <v>40095354</v>
      </c>
      <c r="G90" s="152">
        <f>+G65+G89</f>
        <v>258626354</v>
      </c>
    </row>
    <row r="91" spans="1:7" ht="15.95" customHeight="1" thickBot="1" x14ac:dyDescent="0.3">
      <c r="A91" s="169"/>
      <c r="B91" s="170"/>
      <c r="C91" s="171"/>
      <c r="D91" s="172"/>
      <c r="E91" s="172"/>
      <c r="F91" s="172"/>
      <c r="G91" s="172"/>
    </row>
    <row r="92" spans="1:7" ht="15.95" customHeight="1" thickBot="1" x14ac:dyDescent="0.3">
      <c r="A92" s="222" t="s">
        <v>296</v>
      </c>
      <c r="B92" s="223"/>
      <c r="C92" s="223"/>
      <c r="D92" s="223"/>
      <c r="E92" s="223"/>
      <c r="F92" s="223"/>
      <c r="G92" s="224"/>
    </row>
    <row r="93" spans="1:7" ht="15.95" customHeight="1" thickBot="1" x14ac:dyDescent="0.3">
      <c r="A93" s="7" t="s">
        <v>17</v>
      </c>
      <c r="B93" s="66" t="s">
        <v>297</v>
      </c>
      <c r="C93" s="67">
        <f>+C94+C95+C96+C97+C98+C111</f>
        <v>101304856</v>
      </c>
      <c r="D93" s="173">
        <f>+D94+D95+D96+D97+D98+D111</f>
        <v>1667769</v>
      </c>
      <c r="E93" s="67">
        <f>+E94+E95+E96+E97+E98+E111</f>
        <v>34304677</v>
      </c>
      <c r="F93" s="67">
        <f>+F94+F95+F96+F97+F98+F111</f>
        <v>35972446</v>
      </c>
      <c r="G93" s="174">
        <f>+G94+G95+G96+G97+G98+G111</f>
        <v>137277302</v>
      </c>
    </row>
    <row r="94" spans="1:7" ht="15.95" customHeight="1" x14ac:dyDescent="0.25">
      <c r="A94" s="175" t="s">
        <v>19</v>
      </c>
      <c r="B94" s="70" t="s">
        <v>188</v>
      </c>
      <c r="C94" s="72">
        <v>51219380</v>
      </c>
      <c r="D94" s="176">
        <v>418244</v>
      </c>
      <c r="E94" s="72">
        <v>22331810</v>
      </c>
      <c r="F94" s="73">
        <f t="shared" ref="F94:F113" si="12">D94+E94</f>
        <v>22750054</v>
      </c>
      <c r="G94" s="177">
        <f t="shared" ref="G94:G113" si="13">C94+F94</f>
        <v>73969434</v>
      </c>
    </row>
    <row r="95" spans="1:7" ht="15.95" customHeight="1" x14ac:dyDescent="0.25">
      <c r="A95" s="148" t="s">
        <v>21</v>
      </c>
      <c r="B95" s="75" t="s">
        <v>189</v>
      </c>
      <c r="C95" s="23">
        <v>7155370</v>
      </c>
      <c r="D95" s="178">
        <v>750000</v>
      </c>
      <c r="E95" s="23">
        <v>6841213</v>
      </c>
      <c r="F95" s="76">
        <f t="shared" si="12"/>
        <v>7591213</v>
      </c>
      <c r="G95" s="150">
        <f t="shared" si="13"/>
        <v>14746583</v>
      </c>
    </row>
    <row r="96" spans="1:7" ht="15.95" customHeight="1" x14ac:dyDescent="0.25">
      <c r="A96" s="148" t="s">
        <v>23</v>
      </c>
      <c r="B96" s="75" t="s">
        <v>190</v>
      </c>
      <c r="C96" s="28">
        <v>34883329</v>
      </c>
      <c r="D96" s="178">
        <v>499525</v>
      </c>
      <c r="E96" s="28">
        <v>3001844</v>
      </c>
      <c r="F96" s="78">
        <f t="shared" si="12"/>
        <v>3501369</v>
      </c>
      <c r="G96" s="151">
        <f t="shared" si="13"/>
        <v>38384698</v>
      </c>
    </row>
    <row r="97" spans="1:7" ht="15.95" customHeight="1" x14ac:dyDescent="0.25">
      <c r="A97" s="148" t="s">
        <v>25</v>
      </c>
      <c r="B97" s="80" t="s">
        <v>191</v>
      </c>
      <c r="C97" s="28">
        <v>3439000</v>
      </c>
      <c r="D97" s="179"/>
      <c r="E97" s="28">
        <v>1354450</v>
      </c>
      <c r="F97" s="78">
        <f t="shared" si="12"/>
        <v>1354450</v>
      </c>
      <c r="G97" s="151">
        <f t="shared" si="13"/>
        <v>4793450</v>
      </c>
    </row>
    <row r="98" spans="1:7" ht="15.95" customHeight="1" x14ac:dyDescent="0.25">
      <c r="A98" s="148" t="s">
        <v>192</v>
      </c>
      <c r="B98" s="81" t="s">
        <v>193</v>
      </c>
      <c r="C98" s="28">
        <v>4607777</v>
      </c>
      <c r="D98" s="179"/>
      <c r="E98" s="28">
        <v>775360</v>
      </c>
      <c r="F98" s="78">
        <f t="shared" si="12"/>
        <v>775360</v>
      </c>
      <c r="G98" s="151">
        <f t="shared" si="13"/>
        <v>5383137</v>
      </c>
    </row>
    <row r="99" spans="1:7" ht="15.95" customHeight="1" x14ac:dyDescent="0.25">
      <c r="A99" s="148" t="s">
        <v>29</v>
      </c>
      <c r="B99" s="75" t="s">
        <v>298</v>
      </c>
      <c r="C99" s="28">
        <v>31242</v>
      </c>
      <c r="D99" s="179"/>
      <c r="E99" s="28">
        <v>55360</v>
      </c>
      <c r="F99" s="78">
        <f t="shared" si="12"/>
        <v>55360</v>
      </c>
      <c r="G99" s="151">
        <f t="shared" si="13"/>
        <v>86602</v>
      </c>
    </row>
    <row r="100" spans="1:7" ht="15.95" customHeight="1" x14ac:dyDescent="0.25">
      <c r="A100" s="148" t="s">
        <v>195</v>
      </c>
      <c r="B100" s="83" t="s">
        <v>196</v>
      </c>
      <c r="C100" s="28"/>
      <c r="D100" s="179"/>
      <c r="E100" s="28"/>
      <c r="F100" s="78">
        <f t="shared" si="12"/>
        <v>0</v>
      </c>
      <c r="G100" s="151">
        <f t="shared" si="13"/>
        <v>0</v>
      </c>
    </row>
    <row r="101" spans="1:7" ht="15.95" customHeight="1" x14ac:dyDescent="0.25">
      <c r="A101" s="148" t="s">
        <v>197</v>
      </c>
      <c r="B101" s="83" t="s">
        <v>198</v>
      </c>
      <c r="C101" s="28"/>
      <c r="D101" s="179"/>
      <c r="E101" s="28"/>
      <c r="F101" s="78">
        <f t="shared" si="12"/>
        <v>0</v>
      </c>
      <c r="G101" s="151">
        <f t="shared" si="13"/>
        <v>0</v>
      </c>
    </row>
    <row r="102" spans="1:7" ht="15.95" customHeight="1" x14ac:dyDescent="0.25">
      <c r="A102" s="148" t="s">
        <v>199</v>
      </c>
      <c r="B102" s="83" t="s">
        <v>200</v>
      </c>
      <c r="C102" s="28"/>
      <c r="D102" s="179"/>
      <c r="E102" s="28"/>
      <c r="F102" s="78">
        <f t="shared" si="12"/>
        <v>0</v>
      </c>
      <c r="G102" s="151">
        <f t="shared" si="13"/>
        <v>0</v>
      </c>
    </row>
    <row r="103" spans="1:7" ht="15.95" customHeight="1" x14ac:dyDescent="0.25">
      <c r="A103" s="148" t="s">
        <v>201</v>
      </c>
      <c r="B103" s="84" t="s">
        <v>202</v>
      </c>
      <c r="C103" s="28"/>
      <c r="D103" s="179"/>
      <c r="E103" s="28"/>
      <c r="F103" s="78">
        <f t="shared" si="12"/>
        <v>0</v>
      </c>
      <c r="G103" s="151">
        <f t="shared" si="13"/>
        <v>0</v>
      </c>
    </row>
    <row r="104" spans="1:7" ht="15.95" customHeight="1" x14ac:dyDescent="0.25">
      <c r="A104" s="148" t="s">
        <v>203</v>
      </c>
      <c r="B104" s="84" t="s">
        <v>204</v>
      </c>
      <c r="C104" s="28"/>
      <c r="D104" s="179"/>
      <c r="E104" s="28"/>
      <c r="F104" s="78">
        <f t="shared" si="12"/>
        <v>0</v>
      </c>
      <c r="G104" s="151">
        <f t="shared" si="13"/>
        <v>0</v>
      </c>
    </row>
    <row r="105" spans="1:7" ht="15.95" customHeight="1" x14ac:dyDescent="0.25">
      <c r="A105" s="148" t="s">
        <v>205</v>
      </c>
      <c r="B105" s="83" t="s">
        <v>206</v>
      </c>
      <c r="C105" s="28">
        <v>3076535</v>
      </c>
      <c r="D105" s="179"/>
      <c r="E105" s="28">
        <v>720000</v>
      </c>
      <c r="F105" s="78">
        <f t="shared" si="12"/>
        <v>720000</v>
      </c>
      <c r="G105" s="151">
        <f t="shared" si="13"/>
        <v>3796535</v>
      </c>
    </row>
    <row r="106" spans="1:7" ht="15.95" customHeight="1" x14ac:dyDescent="0.25">
      <c r="A106" s="148" t="s">
        <v>207</v>
      </c>
      <c r="B106" s="83" t="s">
        <v>208</v>
      </c>
      <c r="C106" s="28"/>
      <c r="D106" s="179"/>
      <c r="E106" s="28"/>
      <c r="F106" s="78">
        <f t="shared" si="12"/>
        <v>0</v>
      </c>
      <c r="G106" s="151">
        <f t="shared" si="13"/>
        <v>0</v>
      </c>
    </row>
    <row r="107" spans="1:7" ht="15.95" customHeight="1" x14ac:dyDescent="0.25">
      <c r="A107" s="148" t="s">
        <v>209</v>
      </c>
      <c r="B107" s="84" t="s">
        <v>210</v>
      </c>
      <c r="C107" s="23"/>
      <c r="D107" s="179"/>
      <c r="E107" s="28"/>
      <c r="F107" s="78">
        <f t="shared" si="12"/>
        <v>0</v>
      </c>
      <c r="G107" s="151">
        <f t="shared" si="13"/>
        <v>0</v>
      </c>
    </row>
    <row r="108" spans="1:7" ht="15.95" customHeight="1" x14ac:dyDescent="0.25">
      <c r="A108" s="180" t="s">
        <v>211</v>
      </c>
      <c r="B108" s="82" t="s">
        <v>212</v>
      </c>
      <c r="C108" s="28"/>
      <c r="D108" s="179"/>
      <c r="E108" s="28"/>
      <c r="F108" s="78">
        <f t="shared" si="12"/>
        <v>0</v>
      </c>
      <c r="G108" s="151">
        <f t="shared" si="13"/>
        <v>0</v>
      </c>
    </row>
    <row r="109" spans="1:7" ht="15.95" customHeight="1" x14ac:dyDescent="0.25">
      <c r="A109" s="148" t="s">
        <v>213</v>
      </c>
      <c r="B109" s="82" t="s">
        <v>214</v>
      </c>
      <c r="C109" s="28"/>
      <c r="D109" s="179"/>
      <c r="E109" s="28"/>
      <c r="F109" s="78">
        <f t="shared" si="12"/>
        <v>0</v>
      </c>
      <c r="G109" s="151">
        <f t="shared" si="13"/>
        <v>0</v>
      </c>
    </row>
    <row r="110" spans="1:7" ht="15.95" customHeight="1" x14ac:dyDescent="0.25">
      <c r="A110" s="148" t="s">
        <v>215</v>
      </c>
      <c r="B110" s="84" t="s">
        <v>216</v>
      </c>
      <c r="C110" s="23">
        <v>1500000</v>
      </c>
      <c r="D110" s="181"/>
      <c r="E110" s="23"/>
      <c r="F110" s="76">
        <f t="shared" si="12"/>
        <v>0</v>
      </c>
      <c r="G110" s="150">
        <f t="shared" si="13"/>
        <v>1500000</v>
      </c>
    </row>
    <row r="111" spans="1:7" ht="15.95" customHeight="1" x14ac:dyDescent="0.25">
      <c r="A111" s="148" t="s">
        <v>217</v>
      </c>
      <c r="B111" s="80" t="s">
        <v>218</v>
      </c>
      <c r="C111" s="23"/>
      <c r="D111" s="181"/>
      <c r="E111" s="23"/>
      <c r="F111" s="76">
        <f t="shared" si="12"/>
        <v>0</v>
      </c>
      <c r="G111" s="150">
        <f t="shared" si="13"/>
        <v>0</v>
      </c>
    </row>
    <row r="112" spans="1:7" ht="15.95" customHeight="1" x14ac:dyDescent="0.25">
      <c r="A112" s="149" t="s">
        <v>219</v>
      </c>
      <c r="B112" s="75" t="s">
        <v>299</v>
      </c>
      <c r="C112" s="28"/>
      <c r="D112" s="179"/>
      <c r="E112" s="28"/>
      <c r="F112" s="78">
        <f t="shared" si="12"/>
        <v>0</v>
      </c>
      <c r="G112" s="151">
        <f t="shared" si="13"/>
        <v>0</v>
      </c>
    </row>
    <row r="113" spans="1:7" ht="15.95" customHeight="1" thickBot="1" x14ac:dyDescent="0.3">
      <c r="A113" s="161" t="s">
        <v>221</v>
      </c>
      <c r="B113" s="182" t="s">
        <v>300</v>
      </c>
      <c r="C113" s="87"/>
      <c r="D113" s="183"/>
      <c r="E113" s="87"/>
      <c r="F113" s="88">
        <f t="shared" si="12"/>
        <v>0</v>
      </c>
      <c r="G113" s="184">
        <f t="shared" si="13"/>
        <v>0</v>
      </c>
    </row>
    <row r="114" spans="1:7" ht="15.95" customHeight="1" thickBot="1" x14ac:dyDescent="0.3">
      <c r="A114" s="63" t="s">
        <v>31</v>
      </c>
      <c r="B114" s="119" t="s">
        <v>223</v>
      </c>
      <c r="C114" s="14">
        <f>+C115+C117+C119</f>
        <v>22376502</v>
      </c>
      <c r="D114" s="185">
        <f>+D115+D117+D119</f>
        <v>302624</v>
      </c>
      <c r="E114" s="14">
        <f>+E115+E117+E119</f>
        <v>2170284</v>
      </c>
      <c r="F114" s="14">
        <f>+F115+F117+F119</f>
        <v>2472908</v>
      </c>
      <c r="G114" s="145">
        <f>+G115+G117+G119</f>
        <v>24849410</v>
      </c>
    </row>
    <row r="115" spans="1:7" ht="15.95" customHeight="1" x14ac:dyDescent="0.25">
      <c r="A115" s="146" t="s">
        <v>33</v>
      </c>
      <c r="B115" s="75" t="s">
        <v>224</v>
      </c>
      <c r="C115" s="18"/>
      <c r="D115" s="186">
        <v>302624</v>
      </c>
      <c r="E115" s="18">
        <v>0</v>
      </c>
      <c r="F115" s="19">
        <f t="shared" ref="F115:F127" si="14">D115+E115</f>
        <v>302624</v>
      </c>
      <c r="G115" s="147">
        <f t="shared" ref="G115:G127" si="15">C115+F115</f>
        <v>302624</v>
      </c>
    </row>
    <row r="116" spans="1:7" ht="15.95" customHeight="1" x14ac:dyDescent="0.25">
      <c r="A116" s="146" t="s">
        <v>35</v>
      </c>
      <c r="B116" s="95" t="s">
        <v>225</v>
      </c>
      <c r="C116" s="18"/>
      <c r="D116" s="186"/>
      <c r="E116" s="18"/>
      <c r="F116" s="19">
        <f t="shared" si="14"/>
        <v>0</v>
      </c>
      <c r="G116" s="147">
        <f t="shared" si="15"/>
        <v>0</v>
      </c>
    </row>
    <row r="117" spans="1:7" ht="15.95" customHeight="1" x14ac:dyDescent="0.25">
      <c r="A117" s="146" t="s">
        <v>37</v>
      </c>
      <c r="B117" s="95" t="s">
        <v>226</v>
      </c>
      <c r="C117" s="23">
        <v>15876502</v>
      </c>
      <c r="D117" s="181"/>
      <c r="E117" s="23">
        <v>2170284</v>
      </c>
      <c r="F117" s="76">
        <f t="shared" si="14"/>
        <v>2170284</v>
      </c>
      <c r="G117" s="150">
        <f t="shared" si="15"/>
        <v>18046786</v>
      </c>
    </row>
    <row r="118" spans="1:7" ht="15.95" customHeight="1" x14ac:dyDescent="0.25">
      <c r="A118" s="146" t="s">
        <v>39</v>
      </c>
      <c r="B118" s="95" t="s">
        <v>227</v>
      </c>
      <c r="C118" s="23"/>
      <c r="D118" s="181"/>
      <c r="E118" s="23"/>
      <c r="F118" s="76">
        <f t="shared" si="14"/>
        <v>0</v>
      </c>
      <c r="G118" s="150">
        <f t="shared" si="15"/>
        <v>0</v>
      </c>
    </row>
    <row r="119" spans="1:7" ht="15.95" customHeight="1" x14ac:dyDescent="0.25">
      <c r="A119" s="146" t="s">
        <v>41</v>
      </c>
      <c r="B119" s="26" t="s">
        <v>228</v>
      </c>
      <c r="C119" s="23">
        <v>6500000</v>
      </c>
      <c r="D119" s="181"/>
      <c r="E119" s="23"/>
      <c r="F119" s="76">
        <f t="shared" si="14"/>
        <v>0</v>
      </c>
      <c r="G119" s="150">
        <f t="shared" si="15"/>
        <v>6500000</v>
      </c>
    </row>
    <row r="120" spans="1:7" ht="15.95" customHeight="1" x14ac:dyDescent="0.25">
      <c r="A120" s="146" t="s">
        <v>43</v>
      </c>
      <c r="B120" s="24" t="s">
        <v>229</v>
      </c>
      <c r="C120" s="23"/>
      <c r="D120" s="181"/>
      <c r="E120" s="23"/>
      <c r="F120" s="76">
        <f t="shared" si="14"/>
        <v>0</v>
      </c>
      <c r="G120" s="150">
        <f t="shared" si="15"/>
        <v>0</v>
      </c>
    </row>
    <row r="121" spans="1:7" ht="15.95" customHeight="1" x14ac:dyDescent="0.25">
      <c r="A121" s="146" t="s">
        <v>230</v>
      </c>
      <c r="B121" s="97" t="s">
        <v>231</v>
      </c>
      <c r="C121" s="23"/>
      <c r="D121" s="181"/>
      <c r="E121" s="23"/>
      <c r="F121" s="76">
        <f t="shared" si="14"/>
        <v>0</v>
      </c>
      <c r="G121" s="150">
        <f t="shared" si="15"/>
        <v>0</v>
      </c>
    </row>
    <row r="122" spans="1:7" ht="15.95" customHeight="1" x14ac:dyDescent="0.25">
      <c r="A122" s="146" t="s">
        <v>232</v>
      </c>
      <c r="B122" s="84" t="s">
        <v>204</v>
      </c>
      <c r="C122" s="23"/>
      <c r="D122" s="181"/>
      <c r="E122" s="23"/>
      <c r="F122" s="76">
        <f t="shared" si="14"/>
        <v>0</v>
      </c>
      <c r="G122" s="150">
        <f t="shared" si="15"/>
        <v>0</v>
      </c>
    </row>
    <row r="123" spans="1:7" ht="15.95" customHeight="1" x14ac:dyDescent="0.25">
      <c r="A123" s="146" t="s">
        <v>233</v>
      </c>
      <c r="B123" s="84" t="s">
        <v>234</v>
      </c>
      <c r="C123" s="23"/>
      <c r="D123" s="181"/>
      <c r="E123" s="23"/>
      <c r="F123" s="76">
        <f t="shared" si="14"/>
        <v>0</v>
      </c>
      <c r="G123" s="150">
        <f t="shared" si="15"/>
        <v>0</v>
      </c>
    </row>
    <row r="124" spans="1:7" ht="15.95" customHeight="1" x14ac:dyDescent="0.25">
      <c r="A124" s="146" t="s">
        <v>235</v>
      </c>
      <c r="B124" s="84" t="s">
        <v>236</v>
      </c>
      <c r="C124" s="23"/>
      <c r="D124" s="181"/>
      <c r="E124" s="23"/>
      <c r="F124" s="76">
        <f t="shared" si="14"/>
        <v>0</v>
      </c>
      <c r="G124" s="150">
        <f t="shared" si="15"/>
        <v>0</v>
      </c>
    </row>
    <row r="125" spans="1:7" ht="15.95" customHeight="1" x14ac:dyDescent="0.25">
      <c r="A125" s="146" t="s">
        <v>237</v>
      </c>
      <c r="B125" s="84" t="s">
        <v>210</v>
      </c>
      <c r="C125" s="23"/>
      <c r="D125" s="181"/>
      <c r="E125" s="23"/>
      <c r="F125" s="76">
        <f t="shared" si="14"/>
        <v>0</v>
      </c>
      <c r="G125" s="150">
        <f t="shared" si="15"/>
        <v>0</v>
      </c>
    </row>
    <row r="126" spans="1:7" ht="15.95" customHeight="1" x14ac:dyDescent="0.25">
      <c r="A126" s="146" t="s">
        <v>238</v>
      </c>
      <c r="B126" s="84" t="s">
        <v>239</v>
      </c>
      <c r="C126" s="23"/>
      <c r="D126" s="181"/>
      <c r="E126" s="23"/>
      <c r="F126" s="76">
        <f t="shared" si="14"/>
        <v>0</v>
      </c>
      <c r="G126" s="150">
        <f t="shared" si="15"/>
        <v>0</v>
      </c>
    </row>
    <row r="127" spans="1:7" ht="15.95" customHeight="1" thickBot="1" x14ac:dyDescent="0.3">
      <c r="A127" s="180" t="s">
        <v>240</v>
      </c>
      <c r="B127" s="84" t="s">
        <v>241</v>
      </c>
      <c r="C127" s="28">
        <v>6500000</v>
      </c>
      <c r="D127" s="179"/>
      <c r="E127" s="28"/>
      <c r="F127" s="78">
        <f t="shared" si="14"/>
        <v>0</v>
      </c>
      <c r="G127" s="151">
        <f t="shared" si="15"/>
        <v>6500000</v>
      </c>
    </row>
    <row r="128" spans="1:7" ht="15.95" customHeight="1" thickBot="1" x14ac:dyDescent="0.3">
      <c r="A128" s="63" t="s">
        <v>45</v>
      </c>
      <c r="B128" s="99" t="s">
        <v>242</v>
      </c>
      <c r="C128" s="14">
        <f>+C93+C114</f>
        <v>123681358</v>
      </c>
      <c r="D128" s="185">
        <f>+D93+D114</f>
        <v>1970393</v>
      </c>
      <c r="E128" s="14">
        <f>+E93+E114</f>
        <v>36474961</v>
      </c>
      <c r="F128" s="14">
        <f>+F93+F114</f>
        <v>38445354</v>
      </c>
      <c r="G128" s="145">
        <f>+G93+G114</f>
        <v>162126712</v>
      </c>
    </row>
    <row r="129" spans="1:7" ht="15.95" customHeight="1" thickBot="1" x14ac:dyDescent="0.3">
      <c r="A129" s="63" t="s">
        <v>243</v>
      </c>
      <c r="B129" s="99" t="s">
        <v>301</v>
      </c>
      <c r="C129" s="14">
        <f>+C130+C131+C132</f>
        <v>5000000</v>
      </c>
      <c r="D129" s="185">
        <f>+D130+D131+D132</f>
        <v>0</v>
      </c>
      <c r="E129" s="14">
        <f>+E130+E131+E132</f>
        <v>0</v>
      </c>
      <c r="F129" s="14">
        <f>+F130+F131+F132</f>
        <v>0</v>
      </c>
      <c r="G129" s="145">
        <f>+G130+G131+G132</f>
        <v>5000000</v>
      </c>
    </row>
    <row r="130" spans="1:7" ht="15.95" customHeight="1" x14ac:dyDescent="0.25">
      <c r="A130" s="146" t="s">
        <v>61</v>
      </c>
      <c r="B130" s="101" t="s">
        <v>302</v>
      </c>
      <c r="C130" s="23"/>
      <c r="D130" s="181"/>
      <c r="E130" s="23"/>
      <c r="F130" s="76">
        <f>D130+E130</f>
        <v>0</v>
      </c>
      <c r="G130" s="150">
        <f>C130+F130</f>
        <v>0</v>
      </c>
    </row>
    <row r="131" spans="1:7" ht="15.95" customHeight="1" x14ac:dyDescent="0.25">
      <c r="A131" s="146" t="s">
        <v>63</v>
      </c>
      <c r="B131" s="101" t="s">
        <v>246</v>
      </c>
      <c r="C131" s="23">
        <v>5000000</v>
      </c>
      <c r="D131" s="181"/>
      <c r="E131" s="23"/>
      <c r="F131" s="76">
        <f>D131+E131</f>
        <v>0</v>
      </c>
      <c r="G131" s="150">
        <f>C131+F131</f>
        <v>5000000</v>
      </c>
    </row>
    <row r="132" spans="1:7" ht="15.95" customHeight="1" thickBot="1" x14ac:dyDescent="0.3">
      <c r="A132" s="180" t="s">
        <v>65</v>
      </c>
      <c r="B132" s="103" t="s">
        <v>303</v>
      </c>
      <c r="C132" s="23"/>
      <c r="D132" s="181"/>
      <c r="E132" s="23"/>
      <c r="F132" s="76">
        <f>D132+E132</f>
        <v>0</v>
      </c>
      <c r="G132" s="150">
        <f>C132+F132</f>
        <v>0</v>
      </c>
    </row>
    <row r="133" spans="1:7" ht="15.95" customHeight="1" thickBot="1" x14ac:dyDescent="0.3">
      <c r="A133" s="63" t="s">
        <v>75</v>
      </c>
      <c r="B133" s="99" t="s">
        <v>248</v>
      </c>
      <c r="C133" s="14">
        <f>+C134+C135+C136+C137+C138+C139</f>
        <v>0</v>
      </c>
      <c r="D133" s="185">
        <f>+D134+D135+D136+D137+D138+D139</f>
        <v>0</v>
      </c>
      <c r="E133" s="14">
        <f>+E134+E135+E136+E137+E138+E139</f>
        <v>0</v>
      </c>
      <c r="F133" s="14">
        <f>+F134+F135+F136+F137+F138+F139</f>
        <v>0</v>
      </c>
      <c r="G133" s="145">
        <f>+G134+G135+G136+G137+G138+G139</f>
        <v>0</v>
      </c>
    </row>
    <row r="134" spans="1:7" ht="15.95" customHeight="1" x14ac:dyDescent="0.25">
      <c r="A134" s="146" t="s">
        <v>77</v>
      </c>
      <c r="B134" s="101" t="s">
        <v>249</v>
      </c>
      <c r="C134" s="23"/>
      <c r="D134" s="181"/>
      <c r="E134" s="23"/>
      <c r="F134" s="76">
        <f t="shared" ref="F134:F139" si="16">D134+E134</f>
        <v>0</v>
      </c>
      <c r="G134" s="150">
        <f t="shared" ref="G134:G139" si="17">C134+F134</f>
        <v>0</v>
      </c>
    </row>
    <row r="135" spans="1:7" ht="15.95" customHeight="1" x14ac:dyDescent="0.25">
      <c r="A135" s="146" t="s">
        <v>79</v>
      </c>
      <c r="B135" s="101" t="s">
        <v>250</v>
      </c>
      <c r="C135" s="23"/>
      <c r="D135" s="181"/>
      <c r="E135" s="23"/>
      <c r="F135" s="76">
        <f t="shared" si="16"/>
        <v>0</v>
      </c>
      <c r="G135" s="150">
        <f t="shared" si="17"/>
        <v>0</v>
      </c>
    </row>
    <row r="136" spans="1:7" ht="15.95" customHeight="1" x14ac:dyDescent="0.25">
      <c r="A136" s="146" t="s">
        <v>81</v>
      </c>
      <c r="B136" s="101" t="s">
        <v>251</v>
      </c>
      <c r="C136" s="23"/>
      <c r="D136" s="181"/>
      <c r="E136" s="23"/>
      <c r="F136" s="76">
        <f t="shared" si="16"/>
        <v>0</v>
      </c>
      <c r="G136" s="150">
        <f t="shared" si="17"/>
        <v>0</v>
      </c>
    </row>
    <row r="137" spans="1:7" ht="15.95" customHeight="1" x14ac:dyDescent="0.25">
      <c r="A137" s="146" t="s">
        <v>83</v>
      </c>
      <c r="B137" s="101" t="s">
        <v>304</v>
      </c>
      <c r="C137" s="23"/>
      <c r="D137" s="181"/>
      <c r="E137" s="23"/>
      <c r="F137" s="76">
        <f t="shared" si="16"/>
        <v>0</v>
      </c>
      <c r="G137" s="150">
        <f t="shared" si="17"/>
        <v>0</v>
      </c>
    </row>
    <row r="138" spans="1:7" ht="15.95" customHeight="1" x14ac:dyDescent="0.25">
      <c r="A138" s="146" t="s">
        <v>85</v>
      </c>
      <c r="B138" s="101" t="s">
        <v>253</v>
      </c>
      <c r="C138" s="23"/>
      <c r="D138" s="181"/>
      <c r="E138" s="23"/>
      <c r="F138" s="76">
        <f t="shared" si="16"/>
        <v>0</v>
      </c>
      <c r="G138" s="150">
        <f t="shared" si="17"/>
        <v>0</v>
      </c>
    </row>
    <row r="139" spans="1:7" ht="15.95" customHeight="1" thickBot="1" x14ac:dyDescent="0.3">
      <c r="A139" s="180" t="s">
        <v>87</v>
      </c>
      <c r="B139" s="103" t="s">
        <v>254</v>
      </c>
      <c r="C139" s="23"/>
      <c r="D139" s="181"/>
      <c r="E139" s="23"/>
      <c r="F139" s="76">
        <f t="shared" si="16"/>
        <v>0</v>
      </c>
      <c r="G139" s="150">
        <f t="shared" si="17"/>
        <v>0</v>
      </c>
    </row>
    <row r="140" spans="1:7" ht="15.95" customHeight="1" thickBot="1" x14ac:dyDescent="0.3">
      <c r="A140" s="63" t="s">
        <v>99</v>
      </c>
      <c r="B140" s="99" t="s">
        <v>305</v>
      </c>
      <c r="C140" s="32">
        <f>+C141+C142+C144+C145+C143</f>
        <v>89849642</v>
      </c>
      <c r="D140" s="187">
        <f>+D141+D142+D144+D145+D143</f>
        <v>0</v>
      </c>
      <c r="E140" s="32">
        <f>+E141+E142+E144+E145+E143</f>
        <v>1650000</v>
      </c>
      <c r="F140" s="32">
        <f>+F141+F142+F144+F145+F143</f>
        <v>1650000</v>
      </c>
      <c r="G140" s="152">
        <f>+G141+G142+G144+G145+G143</f>
        <v>91499642</v>
      </c>
    </row>
    <row r="141" spans="1:7" ht="15.95" customHeight="1" x14ac:dyDescent="0.25">
      <c r="A141" s="146" t="s">
        <v>101</v>
      </c>
      <c r="B141" s="101" t="s">
        <v>256</v>
      </c>
      <c r="C141" s="23"/>
      <c r="D141" s="181"/>
      <c r="E141" s="23"/>
      <c r="F141" s="76">
        <f>D141+E141</f>
        <v>0</v>
      </c>
      <c r="G141" s="150">
        <f>C141+F141</f>
        <v>0</v>
      </c>
    </row>
    <row r="142" spans="1:7" ht="15.95" customHeight="1" x14ac:dyDescent="0.25">
      <c r="A142" s="146" t="s">
        <v>103</v>
      </c>
      <c r="B142" s="101" t="s">
        <v>257</v>
      </c>
      <c r="C142" s="23">
        <v>2998118</v>
      </c>
      <c r="D142" s="181"/>
      <c r="E142" s="23"/>
      <c r="F142" s="76">
        <f>D142+E142</f>
        <v>0</v>
      </c>
      <c r="G142" s="150">
        <f>C142+F142</f>
        <v>2998118</v>
      </c>
    </row>
    <row r="143" spans="1:7" ht="15.95" customHeight="1" x14ac:dyDescent="0.25">
      <c r="A143" s="146" t="s">
        <v>105</v>
      </c>
      <c r="B143" s="101" t="s">
        <v>306</v>
      </c>
      <c r="C143" s="23">
        <v>86851524</v>
      </c>
      <c r="D143" s="181"/>
      <c r="E143" s="23">
        <v>1650000</v>
      </c>
      <c r="F143" s="76">
        <f>D143+E143</f>
        <v>1650000</v>
      </c>
      <c r="G143" s="150">
        <f>C143+F143</f>
        <v>88501524</v>
      </c>
    </row>
    <row r="144" spans="1:7" ht="15.95" customHeight="1" x14ac:dyDescent="0.25">
      <c r="A144" s="146" t="s">
        <v>107</v>
      </c>
      <c r="B144" s="101" t="s">
        <v>258</v>
      </c>
      <c r="C144" s="23"/>
      <c r="D144" s="181"/>
      <c r="E144" s="23"/>
      <c r="F144" s="76">
        <f>D144+E144</f>
        <v>0</v>
      </c>
      <c r="G144" s="150">
        <f>C144+F144</f>
        <v>0</v>
      </c>
    </row>
    <row r="145" spans="1:7" ht="15.95" customHeight="1" thickBot="1" x14ac:dyDescent="0.3">
      <c r="A145" s="180" t="s">
        <v>109</v>
      </c>
      <c r="B145" s="103" t="s">
        <v>259</v>
      </c>
      <c r="C145" s="23"/>
      <c r="D145" s="181"/>
      <c r="E145" s="23"/>
      <c r="F145" s="76">
        <f>D145+E145</f>
        <v>0</v>
      </c>
      <c r="G145" s="150">
        <f>C145+F145</f>
        <v>0</v>
      </c>
    </row>
    <row r="146" spans="1:7" ht="15.95" customHeight="1" thickBot="1" x14ac:dyDescent="0.3">
      <c r="A146" s="63" t="s">
        <v>260</v>
      </c>
      <c r="B146" s="99" t="s">
        <v>261</v>
      </c>
      <c r="C146" s="104">
        <f>+C147+C148+C149+C150+C151</f>
        <v>0</v>
      </c>
      <c r="D146" s="188">
        <f>+D147+D148+D149+D150+D151</f>
        <v>0</v>
      </c>
      <c r="E146" s="104">
        <f>+E147+E148+E149+E150+E151</f>
        <v>0</v>
      </c>
      <c r="F146" s="104">
        <f>+F147+F148+F149+F150+F151</f>
        <v>0</v>
      </c>
      <c r="G146" s="189">
        <f>+G147+G148+G149+G150+G151</f>
        <v>0</v>
      </c>
    </row>
    <row r="147" spans="1:7" ht="15.95" customHeight="1" x14ac:dyDescent="0.25">
      <c r="A147" s="146" t="s">
        <v>113</v>
      </c>
      <c r="B147" s="101" t="s">
        <v>262</v>
      </c>
      <c r="C147" s="23"/>
      <c r="D147" s="181"/>
      <c r="E147" s="23"/>
      <c r="F147" s="76">
        <f t="shared" ref="F147:F153" si="18">D147+E147</f>
        <v>0</v>
      </c>
      <c r="G147" s="150">
        <f t="shared" ref="G147:G153" si="19">C147+F147</f>
        <v>0</v>
      </c>
    </row>
    <row r="148" spans="1:7" ht="15.95" customHeight="1" x14ac:dyDescent="0.25">
      <c r="A148" s="146" t="s">
        <v>115</v>
      </c>
      <c r="B148" s="101" t="s">
        <v>263</v>
      </c>
      <c r="C148" s="23"/>
      <c r="D148" s="181"/>
      <c r="E148" s="23"/>
      <c r="F148" s="76">
        <f t="shared" si="18"/>
        <v>0</v>
      </c>
      <c r="G148" s="150">
        <f t="shared" si="19"/>
        <v>0</v>
      </c>
    </row>
    <row r="149" spans="1:7" ht="15.95" customHeight="1" x14ac:dyDescent="0.25">
      <c r="A149" s="146" t="s">
        <v>117</v>
      </c>
      <c r="B149" s="101" t="s">
        <v>264</v>
      </c>
      <c r="C149" s="23"/>
      <c r="D149" s="181"/>
      <c r="E149" s="23"/>
      <c r="F149" s="76">
        <f t="shared" si="18"/>
        <v>0</v>
      </c>
      <c r="G149" s="150">
        <f t="shared" si="19"/>
        <v>0</v>
      </c>
    </row>
    <row r="150" spans="1:7" ht="15.95" customHeight="1" x14ac:dyDescent="0.25">
      <c r="A150" s="146" t="s">
        <v>119</v>
      </c>
      <c r="B150" s="101" t="s">
        <v>307</v>
      </c>
      <c r="C150" s="23"/>
      <c r="D150" s="181"/>
      <c r="E150" s="23"/>
      <c r="F150" s="76">
        <f t="shared" si="18"/>
        <v>0</v>
      </c>
      <c r="G150" s="150">
        <f t="shared" si="19"/>
        <v>0</v>
      </c>
    </row>
    <row r="151" spans="1:7" ht="15.95" customHeight="1" thickBot="1" x14ac:dyDescent="0.3">
      <c r="A151" s="180" t="s">
        <v>266</v>
      </c>
      <c r="B151" s="103" t="s">
        <v>267</v>
      </c>
      <c r="C151" s="28"/>
      <c r="D151" s="179"/>
      <c r="E151" s="28"/>
      <c r="F151" s="78">
        <f t="shared" si="18"/>
        <v>0</v>
      </c>
      <c r="G151" s="151">
        <f t="shared" si="19"/>
        <v>0</v>
      </c>
    </row>
    <row r="152" spans="1:7" ht="15.95" customHeight="1" thickBot="1" x14ac:dyDescent="0.3">
      <c r="A152" s="190" t="s">
        <v>121</v>
      </c>
      <c r="B152" s="99" t="s">
        <v>268</v>
      </c>
      <c r="C152" s="107"/>
      <c r="D152" s="191"/>
      <c r="E152" s="107"/>
      <c r="F152" s="104">
        <f t="shared" si="18"/>
        <v>0</v>
      </c>
      <c r="G152" s="189">
        <f t="shared" si="19"/>
        <v>0</v>
      </c>
    </row>
    <row r="153" spans="1:7" ht="15.95" customHeight="1" thickBot="1" x14ac:dyDescent="0.3">
      <c r="A153" s="190" t="s">
        <v>269</v>
      </c>
      <c r="B153" s="99" t="s">
        <v>270</v>
      </c>
      <c r="C153" s="107"/>
      <c r="D153" s="191"/>
      <c r="E153" s="107"/>
      <c r="F153" s="104">
        <f t="shared" si="18"/>
        <v>0</v>
      </c>
      <c r="G153" s="189">
        <f t="shared" si="19"/>
        <v>0</v>
      </c>
    </row>
    <row r="154" spans="1:7" ht="15.95" customHeight="1" thickBot="1" x14ac:dyDescent="0.3">
      <c r="A154" s="63" t="s">
        <v>271</v>
      </c>
      <c r="B154" s="99" t="s">
        <v>272</v>
      </c>
      <c r="C154" s="112">
        <f>+C129+C133+C140+C146+C152+C153</f>
        <v>94849642</v>
      </c>
      <c r="D154" s="192">
        <f>+D129+D133+D140+D146+D152+D153</f>
        <v>0</v>
      </c>
      <c r="E154" s="112"/>
      <c r="F154" s="112">
        <f>F146+F140</f>
        <v>1650000</v>
      </c>
      <c r="G154" s="193">
        <f>+G129+G133+G140+G146+G152+G153</f>
        <v>96499642</v>
      </c>
    </row>
    <row r="155" spans="1:7" ht="15.95" customHeight="1" thickBot="1" x14ac:dyDescent="0.3">
      <c r="A155" s="194" t="s">
        <v>273</v>
      </c>
      <c r="B155" s="116" t="s">
        <v>274</v>
      </c>
      <c r="C155" s="112">
        <f>+C128+C154</f>
        <v>218531000</v>
      </c>
      <c r="D155" s="192">
        <f>+D128+D154</f>
        <v>1970393</v>
      </c>
      <c r="E155" s="112">
        <f>+E128+E154</f>
        <v>36474961</v>
      </c>
      <c r="F155" s="112">
        <f>+F128+F154</f>
        <v>40095354</v>
      </c>
      <c r="G155" s="193">
        <f>+G128+G154</f>
        <v>258626354</v>
      </c>
    </row>
    <row r="156" spans="1:7" ht="15.95" customHeight="1" thickBot="1" x14ac:dyDescent="0.3">
      <c r="A156" s="195"/>
      <c r="B156" s="196"/>
      <c r="C156" s="197"/>
      <c r="D156" s="197"/>
      <c r="E156" s="198"/>
      <c r="F156" s="198"/>
      <c r="G156" s="199"/>
    </row>
    <row r="157" spans="1:7" ht="15.95" customHeight="1" thickBot="1" x14ac:dyDescent="0.3">
      <c r="A157" s="200" t="s">
        <v>308</v>
      </c>
      <c r="B157" s="201"/>
      <c r="C157" s="202">
        <v>5</v>
      </c>
      <c r="D157" s="203"/>
      <c r="E157" s="202"/>
      <c r="F157" s="204">
        <f>D157+E157</f>
        <v>0</v>
      </c>
      <c r="G157" s="205">
        <f>C157+F157</f>
        <v>5</v>
      </c>
    </row>
    <row r="158" spans="1:7" ht="15.95" customHeight="1" thickBot="1" x14ac:dyDescent="0.3">
      <c r="A158" s="200" t="s">
        <v>309</v>
      </c>
      <c r="B158" s="201"/>
      <c r="C158" s="202">
        <v>16</v>
      </c>
      <c r="D158" s="203"/>
      <c r="E158" s="202"/>
      <c r="F158" s="204">
        <f>D158+E158</f>
        <v>0</v>
      </c>
      <c r="G158" s="205">
        <f>C158+F158</f>
        <v>16</v>
      </c>
    </row>
  </sheetData>
  <mergeCells count="4">
    <mergeCell ref="B2:D2"/>
    <mergeCell ref="B3:D3"/>
    <mergeCell ref="A7:G7"/>
    <mergeCell ref="A92:G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4431-BFCF-4673-B6A0-68F6188A4BBA}">
  <dimension ref="A1:G158"/>
  <sheetViews>
    <sheetView topLeftCell="A55" workbookViewId="0">
      <selection activeCell="J4" sqref="J4"/>
    </sheetView>
  </sheetViews>
  <sheetFormatPr defaultRowHeight="15" x14ac:dyDescent="0.25"/>
  <cols>
    <col min="1" max="1" width="9.28515625" customWidth="1"/>
    <col min="2" max="2" width="52" customWidth="1"/>
    <col min="3" max="3" width="11.85546875" customWidth="1"/>
    <col min="7" max="7" width="13.7109375" customWidth="1"/>
  </cols>
  <sheetData>
    <row r="1" spans="1:7" ht="15.95" customHeight="1" thickBot="1" x14ac:dyDescent="0.3">
      <c r="A1" s="122"/>
      <c r="B1" s="123"/>
      <c r="C1" s="124"/>
      <c r="D1" s="124"/>
      <c r="E1" s="124"/>
      <c r="F1" s="124"/>
      <c r="G1" s="125" t="s">
        <v>310</v>
      </c>
    </row>
    <row r="2" spans="1:7" ht="15.95" customHeight="1" thickBot="1" x14ac:dyDescent="0.3">
      <c r="A2" s="126" t="s">
        <v>280</v>
      </c>
      <c r="B2" s="218" t="s">
        <v>311</v>
      </c>
      <c r="C2" s="218"/>
      <c r="D2" s="219"/>
      <c r="E2" s="127"/>
      <c r="F2" s="128"/>
      <c r="G2" s="129" t="s">
        <v>312</v>
      </c>
    </row>
    <row r="3" spans="1:7" ht="20.25" customHeight="1" thickBot="1" x14ac:dyDescent="0.3">
      <c r="A3" s="126" t="s">
        <v>283</v>
      </c>
      <c r="B3" s="220" t="s">
        <v>284</v>
      </c>
      <c r="C3" s="220"/>
      <c r="D3" s="221"/>
      <c r="E3" s="127"/>
      <c r="F3" s="128"/>
      <c r="G3" s="130" t="s">
        <v>282</v>
      </c>
    </row>
    <row r="4" spans="1:7" ht="15.95" customHeight="1" thickBot="1" x14ac:dyDescent="0.3">
      <c r="A4" s="131"/>
      <c r="B4" s="131"/>
      <c r="C4" s="132"/>
      <c r="D4" s="133"/>
      <c r="E4" s="133"/>
      <c r="F4" s="133"/>
      <c r="G4" s="134" t="s">
        <v>2</v>
      </c>
    </row>
    <row r="5" spans="1:7" ht="46.5" customHeight="1" thickBot="1" x14ac:dyDescent="0.3">
      <c r="A5" s="135" t="s">
        <v>285</v>
      </c>
      <c r="B5" s="136" t="s">
        <v>286</v>
      </c>
      <c r="C5" s="137" t="s">
        <v>5</v>
      </c>
      <c r="D5" s="138" t="s">
        <v>6</v>
      </c>
      <c r="E5" s="138" t="s">
        <v>313</v>
      </c>
      <c r="F5" s="138" t="s">
        <v>8</v>
      </c>
      <c r="G5" s="139" t="s">
        <v>186</v>
      </c>
    </row>
    <row r="6" spans="1:7" ht="15.95" customHeight="1" thickBot="1" x14ac:dyDescent="0.3">
      <c r="A6" s="140" t="s">
        <v>10</v>
      </c>
      <c r="B6" s="141" t="s">
        <v>11</v>
      </c>
      <c r="C6" s="142" t="s">
        <v>12</v>
      </c>
      <c r="D6" s="143" t="s">
        <v>13</v>
      </c>
      <c r="E6" s="143" t="s">
        <v>14</v>
      </c>
      <c r="F6" s="143" t="s">
        <v>15</v>
      </c>
      <c r="G6" s="144" t="s">
        <v>16</v>
      </c>
    </row>
    <row r="7" spans="1:7" ht="15.95" customHeight="1" thickBot="1" x14ac:dyDescent="0.3">
      <c r="A7" s="222" t="s">
        <v>287</v>
      </c>
      <c r="B7" s="223"/>
      <c r="C7" s="223"/>
      <c r="D7" s="223"/>
      <c r="E7" s="223"/>
      <c r="F7" s="223"/>
      <c r="G7" s="224"/>
    </row>
    <row r="8" spans="1:7" ht="15.95" customHeight="1" thickBot="1" x14ac:dyDescent="0.3">
      <c r="A8" s="63" t="s">
        <v>17</v>
      </c>
      <c r="B8" s="13" t="s">
        <v>18</v>
      </c>
      <c r="C8" s="14">
        <f>+C9+C10+C11+C12+C13+C14</f>
        <v>0</v>
      </c>
      <c r="D8" s="100">
        <f>+D9+D10+D11+D12+D13+D14</f>
        <v>0</v>
      </c>
      <c r="E8" s="14">
        <f>+E9+E10+E11+E12+E13+E14</f>
        <v>0</v>
      </c>
      <c r="F8" s="14">
        <f>+F9+F10+F11+F12+F13+F14</f>
        <v>0</v>
      </c>
      <c r="G8" s="145">
        <f>+G9+G10+G11+G12+G13+G14</f>
        <v>0</v>
      </c>
    </row>
    <row r="9" spans="1:7" ht="15.95" customHeight="1" x14ac:dyDescent="0.25">
      <c r="A9" s="146" t="s">
        <v>19</v>
      </c>
      <c r="B9" s="17" t="s">
        <v>20</v>
      </c>
      <c r="C9" s="18"/>
      <c r="D9" s="94"/>
      <c r="E9" s="18"/>
      <c r="F9" s="19">
        <f t="shared" ref="F9:F14" si="0">D9+E9</f>
        <v>0</v>
      </c>
      <c r="G9" s="147">
        <f t="shared" ref="G9:G14" si="1">C9+F9</f>
        <v>0</v>
      </c>
    </row>
    <row r="10" spans="1:7" ht="15.95" customHeight="1" x14ac:dyDescent="0.25">
      <c r="A10" s="148" t="s">
        <v>21</v>
      </c>
      <c r="B10" s="22" t="s">
        <v>22</v>
      </c>
      <c r="C10" s="23"/>
      <c r="D10" s="96"/>
      <c r="E10" s="23"/>
      <c r="F10" s="19">
        <f t="shared" si="0"/>
        <v>0</v>
      </c>
      <c r="G10" s="147">
        <f t="shared" si="1"/>
        <v>0</v>
      </c>
    </row>
    <row r="11" spans="1:7" ht="15.95" customHeight="1" x14ac:dyDescent="0.25">
      <c r="A11" s="148" t="s">
        <v>23</v>
      </c>
      <c r="B11" s="22" t="s">
        <v>24</v>
      </c>
      <c r="C11" s="23"/>
      <c r="D11" s="96"/>
      <c r="E11" s="23"/>
      <c r="F11" s="19">
        <f t="shared" si="0"/>
        <v>0</v>
      </c>
      <c r="G11" s="147">
        <f t="shared" si="1"/>
        <v>0</v>
      </c>
    </row>
    <row r="12" spans="1:7" ht="15.95" customHeight="1" x14ac:dyDescent="0.25">
      <c r="A12" s="148" t="s">
        <v>25</v>
      </c>
      <c r="B12" s="22" t="s">
        <v>26</v>
      </c>
      <c r="C12" s="23"/>
      <c r="D12" s="96"/>
      <c r="E12" s="23"/>
      <c r="F12" s="19">
        <f t="shared" si="0"/>
        <v>0</v>
      </c>
      <c r="G12" s="147">
        <f t="shared" si="1"/>
        <v>0</v>
      </c>
    </row>
    <row r="13" spans="1:7" ht="15.95" customHeight="1" x14ac:dyDescent="0.25">
      <c r="A13" s="148" t="s">
        <v>27</v>
      </c>
      <c r="B13" s="22" t="s">
        <v>288</v>
      </c>
      <c r="C13" s="23"/>
      <c r="D13" s="96"/>
      <c r="E13" s="23"/>
      <c r="F13" s="19">
        <f t="shared" si="0"/>
        <v>0</v>
      </c>
      <c r="G13" s="147">
        <f t="shared" si="1"/>
        <v>0</v>
      </c>
    </row>
    <row r="14" spans="1:7" ht="15.95" customHeight="1" thickBot="1" x14ac:dyDescent="0.3">
      <c r="A14" s="149" t="s">
        <v>29</v>
      </c>
      <c r="B14" s="30" t="s">
        <v>30</v>
      </c>
      <c r="C14" s="23"/>
      <c r="D14" s="96"/>
      <c r="E14" s="23"/>
      <c r="F14" s="19">
        <f t="shared" si="0"/>
        <v>0</v>
      </c>
      <c r="G14" s="147">
        <f t="shared" si="1"/>
        <v>0</v>
      </c>
    </row>
    <row r="15" spans="1:7" ht="18" customHeight="1" thickBot="1" x14ac:dyDescent="0.3">
      <c r="A15" s="63" t="s">
        <v>31</v>
      </c>
      <c r="B15" s="27" t="s">
        <v>32</v>
      </c>
      <c r="C15" s="14">
        <f>+C16+C17+C18+C19+C20</f>
        <v>0</v>
      </c>
      <c r="D15" s="100">
        <f>+D16+D17+D18+D19+D20</f>
        <v>1331641</v>
      </c>
      <c r="E15" s="14">
        <f>+E16+E17+E18+E19+E20</f>
        <v>0</v>
      </c>
      <c r="F15" s="14">
        <f>+F16+F17+F18+F19+F20</f>
        <v>1331641</v>
      </c>
      <c r="G15" s="145">
        <f>+G16+G17+G18+G19+G20</f>
        <v>1331641</v>
      </c>
    </row>
    <row r="16" spans="1:7" ht="15.95" customHeight="1" x14ac:dyDescent="0.25">
      <c r="A16" s="146" t="s">
        <v>33</v>
      </c>
      <c r="B16" s="17" t="s">
        <v>34</v>
      </c>
      <c r="C16" s="18"/>
      <c r="D16" s="94"/>
      <c r="E16" s="18"/>
      <c r="F16" s="19">
        <f t="shared" ref="F16:F21" si="2">D16+E16</f>
        <v>0</v>
      </c>
      <c r="G16" s="147">
        <f t="shared" ref="G16:G21" si="3">C16+F16</f>
        <v>0</v>
      </c>
    </row>
    <row r="17" spans="1:7" ht="15.95" customHeight="1" x14ac:dyDescent="0.25">
      <c r="A17" s="148" t="s">
        <v>35</v>
      </c>
      <c r="B17" s="22" t="s">
        <v>36</v>
      </c>
      <c r="C17" s="23"/>
      <c r="D17" s="96"/>
      <c r="E17" s="23"/>
      <c r="F17" s="76">
        <f t="shared" si="2"/>
        <v>0</v>
      </c>
      <c r="G17" s="150">
        <f t="shared" si="3"/>
        <v>0</v>
      </c>
    </row>
    <row r="18" spans="1:7" ht="15.95" customHeight="1" x14ac:dyDescent="0.25">
      <c r="A18" s="148" t="s">
        <v>37</v>
      </c>
      <c r="B18" s="22" t="s">
        <v>38</v>
      </c>
      <c r="C18" s="23"/>
      <c r="D18" s="96"/>
      <c r="E18" s="23"/>
      <c r="F18" s="76">
        <f t="shared" si="2"/>
        <v>0</v>
      </c>
      <c r="G18" s="150">
        <f t="shared" si="3"/>
        <v>0</v>
      </c>
    </row>
    <row r="19" spans="1:7" ht="15.95" customHeight="1" x14ac:dyDescent="0.25">
      <c r="A19" s="148" t="s">
        <v>39</v>
      </c>
      <c r="B19" s="22" t="s">
        <v>40</v>
      </c>
      <c r="C19" s="23"/>
      <c r="D19" s="96"/>
      <c r="E19" s="23"/>
      <c r="F19" s="76">
        <f t="shared" si="2"/>
        <v>0</v>
      </c>
      <c r="G19" s="150">
        <f t="shared" si="3"/>
        <v>0</v>
      </c>
    </row>
    <row r="20" spans="1:7" ht="15.95" customHeight="1" x14ac:dyDescent="0.25">
      <c r="A20" s="148" t="s">
        <v>41</v>
      </c>
      <c r="B20" s="22" t="s">
        <v>42</v>
      </c>
      <c r="C20" s="23"/>
      <c r="D20" s="96">
        <v>1331641</v>
      </c>
      <c r="E20" s="23">
        <v>0</v>
      </c>
      <c r="F20" s="76">
        <f t="shared" si="2"/>
        <v>1331641</v>
      </c>
      <c r="G20" s="150">
        <f t="shared" si="3"/>
        <v>1331641</v>
      </c>
    </row>
    <row r="21" spans="1:7" ht="15.95" customHeight="1" thickBot="1" x14ac:dyDescent="0.3">
      <c r="A21" s="149" t="s">
        <v>43</v>
      </c>
      <c r="B21" s="30" t="s">
        <v>44</v>
      </c>
      <c r="C21" s="28"/>
      <c r="D21" s="98"/>
      <c r="E21" s="28"/>
      <c r="F21" s="78">
        <f t="shared" si="2"/>
        <v>0</v>
      </c>
      <c r="G21" s="151">
        <f t="shared" si="3"/>
        <v>0</v>
      </c>
    </row>
    <row r="22" spans="1:7" ht="15.95" customHeight="1" thickBot="1" x14ac:dyDescent="0.3">
      <c r="A22" s="63" t="s">
        <v>45</v>
      </c>
      <c r="B22" s="13" t="s">
        <v>46</v>
      </c>
      <c r="C22" s="14">
        <f>+C23+C24+C25+C26+C27</f>
        <v>0</v>
      </c>
      <c r="D22" s="100">
        <f>+D23+D24+D25+D26+D27</f>
        <v>0</v>
      </c>
      <c r="E22" s="14">
        <f>+E23+E24+E25+E26+E27</f>
        <v>0</v>
      </c>
      <c r="F22" s="14">
        <f>+F23+F24+F25+F26+F27</f>
        <v>0</v>
      </c>
      <c r="G22" s="145">
        <f>+G23+G24+G25+G26+G27</f>
        <v>0</v>
      </c>
    </row>
    <row r="23" spans="1:7" ht="15.95" customHeight="1" x14ac:dyDescent="0.25">
      <c r="A23" s="146" t="s">
        <v>47</v>
      </c>
      <c r="B23" s="17" t="s">
        <v>48</v>
      </c>
      <c r="C23" s="18"/>
      <c r="D23" s="94"/>
      <c r="E23" s="18"/>
      <c r="F23" s="19">
        <f t="shared" ref="F23:F28" si="4">D23+E23</f>
        <v>0</v>
      </c>
      <c r="G23" s="147">
        <f t="shared" ref="G23:G28" si="5">C23+F23</f>
        <v>0</v>
      </c>
    </row>
    <row r="24" spans="1:7" ht="15.95" customHeight="1" x14ac:dyDescent="0.25">
      <c r="A24" s="148" t="s">
        <v>49</v>
      </c>
      <c r="B24" s="22" t="s">
        <v>50</v>
      </c>
      <c r="C24" s="23"/>
      <c r="D24" s="96"/>
      <c r="E24" s="23"/>
      <c r="F24" s="76">
        <f t="shared" si="4"/>
        <v>0</v>
      </c>
      <c r="G24" s="150">
        <f t="shared" si="5"/>
        <v>0</v>
      </c>
    </row>
    <row r="25" spans="1:7" ht="15.95" customHeight="1" x14ac:dyDescent="0.25">
      <c r="A25" s="148" t="s">
        <v>51</v>
      </c>
      <c r="B25" s="22" t="s">
        <v>52</v>
      </c>
      <c r="C25" s="23"/>
      <c r="D25" s="96"/>
      <c r="E25" s="23"/>
      <c r="F25" s="76">
        <f t="shared" si="4"/>
        <v>0</v>
      </c>
      <c r="G25" s="150">
        <f t="shared" si="5"/>
        <v>0</v>
      </c>
    </row>
    <row r="26" spans="1:7" ht="15.95" customHeight="1" x14ac:dyDescent="0.25">
      <c r="A26" s="148" t="s">
        <v>53</v>
      </c>
      <c r="B26" s="22" t="s">
        <v>54</v>
      </c>
      <c r="C26" s="23"/>
      <c r="D26" s="96"/>
      <c r="E26" s="23"/>
      <c r="F26" s="76">
        <f t="shared" si="4"/>
        <v>0</v>
      </c>
      <c r="G26" s="150">
        <f t="shared" si="5"/>
        <v>0</v>
      </c>
    </row>
    <row r="27" spans="1:7" ht="15.95" customHeight="1" x14ac:dyDescent="0.25">
      <c r="A27" s="148" t="s">
        <v>55</v>
      </c>
      <c r="B27" s="22" t="s">
        <v>56</v>
      </c>
      <c r="C27" s="23"/>
      <c r="D27" s="96"/>
      <c r="E27" s="23"/>
      <c r="F27" s="76">
        <f t="shared" si="4"/>
        <v>0</v>
      </c>
      <c r="G27" s="150">
        <f t="shared" si="5"/>
        <v>0</v>
      </c>
    </row>
    <row r="28" spans="1:7" ht="15.95" customHeight="1" thickBot="1" x14ac:dyDescent="0.3">
      <c r="A28" s="149" t="s">
        <v>57</v>
      </c>
      <c r="B28" s="30" t="s">
        <v>58</v>
      </c>
      <c r="C28" s="28"/>
      <c r="D28" s="98"/>
      <c r="E28" s="28"/>
      <c r="F28" s="78">
        <f t="shared" si="4"/>
        <v>0</v>
      </c>
      <c r="G28" s="151">
        <f t="shared" si="5"/>
        <v>0</v>
      </c>
    </row>
    <row r="29" spans="1:7" ht="15.95" customHeight="1" thickBot="1" x14ac:dyDescent="0.3">
      <c r="A29" s="63" t="s">
        <v>59</v>
      </c>
      <c r="B29" s="13" t="s">
        <v>60</v>
      </c>
      <c r="C29" s="32">
        <f>+C30+C31+C32+C33+C34+C35+C36</f>
        <v>0</v>
      </c>
      <c r="D29" s="32">
        <f>+D30+D31+D32+D33+D34+D35+D36</f>
        <v>0</v>
      </c>
      <c r="E29" s="32">
        <f>+E30+E31+E32+E33+E34+E35+E36</f>
        <v>0</v>
      </c>
      <c r="F29" s="32">
        <f>+F30+F31+F32+F33+F34+F35+F36</f>
        <v>0</v>
      </c>
      <c r="G29" s="152">
        <f>+G30+G31+G32+G33+G34+G35+G36</f>
        <v>0</v>
      </c>
    </row>
    <row r="30" spans="1:7" ht="15.95" customHeight="1" x14ac:dyDescent="0.25">
      <c r="A30" s="146" t="s">
        <v>61</v>
      </c>
      <c r="B30" s="17" t="s">
        <v>314</v>
      </c>
      <c r="C30" s="18"/>
      <c r="D30" s="18"/>
      <c r="E30" s="18"/>
      <c r="F30" s="19">
        <f t="shared" ref="F30:F36" si="6">D30+E30</f>
        <v>0</v>
      </c>
      <c r="G30" s="147">
        <f t="shared" ref="G30:G36" si="7">C30+F30</f>
        <v>0</v>
      </c>
    </row>
    <row r="31" spans="1:7" ht="15.95" customHeight="1" x14ac:dyDescent="0.25">
      <c r="A31" s="148" t="s">
        <v>63</v>
      </c>
      <c r="B31" s="22" t="s">
        <v>64</v>
      </c>
      <c r="C31" s="23"/>
      <c r="D31" s="23"/>
      <c r="E31" s="23"/>
      <c r="F31" s="76">
        <f t="shared" si="6"/>
        <v>0</v>
      </c>
      <c r="G31" s="150">
        <f t="shared" si="7"/>
        <v>0</v>
      </c>
    </row>
    <row r="32" spans="1:7" ht="15.95" customHeight="1" x14ac:dyDescent="0.25">
      <c r="A32" s="148" t="s">
        <v>65</v>
      </c>
      <c r="B32" s="22" t="s">
        <v>66</v>
      </c>
      <c r="C32" s="23"/>
      <c r="D32" s="23"/>
      <c r="E32" s="23"/>
      <c r="F32" s="76">
        <f t="shared" si="6"/>
        <v>0</v>
      </c>
      <c r="G32" s="150">
        <f t="shared" si="7"/>
        <v>0</v>
      </c>
    </row>
    <row r="33" spans="1:7" ht="15.95" customHeight="1" x14ac:dyDescent="0.25">
      <c r="A33" s="148" t="s">
        <v>67</v>
      </c>
      <c r="B33" s="22" t="s">
        <v>68</v>
      </c>
      <c r="C33" s="23"/>
      <c r="D33" s="23"/>
      <c r="E33" s="23"/>
      <c r="F33" s="76">
        <f t="shared" si="6"/>
        <v>0</v>
      </c>
      <c r="G33" s="150">
        <f t="shared" si="7"/>
        <v>0</v>
      </c>
    </row>
    <row r="34" spans="1:7" ht="15.95" customHeight="1" x14ac:dyDescent="0.25">
      <c r="A34" s="148" t="s">
        <v>69</v>
      </c>
      <c r="B34" s="22" t="s">
        <v>70</v>
      </c>
      <c r="C34" s="23"/>
      <c r="D34" s="23"/>
      <c r="E34" s="23"/>
      <c r="F34" s="76">
        <f t="shared" si="6"/>
        <v>0</v>
      </c>
      <c r="G34" s="150">
        <f t="shared" si="7"/>
        <v>0</v>
      </c>
    </row>
    <row r="35" spans="1:7" ht="15.95" customHeight="1" x14ac:dyDescent="0.25">
      <c r="A35" s="148" t="s">
        <v>71</v>
      </c>
      <c r="B35" s="22" t="s">
        <v>72</v>
      </c>
      <c r="C35" s="23"/>
      <c r="D35" s="23"/>
      <c r="E35" s="23"/>
      <c r="F35" s="76">
        <f t="shared" si="6"/>
        <v>0</v>
      </c>
      <c r="G35" s="150">
        <f t="shared" si="7"/>
        <v>0</v>
      </c>
    </row>
    <row r="36" spans="1:7" ht="15.95" customHeight="1" thickBot="1" x14ac:dyDescent="0.3">
      <c r="A36" s="149" t="s">
        <v>73</v>
      </c>
      <c r="B36" s="30" t="s">
        <v>74</v>
      </c>
      <c r="C36" s="28"/>
      <c r="D36" s="28"/>
      <c r="E36" s="28"/>
      <c r="F36" s="78">
        <f t="shared" si="6"/>
        <v>0</v>
      </c>
      <c r="G36" s="151">
        <f t="shared" si="7"/>
        <v>0</v>
      </c>
    </row>
    <row r="37" spans="1:7" ht="15.95" customHeight="1" thickBot="1" x14ac:dyDescent="0.3">
      <c r="A37" s="63" t="s">
        <v>75</v>
      </c>
      <c r="B37" s="13" t="s">
        <v>76</v>
      </c>
      <c r="C37" s="14">
        <f>SUM(C38:C48)</f>
        <v>0</v>
      </c>
      <c r="D37" s="100">
        <f>SUM(D38:D48)</f>
        <v>0</v>
      </c>
      <c r="E37" s="14">
        <f>SUM(E38:E48)</f>
        <v>0</v>
      </c>
      <c r="F37" s="14">
        <f>SUM(F38:F48)</f>
        <v>0</v>
      </c>
      <c r="G37" s="145">
        <f>SUM(G38:G48)</f>
        <v>0</v>
      </c>
    </row>
    <row r="38" spans="1:7" ht="15.95" customHeight="1" x14ac:dyDescent="0.25">
      <c r="A38" s="146" t="s">
        <v>77</v>
      </c>
      <c r="B38" s="17" t="s">
        <v>78</v>
      </c>
      <c r="C38" s="18"/>
      <c r="D38" s="94"/>
      <c r="E38" s="18"/>
      <c r="F38" s="19">
        <f t="shared" ref="F38:F48" si="8">D38+E38</f>
        <v>0</v>
      </c>
      <c r="G38" s="147">
        <f t="shared" ref="G38:G48" si="9">C38+F38</f>
        <v>0</v>
      </c>
    </row>
    <row r="39" spans="1:7" ht="15.95" customHeight="1" x14ac:dyDescent="0.25">
      <c r="A39" s="148" t="s">
        <v>79</v>
      </c>
      <c r="B39" s="22" t="s">
        <v>80</v>
      </c>
      <c r="C39" s="23"/>
      <c r="D39" s="96"/>
      <c r="E39" s="23"/>
      <c r="F39" s="76">
        <f t="shared" si="8"/>
        <v>0</v>
      </c>
      <c r="G39" s="150">
        <f t="shared" si="9"/>
        <v>0</v>
      </c>
    </row>
    <row r="40" spans="1:7" ht="15.95" customHeight="1" x14ac:dyDescent="0.25">
      <c r="A40" s="148" t="s">
        <v>81</v>
      </c>
      <c r="B40" s="22" t="s">
        <v>82</v>
      </c>
      <c r="C40" s="23"/>
      <c r="D40" s="96"/>
      <c r="E40" s="23"/>
      <c r="F40" s="76">
        <f t="shared" si="8"/>
        <v>0</v>
      </c>
      <c r="G40" s="150">
        <f t="shared" si="9"/>
        <v>0</v>
      </c>
    </row>
    <row r="41" spans="1:7" ht="15.95" customHeight="1" x14ac:dyDescent="0.25">
      <c r="A41" s="148" t="s">
        <v>83</v>
      </c>
      <c r="B41" s="22" t="s">
        <v>84</v>
      </c>
      <c r="C41" s="23"/>
      <c r="D41" s="96"/>
      <c r="E41" s="23"/>
      <c r="F41" s="76">
        <f t="shared" si="8"/>
        <v>0</v>
      </c>
      <c r="G41" s="150">
        <f t="shared" si="9"/>
        <v>0</v>
      </c>
    </row>
    <row r="42" spans="1:7" ht="15.95" customHeight="1" x14ac:dyDescent="0.25">
      <c r="A42" s="148" t="s">
        <v>85</v>
      </c>
      <c r="B42" s="22" t="s">
        <v>86</v>
      </c>
      <c r="C42" s="23"/>
      <c r="D42" s="96"/>
      <c r="E42" s="23"/>
      <c r="F42" s="76">
        <f t="shared" si="8"/>
        <v>0</v>
      </c>
      <c r="G42" s="150">
        <f t="shared" si="9"/>
        <v>0</v>
      </c>
    </row>
    <row r="43" spans="1:7" ht="15.95" customHeight="1" x14ac:dyDescent="0.25">
      <c r="A43" s="148" t="s">
        <v>87</v>
      </c>
      <c r="B43" s="22" t="s">
        <v>88</v>
      </c>
      <c r="C43" s="23"/>
      <c r="D43" s="96"/>
      <c r="E43" s="23"/>
      <c r="F43" s="76">
        <f t="shared" si="8"/>
        <v>0</v>
      </c>
      <c r="G43" s="150">
        <f t="shared" si="9"/>
        <v>0</v>
      </c>
    </row>
    <row r="44" spans="1:7" ht="15.95" customHeight="1" x14ac:dyDescent="0.25">
      <c r="A44" s="148" t="s">
        <v>89</v>
      </c>
      <c r="B44" s="22" t="s">
        <v>90</v>
      </c>
      <c r="C44" s="23"/>
      <c r="D44" s="96"/>
      <c r="E44" s="23"/>
      <c r="F44" s="76">
        <f t="shared" si="8"/>
        <v>0</v>
      </c>
      <c r="G44" s="150">
        <f t="shared" si="9"/>
        <v>0</v>
      </c>
    </row>
    <row r="45" spans="1:7" ht="15.95" customHeight="1" x14ac:dyDescent="0.25">
      <c r="A45" s="148" t="s">
        <v>91</v>
      </c>
      <c r="B45" s="22" t="s">
        <v>289</v>
      </c>
      <c r="C45" s="23"/>
      <c r="D45" s="96"/>
      <c r="E45" s="23"/>
      <c r="F45" s="76">
        <f t="shared" si="8"/>
        <v>0</v>
      </c>
      <c r="G45" s="150">
        <f t="shared" si="9"/>
        <v>0</v>
      </c>
    </row>
    <row r="46" spans="1:7" ht="15.95" customHeight="1" x14ac:dyDescent="0.25">
      <c r="A46" s="148" t="s">
        <v>93</v>
      </c>
      <c r="B46" s="22" t="s">
        <v>94</v>
      </c>
      <c r="C46" s="34"/>
      <c r="D46" s="153"/>
      <c r="E46" s="34"/>
      <c r="F46" s="43">
        <f t="shared" si="8"/>
        <v>0</v>
      </c>
      <c r="G46" s="154">
        <f t="shared" si="9"/>
        <v>0</v>
      </c>
    </row>
    <row r="47" spans="1:7" ht="15.95" customHeight="1" x14ac:dyDescent="0.25">
      <c r="A47" s="149" t="s">
        <v>95</v>
      </c>
      <c r="B47" s="30" t="s">
        <v>96</v>
      </c>
      <c r="C47" s="37"/>
      <c r="D47" s="155"/>
      <c r="E47" s="37"/>
      <c r="F47" s="156">
        <f t="shared" si="8"/>
        <v>0</v>
      </c>
      <c r="G47" s="157">
        <f t="shared" si="9"/>
        <v>0</v>
      </c>
    </row>
    <row r="48" spans="1:7" ht="15.95" customHeight="1" thickBot="1" x14ac:dyDescent="0.3">
      <c r="A48" s="149" t="s">
        <v>97</v>
      </c>
      <c r="B48" s="30" t="s">
        <v>98</v>
      </c>
      <c r="C48" s="37"/>
      <c r="D48" s="155"/>
      <c r="E48" s="37"/>
      <c r="F48" s="156">
        <f t="shared" si="8"/>
        <v>0</v>
      </c>
      <c r="G48" s="157">
        <f t="shared" si="9"/>
        <v>0</v>
      </c>
    </row>
    <row r="49" spans="1:7" ht="15.95" customHeight="1" thickBot="1" x14ac:dyDescent="0.3">
      <c r="A49" s="63" t="s">
        <v>99</v>
      </c>
      <c r="B49" s="13" t="s">
        <v>100</v>
      </c>
      <c r="C49" s="14">
        <f>SUM(C50:C54)</f>
        <v>0</v>
      </c>
      <c r="D49" s="100">
        <f>SUM(D50:D54)</f>
        <v>0</v>
      </c>
      <c r="E49" s="14">
        <f>SUM(E50:E54)</f>
        <v>0</v>
      </c>
      <c r="F49" s="14">
        <f>SUM(F50:F54)</f>
        <v>0</v>
      </c>
      <c r="G49" s="145">
        <f>SUM(G50:G54)</f>
        <v>0</v>
      </c>
    </row>
    <row r="50" spans="1:7" ht="15.95" customHeight="1" x14ac:dyDescent="0.25">
      <c r="A50" s="146" t="s">
        <v>101</v>
      </c>
      <c r="B50" s="17" t="s">
        <v>102</v>
      </c>
      <c r="C50" s="35"/>
      <c r="D50" s="158"/>
      <c r="E50" s="35"/>
      <c r="F50" s="36">
        <f>D50+E50</f>
        <v>0</v>
      </c>
      <c r="G50" s="159">
        <f>C50+F50</f>
        <v>0</v>
      </c>
    </row>
    <row r="51" spans="1:7" ht="15.95" customHeight="1" x14ac:dyDescent="0.25">
      <c r="A51" s="148" t="s">
        <v>103</v>
      </c>
      <c r="B51" s="22" t="s">
        <v>104</v>
      </c>
      <c r="C51" s="34"/>
      <c r="D51" s="153"/>
      <c r="E51" s="34"/>
      <c r="F51" s="43">
        <f>D51+E51</f>
        <v>0</v>
      </c>
      <c r="G51" s="154">
        <f>C51+F51</f>
        <v>0</v>
      </c>
    </row>
    <row r="52" spans="1:7" ht="15.95" customHeight="1" x14ac:dyDescent="0.25">
      <c r="A52" s="148" t="s">
        <v>105</v>
      </c>
      <c r="B52" s="22" t="s">
        <v>106</v>
      </c>
      <c r="C52" s="34"/>
      <c r="D52" s="153"/>
      <c r="E52" s="34"/>
      <c r="F52" s="43">
        <f>D52+E52</f>
        <v>0</v>
      </c>
      <c r="G52" s="154">
        <f>C52+F52</f>
        <v>0</v>
      </c>
    </row>
    <row r="53" spans="1:7" ht="15.95" customHeight="1" x14ac:dyDescent="0.25">
      <c r="A53" s="148" t="s">
        <v>107</v>
      </c>
      <c r="B53" s="22" t="s">
        <v>108</v>
      </c>
      <c r="C53" s="34"/>
      <c r="D53" s="153"/>
      <c r="E53" s="34"/>
      <c r="F53" s="43">
        <f>D53+E53</f>
        <v>0</v>
      </c>
      <c r="G53" s="154">
        <f>C53+F53</f>
        <v>0</v>
      </c>
    </row>
    <row r="54" spans="1:7" ht="15.95" customHeight="1" thickBot="1" x14ac:dyDescent="0.3">
      <c r="A54" s="149" t="s">
        <v>109</v>
      </c>
      <c r="B54" s="30" t="s">
        <v>110</v>
      </c>
      <c r="C54" s="37"/>
      <c r="D54" s="155"/>
      <c r="E54" s="37"/>
      <c r="F54" s="156">
        <f>D54+E54</f>
        <v>0</v>
      </c>
      <c r="G54" s="157">
        <f>C54+F54</f>
        <v>0</v>
      </c>
    </row>
    <row r="55" spans="1:7" ht="15.95" customHeight="1" thickBot="1" x14ac:dyDescent="0.3">
      <c r="A55" s="63" t="s">
        <v>111</v>
      </c>
      <c r="B55" s="13" t="s">
        <v>112</v>
      </c>
      <c r="C55" s="14">
        <f>SUM(C56:C58)</f>
        <v>0</v>
      </c>
      <c r="D55" s="100">
        <f>SUM(D56:D58)</f>
        <v>0</v>
      </c>
      <c r="E55" s="14">
        <f>SUM(E56:E58)</f>
        <v>0</v>
      </c>
      <c r="F55" s="14">
        <f>SUM(F56:F58)</f>
        <v>0</v>
      </c>
      <c r="G55" s="145">
        <f>SUM(G56:G58)</f>
        <v>0</v>
      </c>
    </row>
    <row r="56" spans="1:7" ht="15.95" customHeight="1" x14ac:dyDescent="0.25">
      <c r="A56" s="146" t="s">
        <v>113</v>
      </c>
      <c r="B56" s="17" t="s">
        <v>114</v>
      </c>
      <c r="C56" s="18"/>
      <c r="D56" s="94"/>
      <c r="E56" s="18"/>
      <c r="F56" s="19">
        <f>D56+E56</f>
        <v>0</v>
      </c>
      <c r="G56" s="147">
        <f>C56+F56</f>
        <v>0</v>
      </c>
    </row>
    <row r="57" spans="1:7" ht="15.95" customHeight="1" x14ac:dyDescent="0.25">
      <c r="A57" s="148" t="s">
        <v>115</v>
      </c>
      <c r="B57" s="22" t="s">
        <v>116</v>
      </c>
      <c r="C57" s="23"/>
      <c r="D57" s="96"/>
      <c r="E57" s="23"/>
      <c r="F57" s="76">
        <f>D57+E57</f>
        <v>0</v>
      </c>
      <c r="G57" s="150">
        <f>C57+F57</f>
        <v>0</v>
      </c>
    </row>
    <row r="58" spans="1:7" ht="15.95" customHeight="1" x14ac:dyDescent="0.25">
      <c r="A58" s="148" t="s">
        <v>117</v>
      </c>
      <c r="B58" s="22" t="s">
        <v>118</v>
      </c>
      <c r="C58" s="23"/>
      <c r="D58" s="96"/>
      <c r="E58" s="23"/>
      <c r="F58" s="76">
        <f>D58+E58</f>
        <v>0</v>
      </c>
      <c r="G58" s="150">
        <f>C58+F58</f>
        <v>0</v>
      </c>
    </row>
    <row r="59" spans="1:7" ht="15.95" customHeight="1" thickBot="1" x14ac:dyDescent="0.3">
      <c r="A59" s="149" t="s">
        <v>119</v>
      </c>
      <c r="B59" s="30" t="s">
        <v>120</v>
      </c>
      <c r="C59" s="28"/>
      <c r="D59" s="98"/>
      <c r="E59" s="28"/>
      <c r="F59" s="78">
        <f>D59+E59</f>
        <v>0</v>
      </c>
      <c r="G59" s="151">
        <f>C59+F59</f>
        <v>0</v>
      </c>
    </row>
    <row r="60" spans="1:7" ht="15.95" customHeight="1" thickBot="1" x14ac:dyDescent="0.3">
      <c r="A60" s="63" t="s">
        <v>121</v>
      </c>
      <c r="B60" s="27" t="s">
        <v>122</v>
      </c>
      <c r="C60" s="14">
        <f>SUM(C61:C63)</f>
        <v>0</v>
      </c>
      <c r="D60" s="100">
        <f>SUM(D61:D63)</f>
        <v>0</v>
      </c>
      <c r="E60" s="14">
        <f>SUM(E61:E63)</f>
        <v>0</v>
      </c>
      <c r="F60" s="14">
        <f>SUM(F61:F63)</f>
        <v>0</v>
      </c>
      <c r="G60" s="145">
        <f>SUM(G61:G63)</f>
        <v>0</v>
      </c>
    </row>
    <row r="61" spans="1:7" ht="15.95" customHeight="1" x14ac:dyDescent="0.25">
      <c r="A61" s="146" t="s">
        <v>123</v>
      </c>
      <c r="B61" s="17" t="s">
        <v>124</v>
      </c>
      <c r="C61" s="34"/>
      <c r="D61" s="153"/>
      <c r="E61" s="34"/>
      <c r="F61" s="43">
        <f>D61+E61</f>
        <v>0</v>
      </c>
      <c r="G61" s="154">
        <f>C61+F61</f>
        <v>0</v>
      </c>
    </row>
    <row r="62" spans="1:7" ht="15.95" customHeight="1" x14ac:dyDescent="0.25">
      <c r="A62" s="148" t="s">
        <v>125</v>
      </c>
      <c r="B62" s="22" t="s">
        <v>126</v>
      </c>
      <c r="C62" s="34"/>
      <c r="D62" s="153"/>
      <c r="E62" s="34"/>
      <c r="F62" s="43">
        <f>D62+E62</f>
        <v>0</v>
      </c>
      <c r="G62" s="154">
        <f>C62+F62</f>
        <v>0</v>
      </c>
    </row>
    <row r="63" spans="1:7" ht="15.95" customHeight="1" x14ac:dyDescent="0.25">
      <c r="A63" s="148" t="s">
        <v>127</v>
      </c>
      <c r="B63" s="22" t="s">
        <v>128</v>
      </c>
      <c r="C63" s="34"/>
      <c r="D63" s="153"/>
      <c r="E63" s="34"/>
      <c r="F63" s="43">
        <f>D63+E63</f>
        <v>0</v>
      </c>
      <c r="G63" s="154">
        <f>C63+F63</f>
        <v>0</v>
      </c>
    </row>
    <row r="64" spans="1:7" ht="15.95" customHeight="1" thickBot="1" x14ac:dyDescent="0.3">
      <c r="A64" s="149" t="s">
        <v>129</v>
      </c>
      <c r="B64" s="30" t="s">
        <v>130</v>
      </c>
      <c r="C64" s="34"/>
      <c r="D64" s="153"/>
      <c r="E64" s="34"/>
      <c r="F64" s="43">
        <f>D64+E64</f>
        <v>0</v>
      </c>
      <c r="G64" s="154">
        <f>C64+F64</f>
        <v>0</v>
      </c>
    </row>
    <row r="65" spans="1:7" ht="15.95" customHeight="1" thickBot="1" x14ac:dyDescent="0.3">
      <c r="A65" s="63" t="s">
        <v>269</v>
      </c>
      <c r="B65" s="13" t="s">
        <v>132</v>
      </c>
      <c r="C65" s="32">
        <f>+C8+C15+C22+C29+C37+C49+C55+C60</f>
        <v>0</v>
      </c>
      <c r="D65" s="102">
        <f>+D8+D15+D22+D29+D37+D49+D55+D60</f>
        <v>1331641</v>
      </c>
      <c r="E65" s="32">
        <f>+E8+E15+E22+E29+E37+E49+E55+E60</f>
        <v>0</v>
      </c>
      <c r="F65" s="32">
        <f>+F8+F15+F22+F29+F37+F49+F55+F60</f>
        <v>1331641</v>
      </c>
      <c r="G65" s="152">
        <f>+G8+G15+G22+G29+G37+G49+G55+G60</f>
        <v>1331641</v>
      </c>
    </row>
    <row r="66" spans="1:7" ht="15.95" customHeight="1" thickBot="1" x14ac:dyDescent="0.3">
      <c r="A66" s="160" t="s">
        <v>290</v>
      </c>
      <c r="B66" s="27" t="s">
        <v>134</v>
      </c>
      <c r="C66" s="14">
        <f>SUM(C67:C69)</f>
        <v>0</v>
      </c>
      <c r="D66" s="100">
        <f>SUM(D67:D69)</f>
        <v>0</v>
      </c>
      <c r="E66" s="14">
        <f>SUM(E67:E69)</f>
        <v>0</v>
      </c>
      <c r="F66" s="14">
        <f>SUM(F67:F69)</f>
        <v>0</v>
      </c>
      <c r="G66" s="145">
        <f>SUM(G67:G69)</f>
        <v>0</v>
      </c>
    </row>
    <row r="67" spans="1:7" ht="15.95" customHeight="1" x14ac:dyDescent="0.25">
      <c r="A67" s="146" t="s">
        <v>135</v>
      </c>
      <c r="B67" s="17" t="s">
        <v>136</v>
      </c>
      <c r="C67" s="34"/>
      <c r="D67" s="153"/>
      <c r="E67" s="34"/>
      <c r="F67" s="43">
        <f>D67+E67</f>
        <v>0</v>
      </c>
      <c r="G67" s="154">
        <f>C67+F67</f>
        <v>0</v>
      </c>
    </row>
    <row r="68" spans="1:7" ht="15.95" customHeight="1" x14ac:dyDescent="0.25">
      <c r="A68" s="148" t="s">
        <v>137</v>
      </c>
      <c r="B68" s="22" t="s">
        <v>138</v>
      </c>
      <c r="C68" s="34"/>
      <c r="D68" s="153"/>
      <c r="E68" s="34"/>
      <c r="F68" s="43">
        <f>D68+E68</f>
        <v>0</v>
      </c>
      <c r="G68" s="154">
        <f>C68+F68</f>
        <v>0</v>
      </c>
    </row>
    <row r="69" spans="1:7" ht="15.95" customHeight="1" thickBot="1" x14ac:dyDescent="0.3">
      <c r="A69" s="161" t="s">
        <v>139</v>
      </c>
      <c r="B69" s="162" t="s">
        <v>291</v>
      </c>
      <c r="C69" s="40"/>
      <c r="D69" s="163"/>
      <c r="E69" s="40"/>
      <c r="F69" s="41">
        <f>D69+E69</f>
        <v>0</v>
      </c>
      <c r="G69" s="164">
        <f>C69+F69</f>
        <v>0</v>
      </c>
    </row>
    <row r="70" spans="1:7" ht="15.95" customHeight="1" thickBot="1" x14ac:dyDescent="0.3">
      <c r="A70" s="160" t="s">
        <v>141</v>
      </c>
      <c r="B70" s="27" t="s">
        <v>142</v>
      </c>
      <c r="C70" s="14">
        <f>SUM(C71:C74)</f>
        <v>0</v>
      </c>
      <c r="D70" s="14">
        <f>SUM(D71:D74)</f>
        <v>0</v>
      </c>
      <c r="E70" s="14">
        <f>SUM(E71:E74)</f>
        <v>0</v>
      </c>
      <c r="F70" s="14">
        <f>SUM(F71:F74)</f>
        <v>0</v>
      </c>
      <c r="G70" s="145">
        <f>SUM(G71:G74)</f>
        <v>0</v>
      </c>
    </row>
    <row r="71" spans="1:7" ht="15.95" customHeight="1" x14ac:dyDescent="0.25">
      <c r="A71" s="146" t="s">
        <v>143</v>
      </c>
      <c r="B71" s="17" t="s">
        <v>144</v>
      </c>
      <c r="C71" s="34"/>
      <c r="D71" s="34"/>
      <c r="E71" s="34"/>
      <c r="F71" s="43">
        <f>D71+E71</f>
        <v>0</v>
      </c>
      <c r="G71" s="154">
        <f>C71+F71</f>
        <v>0</v>
      </c>
    </row>
    <row r="72" spans="1:7" ht="15.95" customHeight="1" x14ac:dyDescent="0.25">
      <c r="A72" s="148" t="s">
        <v>145</v>
      </c>
      <c r="B72" s="17" t="s">
        <v>146</v>
      </c>
      <c r="C72" s="34"/>
      <c r="D72" s="34"/>
      <c r="E72" s="34"/>
      <c r="F72" s="43">
        <f>D72+E72</f>
        <v>0</v>
      </c>
      <c r="G72" s="154">
        <f>C72+F72</f>
        <v>0</v>
      </c>
    </row>
    <row r="73" spans="1:7" ht="15.95" customHeight="1" x14ac:dyDescent="0.25">
      <c r="A73" s="148" t="s">
        <v>147</v>
      </c>
      <c r="B73" s="17" t="s">
        <v>148</v>
      </c>
      <c r="C73" s="34"/>
      <c r="D73" s="34"/>
      <c r="E73" s="34"/>
      <c r="F73" s="43">
        <f>D73+E73</f>
        <v>0</v>
      </c>
      <c r="G73" s="154">
        <f>C73+F73</f>
        <v>0</v>
      </c>
    </row>
    <row r="74" spans="1:7" ht="15.95" customHeight="1" thickBot="1" x14ac:dyDescent="0.3">
      <c r="A74" s="149" t="s">
        <v>149</v>
      </c>
      <c r="B74" s="50" t="s">
        <v>150</v>
      </c>
      <c r="C74" s="34"/>
      <c r="D74" s="34"/>
      <c r="E74" s="34"/>
      <c r="F74" s="43">
        <f>D74+E74</f>
        <v>0</v>
      </c>
      <c r="G74" s="154">
        <f>C74+F74</f>
        <v>0</v>
      </c>
    </row>
    <row r="75" spans="1:7" ht="15.95" customHeight="1" thickBot="1" x14ac:dyDescent="0.3">
      <c r="A75" s="160" t="s">
        <v>151</v>
      </c>
      <c r="B75" s="27" t="s">
        <v>152</v>
      </c>
      <c r="C75" s="14">
        <f>SUM(C76:C77)</f>
        <v>103700</v>
      </c>
      <c r="D75" s="14">
        <f>SUM(D76:D77)</f>
        <v>0</v>
      </c>
      <c r="E75" s="14">
        <f>SUM(E76:E77)</f>
        <v>0</v>
      </c>
      <c r="F75" s="14">
        <f>SUM(F76:F77)</f>
        <v>0</v>
      </c>
      <c r="G75" s="145">
        <f>SUM(G76:G77)</f>
        <v>103700</v>
      </c>
    </row>
    <row r="76" spans="1:7" ht="15.95" customHeight="1" x14ac:dyDescent="0.25">
      <c r="A76" s="146" t="s">
        <v>153</v>
      </c>
      <c r="B76" s="17" t="s">
        <v>154</v>
      </c>
      <c r="C76" s="34">
        <v>103700</v>
      </c>
      <c r="D76" s="34"/>
      <c r="E76" s="34"/>
      <c r="F76" s="43">
        <f>D76+E76</f>
        <v>0</v>
      </c>
      <c r="G76" s="154">
        <f>C76+F76</f>
        <v>103700</v>
      </c>
    </row>
    <row r="77" spans="1:7" ht="15.95" customHeight="1" thickBot="1" x14ac:dyDescent="0.3">
      <c r="A77" s="149" t="s">
        <v>155</v>
      </c>
      <c r="B77" s="30" t="s">
        <v>156</v>
      </c>
      <c r="C77" s="34"/>
      <c r="D77" s="34"/>
      <c r="E77" s="34"/>
      <c r="F77" s="43">
        <f>D77+E77</f>
        <v>0</v>
      </c>
      <c r="G77" s="154">
        <f>C77+F77</f>
        <v>0</v>
      </c>
    </row>
    <row r="78" spans="1:7" ht="15.95" customHeight="1" thickBot="1" x14ac:dyDescent="0.3">
      <c r="A78" s="160" t="s">
        <v>157</v>
      </c>
      <c r="B78" s="27" t="s">
        <v>158</v>
      </c>
      <c r="C78" s="14">
        <f>SUM(C79:C81)</f>
        <v>43561500</v>
      </c>
      <c r="D78" s="14">
        <f>SUM(D79:D81)</f>
        <v>0</v>
      </c>
      <c r="E78" s="14">
        <f>SUM(E79:E81)</f>
        <v>0</v>
      </c>
      <c r="F78" s="14">
        <f>SUM(F79:F81)</f>
        <v>0</v>
      </c>
      <c r="G78" s="145">
        <f>SUM(G79:G81)</f>
        <v>43561500</v>
      </c>
    </row>
    <row r="79" spans="1:7" ht="15.95" customHeight="1" x14ac:dyDescent="0.25">
      <c r="A79" s="146" t="s">
        <v>159</v>
      </c>
      <c r="B79" s="17" t="s">
        <v>160</v>
      </c>
      <c r="C79" s="34"/>
      <c r="D79" s="34"/>
      <c r="E79" s="34"/>
      <c r="F79" s="43">
        <f>D79+E79</f>
        <v>0</v>
      </c>
      <c r="G79" s="154">
        <f>C79+F79</f>
        <v>0</v>
      </c>
    </row>
    <row r="80" spans="1:7" ht="15.95" customHeight="1" x14ac:dyDescent="0.25">
      <c r="A80" s="148" t="s">
        <v>161</v>
      </c>
      <c r="B80" s="22" t="s">
        <v>162</v>
      </c>
      <c r="C80" s="34"/>
      <c r="D80" s="34"/>
      <c r="E80" s="34"/>
      <c r="F80" s="43">
        <f>D80+E80</f>
        <v>0</v>
      </c>
      <c r="G80" s="154">
        <f>C80+F80</f>
        <v>0</v>
      </c>
    </row>
    <row r="81" spans="1:7" ht="15.95" customHeight="1" thickBot="1" x14ac:dyDescent="0.3">
      <c r="A81" s="149" t="s">
        <v>163</v>
      </c>
      <c r="B81" s="26" t="s">
        <v>315</v>
      </c>
      <c r="C81" s="34">
        <v>43561500</v>
      </c>
      <c r="D81" s="34"/>
      <c r="E81" s="34"/>
      <c r="F81" s="43">
        <f>D81+E81</f>
        <v>0</v>
      </c>
      <c r="G81" s="154">
        <f>C81+F81</f>
        <v>43561500</v>
      </c>
    </row>
    <row r="82" spans="1:7" ht="15.95" customHeight="1" thickBot="1" x14ac:dyDescent="0.3">
      <c r="A82" s="160" t="s">
        <v>165</v>
      </c>
      <c r="B82" s="27" t="s">
        <v>166</v>
      </c>
      <c r="C82" s="14">
        <f>SUM(C83:C86)</f>
        <v>0</v>
      </c>
      <c r="D82" s="14">
        <f>SUM(D83:D86)</f>
        <v>0</v>
      </c>
      <c r="E82" s="14">
        <f>SUM(E83:E86)</f>
        <v>0</v>
      </c>
      <c r="F82" s="14">
        <f>SUM(F83:F86)</f>
        <v>0</v>
      </c>
      <c r="G82" s="145">
        <f>SUM(G83:G86)</f>
        <v>0</v>
      </c>
    </row>
    <row r="83" spans="1:7" ht="15.95" customHeight="1" x14ac:dyDescent="0.25">
      <c r="A83" s="165" t="s">
        <v>167</v>
      </c>
      <c r="B83" s="17" t="s">
        <v>168</v>
      </c>
      <c r="C83" s="34"/>
      <c r="D83" s="34"/>
      <c r="E83" s="34"/>
      <c r="F83" s="43">
        <f t="shared" ref="F83:F88" si="10">D83+E83</f>
        <v>0</v>
      </c>
      <c r="G83" s="154">
        <f t="shared" ref="G83:G88" si="11">C83+F83</f>
        <v>0</v>
      </c>
    </row>
    <row r="84" spans="1:7" ht="15.95" customHeight="1" x14ac:dyDescent="0.25">
      <c r="A84" s="166" t="s">
        <v>169</v>
      </c>
      <c r="B84" s="22" t="s">
        <v>170</v>
      </c>
      <c r="C84" s="34"/>
      <c r="D84" s="34"/>
      <c r="E84" s="34"/>
      <c r="F84" s="43">
        <f t="shared" si="10"/>
        <v>0</v>
      </c>
      <c r="G84" s="154">
        <f t="shared" si="11"/>
        <v>0</v>
      </c>
    </row>
    <row r="85" spans="1:7" ht="15.95" customHeight="1" x14ac:dyDescent="0.25">
      <c r="A85" s="166" t="s">
        <v>171</v>
      </c>
      <c r="B85" s="22" t="s">
        <v>172</v>
      </c>
      <c r="C85" s="34"/>
      <c r="D85" s="34"/>
      <c r="E85" s="34"/>
      <c r="F85" s="43">
        <f t="shared" si="10"/>
        <v>0</v>
      </c>
      <c r="G85" s="154">
        <f t="shared" si="11"/>
        <v>0</v>
      </c>
    </row>
    <row r="86" spans="1:7" ht="15.95" customHeight="1" thickBot="1" x14ac:dyDescent="0.3">
      <c r="A86" s="167" t="s">
        <v>173</v>
      </c>
      <c r="B86" s="30" t="s">
        <v>174</v>
      </c>
      <c r="C86" s="34"/>
      <c r="D86" s="34"/>
      <c r="E86" s="34"/>
      <c r="F86" s="43">
        <f t="shared" si="10"/>
        <v>0</v>
      </c>
      <c r="G86" s="154">
        <f t="shared" si="11"/>
        <v>0</v>
      </c>
    </row>
    <row r="87" spans="1:7" ht="15.95" customHeight="1" thickBot="1" x14ac:dyDescent="0.3">
      <c r="A87" s="160" t="s">
        <v>175</v>
      </c>
      <c r="B87" s="27" t="s">
        <v>176</v>
      </c>
      <c r="C87" s="54"/>
      <c r="D87" s="54"/>
      <c r="E87" s="54"/>
      <c r="F87" s="14">
        <f t="shared" si="10"/>
        <v>0</v>
      </c>
      <c r="G87" s="145">
        <f t="shared" si="11"/>
        <v>0</v>
      </c>
    </row>
    <row r="88" spans="1:7" ht="15.95" customHeight="1" thickBot="1" x14ac:dyDescent="0.3">
      <c r="A88" s="160" t="s">
        <v>292</v>
      </c>
      <c r="B88" s="27" t="s">
        <v>178</v>
      </c>
      <c r="C88" s="54"/>
      <c r="D88" s="54"/>
      <c r="E88" s="54"/>
      <c r="F88" s="14">
        <f t="shared" si="10"/>
        <v>0</v>
      </c>
      <c r="G88" s="145">
        <f t="shared" si="11"/>
        <v>0</v>
      </c>
    </row>
    <row r="89" spans="1:7" ht="15.95" customHeight="1" thickBot="1" x14ac:dyDescent="0.3">
      <c r="A89" s="160" t="s">
        <v>293</v>
      </c>
      <c r="B89" s="55" t="s">
        <v>180</v>
      </c>
      <c r="C89" s="32">
        <f>+C66+C70+C75+C78+C82+C88+C87</f>
        <v>43665200</v>
      </c>
      <c r="D89" s="32">
        <f>+D66+D70+D75+D78+D82+D88+D87</f>
        <v>0</v>
      </c>
      <c r="E89" s="32">
        <f>+E66+E70+E75+E78+E82+E88+E87</f>
        <v>0</v>
      </c>
      <c r="F89" s="32">
        <f>+F66+F70+F75+F78+F82+F88+F87</f>
        <v>0</v>
      </c>
      <c r="G89" s="152">
        <f>+G66+G70+G75+G78+G82+G88+G87</f>
        <v>43665200</v>
      </c>
    </row>
    <row r="90" spans="1:7" ht="15.95" customHeight="1" thickBot="1" x14ac:dyDescent="0.3">
      <c r="A90" s="168" t="s">
        <v>294</v>
      </c>
      <c r="B90" s="57" t="s">
        <v>295</v>
      </c>
      <c r="C90" s="32">
        <f>+C65+C89</f>
        <v>43665200</v>
      </c>
      <c r="D90" s="32">
        <f>+D65+D89</f>
        <v>1331641</v>
      </c>
      <c r="E90" s="32">
        <f>+E65+E89</f>
        <v>0</v>
      </c>
      <c r="F90" s="32">
        <f>+F65+F89</f>
        <v>1331641</v>
      </c>
      <c r="G90" s="152">
        <f>+G65+G89</f>
        <v>44996841</v>
      </c>
    </row>
    <row r="91" spans="1:7" ht="15.95" customHeight="1" thickBot="1" x14ac:dyDescent="0.3">
      <c r="A91" s="169"/>
      <c r="B91" s="170"/>
      <c r="C91" s="171"/>
      <c r="D91" s="172"/>
      <c r="E91" s="172"/>
      <c r="F91" s="172"/>
      <c r="G91" s="172"/>
    </row>
    <row r="92" spans="1:7" ht="15.95" customHeight="1" thickBot="1" x14ac:dyDescent="0.3">
      <c r="A92" s="222" t="s">
        <v>296</v>
      </c>
      <c r="B92" s="223"/>
      <c r="C92" s="223"/>
      <c r="D92" s="223"/>
      <c r="E92" s="223"/>
      <c r="F92" s="223"/>
      <c r="G92" s="224"/>
    </row>
    <row r="93" spans="1:7" ht="15.95" customHeight="1" thickBot="1" x14ac:dyDescent="0.3">
      <c r="A93" s="7" t="s">
        <v>17</v>
      </c>
      <c r="B93" s="66" t="s">
        <v>297</v>
      </c>
      <c r="C93" s="67">
        <f>+C94+C95+C96+C97+C98+C111</f>
        <v>43665200</v>
      </c>
      <c r="D93" s="173">
        <f>+D94+D95+D96+D97+D98+D111</f>
        <v>1331641</v>
      </c>
      <c r="E93" s="67">
        <f>+E94+E95+E96+E97+E98+E111</f>
        <v>0</v>
      </c>
      <c r="F93" s="67">
        <f>+F94+F95+F96+F97+F98+F111</f>
        <v>1331641</v>
      </c>
      <c r="G93" s="174">
        <f>+G94+G95+G96+G97+G98+G111</f>
        <v>44996841</v>
      </c>
    </row>
    <row r="94" spans="1:7" ht="15.95" customHeight="1" x14ac:dyDescent="0.25">
      <c r="A94" s="175" t="s">
        <v>19</v>
      </c>
      <c r="B94" s="70" t="s">
        <v>188</v>
      </c>
      <c r="C94" s="72">
        <v>34300200</v>
      </c>
      <c r="D94" s="176">
        <v>980000</v>
      </c>
      <c r="E94" s="72">
        <v>0</v>
      </c>
      <c r="F94" s="73">
        <f t="shared" ref="F94:F113" si="12">D94+E94</f>
        <v>980000</v>
      </c>
      <c r="G94" s="177">
        <f t="shared" ref="G94:G113" si="13">C94+F94</f>
        <v>35280200</v>
      </c>
    </row>
    <row r="95" spans="1:7" ht="15.95" customHeight="1" x14ac:dyDescent="0.25">
      <c r="A95" s="148" t="s">
        <v>21</v>
      </c>
      <c r="B95" s="75" t="s">
        <v>189</v>
      </c>
      <c r="C95" s="23">
        <v>7090000</v>
      </c>
      <c r="D95" s="178">
        <v>192000</v>
      </c>
      <c r="E95" s="23">
        <v>0</v>
      </c>
      <c r="F95" s="76">
        <f t="shared" si="12"/>
        <v>192000</v>
      </c>
      <c r="G95" s="150">
        <f t="shared" si="13"/>
        <v>7282000</v>
      </c>
    </row>
    <row r="96" spans="1:7" ht="15.95" customHeight="1" x14ac:dyDescent="0.25">
      <c r="A96" s="148" t="s">
        <v>23</v>
      </c>
      <c r="B96" s="75" t="s">
        <v>190</v>
      </c>
      <c r="C96" s="28">
        <v>2275000</v>
      </c>
      <c r="D96" s="178">
        <v>159641</v>
      </c>
      <c r="E96" s="28">
        <v>0</v>
      </c>
      <c r="F96" s="78">
        <f t="shared" si="12"/>
        <v>159641</v>
      </c>
      <c r="G96" s="151">
        <f t="shared" si="13"/>
        <v>2434641</v>
      </c>
    </row>
    <row r="97" spans="1:7" ht="15.95" customHeight="1" x14ac:dyDescent="0.25">
      <c r="A97" s="148" t="s">
        <v>25</v>
      </c>
      <c r="B97" s="80" t="s">
        <v>191</v>
      </c>
      <c r="C97" s="28"/>
      <c r="D97" s="179"/>
      <c r="E97" s="28"/>
      <c r="F97" s="78">
        <f t="shared" si="12"/>
        <v>0</v>
      </c>
      <c r="G97" s="151">
        <f t="shared" si="13"/>
        <v>0</v>
      </c>
    </row>
    <row r="98" spans="1:7" ht="15.95" customHeight="1" x14ac:dyDescent="0.25">
      <c r="A98" s="148" t="s">
        <v>192</v>
      </c>
      <c r="B98" s="81" t="s">
        <v>193</v>
      </c>
      <c r="C98" s="28"/>
      <c r="D98" s="179"/>
      <c r="E98" s="28"/>
      <c r="F98" s="78">
        <f t="shared" si="12"/>
        <v>0</v>
      </c>
      <c r="G98" s="151">
        <f t="shared" si="13"/>
        <v>0</v>
      </c>
    </row>
    <row r="99" spans="1:7" ht="15.95" customHeight="1" x14ac:dyDescent="0.25">
      <c r="A99" s="148" t="s">
        <v>29</v>
      </c>
      <c r="B99" s="75" t="s">
        <v>298</v>
      </c>
      <c r="C99" s="28"/>
      <c r="D99" s="179"/>
      <c r="E99" s="28"/>
      <c r="F99" s="78">
        <f t="shared" si="12"/>
        <v>0</v>
      </c>
      <c r="G99" s="151">
        <f t="shared" si="13"/>
        <v>0</v>
      </c>
    </row>
    <row r="100" spans="1:7" ht="15.95" customHeight="1" x14ac:dyDescent="0.25">
      <c r="A100" s="148" t="s">
        <v>195</v>
      </c>
      <c r="B100" s="83" t="s">
        <v>196</v>
      </c>
      <c r="C100" s="28"/>
      <c r="D100" s="179"/>
      <c r="E100" s="28"/>
      <c r="F100" s="78">
        <f t="shared" si="12"/>
        <v>0</v>
      </c>
      <c r="G100" s="151">
        <f t="shared" si="13"/>
        <v>0</v>
      </c>
    </row>
    <row r="101" spans="1:7" ht="15.95" customHeight="1" x14ac:dyDescent="0.25">
      <c r="A101" s="148" t="s">
        <v>197</v>
      </c>
      <c r="B101" s="83" t="s">
        <v>198</v>
      </c>
      <c r="C101" s="28"/>
      <c r="D101" s="179"/>
      <c r="E101" s="28"/>
      <c r="F101" s="78">
        <f t="shared" si="12"/>
        <v>0</v>
      </c>
      <c r="G101" s="151">
        <f t="shared" si="13"/>
        <v>0</v>
      </c>
    </row>
    <row r="102" spans="1:7" ht="15.95" customHeight="1" x14ac:dyDescent="0.25">
      <c r="A102" s="148" t="s">
        <v>199</v>
      </c>
      <c r="B102" s="83" t="s">
        <v>200</v>
      </c>
      <c r="C102" s="28"/>
      <c r="D102" s="179"/>
      <c r="E102" s="28"/>
      <c r="F102" s="78">
        <f t="shared" si="12"/>
        <v>0</v>
      </c>
      <c r="G102" s="151">
        <f t="shared" si="13"/>
        <v>0</v>
      </c>
    </row>
    <row r="103" spans="1:7" ht="15.95" customHeight="1" x14ac:dyDescent="0.25">
      <c r="A103" s="148" t="s">
        <v>201</v>
      </c>
      <c r="B103" s="84" t="s">
        <v>202</v>
      </c>
      <c r="C103" s="28"/>
      <c r="D103" s="179"/>
      <c r="E103" s="28"/>
      <c r="F103" s="78">
        <f t="shared" si="12"/>
        <v>0</v>
      </c>
      <c r="G103" s="151">
        <f t="shared" si="13"/>
        <v>0</v>
      </c>
    </row>
    <row r="104" spans="1:7" ht="15.95" customHeight="1" x14ac:dyDescent="0.25">
      <c r="A104" s="148" t="s">
        <v>203</v>
      </c>
      <c r="B104" s="84" t="s">
        <v>204</v>
      </c>
      <c r="C104" s="28"/>
      <c r="D104" s="179"/>
      <c r="E104" s="28"/>
      <c r="F104" s="78">
        <f t="shared" si="12"/>
        <v>0</v>
      </c>
      <c r="G104" s="151">
        <f t="shared" si="13"/>
        <v>0</v>
      </c>
    </row>
    <row r="105" spans="1:7" ht="15.95" customHeight="1" x14ac:dyDescent="0.25">
      <c r="A105" s="148" t="s">
        <v>205</v>
      </c>
      <c r="B105" s="83" t="s">
        <v>206</v>
      </c>
      <c r="C105" s="28"/>
      <c r="D105" s="179"/>
      <c r="E105" s="28"/>
      <c r="F105" s="78">
        <f t="shared" si="12"/>
        <v>0</v>
      </c>
      <c r="G105" s="151">
        <f t="shared" si="13"/>
        <v>0</v>
      </c>
    </row>
    <row r="106" spans="1:7" ht="15.95" customHeight="1" x14ac:dyDescent="0.25">
      <c r="A106" s="148" t="s">
        <v>207</v>
      </c>
      <c r="B106" s="83" t="s">
        <v>208</v>
      </c>
      <c r="C106" s="28"/>
      <c r="D106" s="179"/>
      <c r="E106" s="28"/>
      <c r="F106" s="78">
        <f t="shared" si="12"/>
        <v>0</v>
      </c>
      <c r="G106" s="151">
        <f t="shared" si="13"/>
        <v>0</v>
      </c>
    </row>
    <row r="107" spans="1:7" ht="15.95" customHeight="1" x14ac:dyDescent="0.25">
      <c r="A107" s="148" t="s">
        <v>209</v>
      </c>
      <c r="B107" s="84" t="s">
        <v>210</v>
      </c>
      <c r="C107" s="23"/>
      <c r="D107" s="179"/>
      <c r="E107" s="28"/>
      <c r="F107" s="78">
        <f t="shared" si="12"/>
        <v>0</v>
      </c>
      <c r="G107" s="151">
        <f t="shared" si="13"/>
        <v>0</v>
      </c>
    </row>
    <row r="108" spans="1:7" ht="15.95" customHeight="1" x14ac:dyDescent="0.25">
      <c r="A108" s="180" t="s">
        <v>211</v>
      </c>
      <c r="B108" s="82" t="s">
        <v>212</v>
      </c>
      <c r="C108" s="28"/>
      <c r="D108" s="179"/>
      <c r="E108" s="28"/>
      <c r="F108" s="78">
        <f t="shared" si="12"/>
        <v>0</v>
      </c>
      <c r="G108" s="151">
        <f t="shared" si="13"/>
        <v>0</v>
      </c>
    </row>
    <row r="109" spans="1:7" ht="15.95" customHeight="1" x14ac:dyDescent="0.25">
      <c r="A109" s="148" t="s">
        <v>213</v>
      </c>
      <c r="B109" s="82" t="s">
        <v>214</v>
      </c>
      <c r="C109" s="28"/>
      <c r="D109" s="179"/>
      <c r="E109" s="28"/>
      <c r="F109" s="78">
        <f t="shared" si="12"/>
        <v>0</v>
      </c>
      <c r="G109" s="151">
        <f t="shared" si="13"/>
        <v>0</v>
      </c>
    </row>
    <row r="110" spans="1:7" ht="15.95" customHeight="1" x14ac:dyDescent="0.25">
      <c r="A110" s="148" t="s">
        <v>215</v>
      </c>
      <c r="B110" s="84" t="s">
        <v>216</v>
      </c>
      <c r="C110" s="23"/>
      <c r="D110" s="181"/>
      <c r="E110" s="23"/>
      <c r="F110" s="76">
        <f t="shared" si="12"/>
        <v>0</v>
      </c>
      <c r="G110" s="150">
        <f t="shared" si="13"/>
        <v>0</v>
      </c>
    </row>
    <row r="111" spans="1:7" ht="15.95" customHeight="1" x14ac:dyDescent="0.25">
      <c r="A111" s="148" t="s">
        <v>217</v>
      </c>
      <c r="B111" s="80" t="s">
        <v>218</v>
      </c>
      <c r="C111" s="23"/>
      <c r="D111" s="181"/>
      <c r="E111" s="23"/>
      <c r="F111" s="76">
        <f t="shared" si="12"/>
        <v>0</v>
      </c>
      <c r="G111" s="150">
        <f t="shared" si="13"/>
        <v>0</v>
      </c>
    </row>
    <row r="112" spans="1:7" ht="15.95" customHeight="1" x14ac:dyDescent="0.25">
      <c r="A112" s="149" t="s">
        <v>219</v>
      </c>
      <c r="B112" s="75" t="s">
        <v>299</v>
      </c>
      <c r="C112" s="28"/>
      <c r="D112" s="179"/>
      <c r="E112" s="28"/>
      <c r="F112" s="78">
        <f t="shared" si="12"/>
        <v>0</v>
      </c>
      <c r="G112" s="151">
        <f t="shared" si="13"/>
        <v>0</v>
      </c>
    </row>
    <row r="113" spans="1:7" ht="15.95" customHeight="1" thickBot="1" x14ac:dyDescent="0.3">
      <c r="A113" s="161" t="s">
        <v>221</v>
      </c>
      <c r="B113" s="182" t="s">
        <v>300</v>
      </c>
      <c r="C113" s="87"/>
      <c r="D113" s="183"/>
      <c r="E113" s="87"/>
      <c r="F113" s="88">
        <f t="shared" si="12"/>
        <v>0</v>
      </c>
      <c r="G113" s="184">
        <f t="shared" si="13"/>
        <v>0</v>
      </c>
    </row>
    <row r="114" spans="1:7" ht="15.95" customHeight="1" thickBot="1" x14ac:dyDescent="0.3">
      <c r="A114" s="63" t="s">
        <v>31</v>
      </c>
      <c r="B114" s="119" t="s">
        <v>223</v>
      </c>
      <c r="C114" s="14">
        <f>+C115+C117+C119</f>
        <v>0</v>
      </c>
      <c r="D114" s="185">
        <f>+D115+D117+D119</f>
        <v>0</v>
      </c>
      <c r="E114" s="14">
        <f>+E115+E117+E119</f>
        <v>0</v>
      </c>
      <c r="F114" s="14">
        <f>+F115+F117+F119</f>
        <v>0</v>
      </c>
      <c r="G114" s="145">
        <f>+G115+G117+G119</f>
        <v>0</v>
      </c>
    </row>
    <row r="115" spans="1:7" ht="15.95" customHeight="1" x14ac:dyDescent="0.25">
      <c r="A115" s="146" t="s">
        <v>33</v>
      </c>
      <c r="B115" s="75" t="s">
        <v>224</v>
      </c>
      <c r="C115" s="18"/>
      <c r="D115" s="186"/>
      <c r="E115" s="18"/>
      <c r="F115" s="19">
        <f t="shared" ref="F115:F127" si="14">D115+E115</f>
        <v>0</v>
      </c>
      <c r="G115" s="147">
        <f t="shared" ref="G115:G127" si="15">C115+F115</f>
        <v>0</v>
      </c>
    </row>
    <row r="116" spans="1:7" ht="15.95" customHeight="1" x14ac:dyDescent="0.25">
      <c r="A116" s="146" t="s">
        <v>35</v>
      </c>
      <c r="B116" s="95" t="s">
        <v>225</v>
      </c>
      <c r="C116" s="18"/>
      <c r="D116" s="186"/>
      <c r="E116" s="18"/>
      <c r="F116" s="19">
        <f t="shared" si="14"/>
        <v>0</v>
      </c>
      <c r="G116" s="147">
        <f t="shared" si="15"/>
        <v>0</v>
      </c>
    </row>
    <row r="117" spans="1:7" ht="15.95" customHeight="1" x14ac:dyDescent="0.25">
      <c r="A117" s="146" t="s">
        <v>37</v>
      </c>
      <c r="B117" s="95" t="s">
        <v>226</v>
      </c>
      <c r="C117" s="23"/>
      <c r="D117" s="181"/>
      <c r="E117" s="23"/>
      <c r="F117" s="76">
        <f t="shared" si="14"/>
        <v>0</v>
      </c>
      <c r="G117" s="150">
        <f t="shared" si="15"/>
        <v>0</v>
      </c>
    </row>
    <row r="118" spans="1:7" ht="15.95" customHeight="1" x14ac:dyDescent="0.25">
      <c r="A118" s="146" t="s">
        <v>39</v>
      </c>
      <c r="B118" s="95" t="s">
        <v>227</v>
      </c>
      <c r="C118" s="23"/>
      <c r="D118" s="181"/>
      <c r="E118" s="23"/>
      <c r="F118" s="76">
        <f t="shared" si="14"/>
        <v>0</v>
      </c>
      <c r="G118" s="150">
        <f t="shared" si="15"/>
        <v>0</v>
      </c>
    </row>
    <row r="119" spans="1:7" ht="15.95" customHeight="1" x14ac:dyDescent="0.25">
      <c r="A119" s="146" t="s">
        <v>41</v>
      </c>
      <c r="B119" s="26" t="s">
        <v>228</v>
      </c>
      <c r="C119" s="23"/>
      <c r="D119" s="181"/>
      <c r="E119" s="23"/>
      <c r="F119" s="76">
        <f t="shared" si="14"/>
        <v>0</v>
      </c>
      <c r="G119" s="150">
        <f t="shared" si="15"/>
        <v>0</v>
      </c>
    </row>
    <row r="120" spans="1:7" ht="15.95" customHeight="1" x14ac:dyDescent="0.25">
      <c r="A120" s="146" t="s">
        <v>43</v>
      </c>
      <c r="B120" s="24" t="s">
        <v>229</v>
      </c>
      <c r="C120" s="23"/>
      <c r="D120" s="181"/>
      <c r="E120" s="23"/>
      <c r="F120" s="76">
        <f t="shared" si="14"/>
        <v>0</v>
      </c>
      <c r="G120" s="150">
        <f t="shared" si="15"/>
        <v>0</v>
      </c>
    </row>
    <row r="121" spans="1:7" ht="15.95" customHeight="1" x14ac:dyDescent="0.25">
      <c r="A121" s="146" t="s">
        <v>230</v>
      </c>
      <c r="B121" s="97" t="s">
        <v>231</v>
      </c>
      <c r="C121" s="23"/>
      <c r="D121" s="181"/>
      <c r="E121" s="23"/>
      <c r="F121" s="76">
        <f t="shared" si="14"/>
        <v>0</v>
      </c>
      <c r="G121" s="150">
        <f t="shared" si="15"/>
        <v>0</v>
      </c>
    </row>
    <row r="122" spans="1:7" ht="15.95" customHeight="1" x14ac:dyDescent="0.25">
      <c r="A122" s="146" t="s">
        <v>232</v>
      </c>
      <c r="B122" s="84" t="s">
        <v>204</v>
      </c>
      <c r="C122" s="23"/>
      <c r="D122" s="181"/>
      <c r="E122" s="23"/>
      <c r="F122" s="76">
        <f t="shared" si="14"/>
        <v>0</v>
      </c>
      <c r="G122" s="150">
        <f t="shared" si="15"/>
        <v>0</v>
      </c>
    </row>
    <row r="123" spans="1:7" ht="15.95" customHeight="1" x14ac:dyDescent="0.25">
      <c r="A123" s="146" t="s">
        <v>233</v>
      </c>
      <c r="B123" s="84" t="s">
        <v>234</v>
      </c>
      <c r="C123" s="23"/>
      <c r="D123" s="181"/>
      <c r="E123" s="23"/>
      <c r="F123" s="76">
        <f t="shared" si="14"/>
        <v>0</v>
      </c>
      <c r="G123" s="150">
        <f t="shared" si="15"/>
        <v>0</v>
      </c>
    </row>
    <row r="124" spans="1:7" ht="15.95" customHeight="1" x14ac:dyDescent="0.25">
      <c r="A124" s="146" t="s">
        <v>235</v>
      </c>
      <c r="B124" s="84" t="s">
        <v>236</v>
      </c>
      <c r="C124" s="23"/>
      <c r="D124" s="181"/>
      <c r="E124" s="23"/>
      <c r="F124" s="76">
        <f t="shared" si="14"/>
        <v>0</v>
      </c>
      <c r="G124" s="150">
        <f t="shared" si="15"/>
        <v>0</v>
      </c>
    </row>
    <row r="125" spans="1:7" ht="15.95" customHeight="1" x14ac:dyDescent="0.25">
      <c r="A125" s="146" t="s">
        <v>237</v>
      </c>
      <c r="B125" s="84" t="s">
        <v>210</v>
      </c>
      <c r="C125" s="23"/>
      <c r="D125" s="181"/>
      <c r="E125" s="23"/>
      <c r="F125" s="76">
        <f t="shared" si="14"/>
        <v>0</v>
      </c>
      <c r="G125" s="150">
        <f t="shared" si="15"/>
        <v>0</v>
      </c>
    </row>
    <row r="126" spans="1:7" ht="15.95" customHeight="1" x14ac:dyDescent="0.25">
      <c r="A126" s="146" t="s">
        <v>238</v>
      </c>
      <c r="B126" s="84" t="s">
        <v>239</v>
      </c>
      <c r="C126" s="23"/>
      <c r="D126" s="181"/>
      <c r="E126" s="23"/>
      <c r="F126" s="76">
        <f t="shared" si="14"/>
        <v>0</v>
      </c>
      <c r="G126" s="150">
        <f t="shared" si="15"/>
        <v>0</v>
      </c>
    </row>
    <row r="127" spans="1:7" ht="15.95" customHeight="1" thickBot="1" x14ac:dyDescent="0.3">
      <c r="A127" s="180" t="s">
        <v>240</v>
      </c>
      <c r="B127" s="84" t="s">
        <v>241</v>
      </c>
      <c r="C127" s="28"/>
      <c r="D127" s="179"/>
      <c r="E127" s="28"/>
      <c r="F127" s="78">
        <f t="shared" si="14"/>
        <v>0</v>
      </c>
      <c r="G127" s="151">
        <f t="shared" si="15"/>
        <v>0</v>
      </c>
    </row>
    <row r="128" spans="1:7" ht="15.95" customHeight="1" thickBot="1" x14ac:dyDescent="0.3">
      <c r="A128" s="63" t="s">
        <v>45</v>
      </c>
      <c r="B128" s="99" t="s">
        <v>242</v>
      </c>
      <c r="C128" s="14">
        <f>+C93+C114</f>
        <v>43665200</v>
      </c>
      <c r="D128" s="185">
        <f>+D93+D114</f>
        <v>1331641</v>
      </c>
      <c r="E128" s="14">
        <f>+E93+E114</f>
        <v>0</v>
      </c>
      <c r="F128" s="14">
        <f>+F93+F114</f>
        <v>1331641</v>
      </c>
      <c r="G128" s="145">
        <f>+G93+G114</f>
        <v>44996841</v>
      </c>
    </row>
    <row r="129" spans="1:7" ht="15.95" customHeight="1" thickBot="1" x14ac:dyDescent="0.3">
      <c r="A129" s="63" t="s">
        <v>243</v>
      </c>
      <c r="B129" s="99" t="s">
        <v>301</v>
      </c>
      <c r="C129" s="14">
        <f>+C130+C131+C132</f>
        <v>0</v>
      </c>
      <c r="D129" s="185">
        <f>+D130+D131+D132</f>
        <v>0</v>
      </c>
      <c r="E129" s="14">
        <f>+E130+E131+E132</f>
        <v>0</v>
      </c>
      <c r="F129" s="14">
        <f>+F130+F131+F132</f>
        <v>0</v>
      </c>
      <c r="G129" s="145">
        <f>+G130+G131+G132</f>
        <v>0</v>
      </c>
    </row>
    <row r="130" spans="1:7" ht="15.95" customHeight="1" x14ac:dyDescent="0.25">
      <c r="A130" s="146" t="s">
        <v>61</v>
      </c>
      <c r="B130" s="101" t="s">
        <v>302</v>
      </c>
      <c r="C130" s="23"/>
      <c r="D130" s="181"/>
      <c r="E130" s="23"/>
      <c r="F130" s="76">
        <f>D130+E130</f>
        <v>0</v>
      </c>
      <c r="G130" s="150">
        <f>C130+F130</f>
        <v>0</v>
      </c>
    </row>
    <row r="131" spans="1:7" ht="15.95" customHeight="1" x14ac:dyDescent="0.25">
      <c r="A131" s="146" t="s">
        <v>63</v>
      </c>
      <c r="B131" s="101" t="s">
        <v>246</v>
      </c>
      <c r="C131" s="23"/>
      <c r="D131" s="181"/>
      <c r="E131" s="23"/>
      <c r="F131" s="76">
        <f>D131+E131</f>
        <v>0</v>
      </c>
      <c r="G131" s="150">
        <f>C131+F131</f>
        <v>0</v>
      </c>
    </row>
    <row r="132" spans="1:7" ht="15.95" customHeight="1" thickBot="1" x14ac:dyDescent="0.3">
      <c r="A132" s="180" t="s">
        <v>65</v>
      </c>
      <c r="B132" s="103" t="s">
        <v>303</v>
      </c>
      <c r="C132" s="23"/>
      <c r="D132" s="181"/>
      <c r="E132" s="23"/>
      <c r="F132" s="76">
        <f>D132+E132</f>
        <v>0</v>
      </c>
      <c r="G132" s="150">
        <f>C132+F132</f>
        <v>0</v>
      </c>
    </row>
    <row r="133" spans="1:7" ht="15.95" customHeight="1" thickBot="1" x14ac:dyDescent="0.3">
      <c r="A133" s="63" t="s">
        <v>75</v>
      </c>
      <c r="B133" s="99" t="s">
        <v>248</v>
      </c>
      <c r="C133" s="14">
        <f>+C134+C135+C136+C137+C138+C139</f>
        <v>0</v>
      </c>
      <c r="D133" s="185">
        <f>+D134+D135+D136+D137+D138+D139</f>
        <v>0</v>
      </c>
      <c r="E133" s="14">
        <f>+E134+E135+E136+E137+E138+E139</f>
        <v>0</v>
      </c>
      <c r="F133" s="14">
        <f>+F134+F135+F136+F137+F138+F139</f>
        <v>0</v>
      </c>
      <c r="G133" s="145">
        <f>+G134+G135+G136+G137+G138+G139</f>
        <v>0</v>
      </c>
    </row>
    <row r="134" spans="1:7" ht="15.95" customHeight="1" x14ac:dyDescent="0.25">
      <c r="A134" s="146" t="s">
        <v>77</v>
      </c>
      <c r="B134" s="101" t="s">
        <v>249</v>
      </c>
      <c r="C134" s="23"/>
      <c r="D134" s="181"/>
      <c r="E134" s="23"/>
      <c r="F134" s="76">
        <f t="shared" ref="F134:F139" si="16">D134+E134</f>
        <v>0</v>
      </c>
      <c r="G134" s="150">
        <f t="shared" ref="G134:G139" si="17">C134+F134</f>
        <v>0</v>
      </c>
    </row>
    <row r="135" spans="1:7" ht="15.95" customHeight="1" x14ac:dyDescent="0.25">
      <c r="A135" s="146" t="s">
        <v>79</v>
      </c>
      <c r="B135" s="101" t="s">
        <v>250</v>
      </c>
      <c r="C135" s="23"/>
      <c r="D135" s="181"/>
      <c r="E135" s="23"/>
      <c r="F135" s="76">
        <f t="shared" si="16"/>
        <v>0</v>
      </c>
      <c r="G135" s="150">
        <f t="shared" si="17"/>
        <v>0</v>
      </c>
    </row>
    <row r="136" spans="1:7" ht="15.95" customHeight="1" x14ac:dyDescent="0.25">
      <c r="A136" s="146" t="s">
        <v>81</v>
      </c>
      <c r="B136" s="101" t="s">
        <v>251</v>
      </c>
      <c r="C136" s="23"/>
      <c r="D136" s="181"/>
      <c r="E136" s="23"/>
      <c r="F136" s="76">
        <f t="shared" si="16"/>
        <v>0</v>
      </c>
      <c r="G136" s="150">
        <f t="shared" si="17"/>
        <v>0</v>
      </c>
    </row>
    <row r="137" spans="1:7" ht="15.95" customHeight="1" x14ac:dyDescent="0.25">
      <c r="A137" s="146" t="s">
        <v>83</v>
      </c>
      <c r="B137" s="101" t="s">
        <v>304</v>
      </c>
      <c r="C137" s="23"/>
      <c r="D137" s="181"/>
      <c r="E137" s="23"/>
      <c r="F137" s="76">
        <f t="shared" si="16"/>
        <v>0</v>
      </c>
      <c r="G137" s="150">
        <f t="shared" si="17"/>
        <v>0</v>
      </c>
    </row>
    <row r="138" spans="1:7" ht="15.95" customHeight="1" x14ac:dyDescent="0.25">
      <c r="A138" s="146" t="s">
        <v>85</v>
      </c>
      <c r="B138" s="101" t="s">
        <v>253</v>
      </c>
      <c r="C138" s="23"/>
      <c r="D138" s="181"/>
      <c r="E138" s="23"/>
      <c r="F138" s="76">
        <f t="shared" si="16"/>
        <v>0</v>
      </c>
      <c r="G138" s="150">
        <f t="shared" si="17"/>
        <v>0</v>
      </c>
    </row>
    <row r="139" spans="1:7" ht="15.95" customHeight="1" thickBot="1" x14ac:dyDescent="0.3">
      <c r="A139" s="180" t="s">
        <v>87</v>
      </c>
      <c r="B139" s="103" t="s">
        <v>254</v>
      </c>
      <c r="C139" s="23"/>
      <c r="D139" s="181"/>
      <c r="E139" s="23"/>
      <c r="F139" s="76">
        <f t="shared" si="16"/>
        <v>0</v>
      </c>
      <c r="G139" s="150">
        <f t="shared" si="17"/>
        <v>0</v>
      </c>
    </row>
    <row r="140" spans="1:7" ht="15.95" customHeight="1" thickBot="1" x14ac:dyDescent="0.3">
      <c r="A140" s="63" t="s">
        <v>99</v>
      </c>
      <c r="B140" s="99" t="s">
        <v>305</v>
      </c>
      <c r="C140" s="32">
        <f>+C141+C142+C144+C145+C143</f>
        <v>0</v>
      </c>
      <c r="D140" s="187">
        <f>+D141+D142+D144+D145+D143</f>
        <v>0</v>
      </c>
      <c r="E140" s="32">
        <f>+E141+E142+E144+E145+E143</f>
        <v>0</v>
      </c>
      <c r="F140" s="32">
        <f>+F141+F142+F144+F145+F143</f>
        <v>0</v>
      </c>
      <c r="G140" s="152">
        <f>+G141+G142+G144+G145+G143</f>
        <v>0</v>
      </c>
    </row>
    <row r="141" spans="1:7" ht="15.95" customHeight="1" x14ac:dyDescent="0.25">
      <c r="A141" s="146" t="s">
        <v>101</v>
      </c>
      <c r="B141" s="101" t="s">
        <v>256</v>
      </c>
      <c r="C141" s="23"/>
      <c r="D141" s="181"/>
      <c r="E141" s="23"/>
      <c r="F141" s="76">
        <f>D141+E141</f>
        <v>0</v>
      </c>
      <c r="G141" s="150">
        <f>C141+F141</f>
        <v>0</v>
      </c>
    </row>
    <row r="142" spans="1:7" ht="15.95" customHeight="1" x14ac:dyDescent="0.25">
      <c r="A142" s="146" t="s">
        <v>103</v>
      </c>
      <c r="B142" s="101" t="s">
        <v>257</v>
      </c>
      <c r="C142" s="23"/>
      <c r="D142" s="181"/>
      <c r="E142" s="23"/>
      <c r="F142" s="76">
        <f>D142+E142</f>
        <v>0</v>
      </c>
      <c r="G142" s="150">
        <f>C142+F142</f>
        <v>0</v>
      </c>
    </row>
    <row r="143" spans="1:7" ht="15.95" customHeight="1" x14ac:dyDescent="0.25">
      <c r="A143" s="146" t="s">
        <v>105</v>
      </c>
      <c r="B143" s="101" t="s">
        <v>306</v>
      </c>
      <c r="C143" s="23"/>
      <c r="D143" s="181"/>
      <c r="E143" s="23"/>
      <c r="F143" s="76">
        <f>D143+E143</f>
        <v>0</v>
      </c>
      <c r="G143" s="150">
        <f>C143+F143</f>
        <v>0</v>
      </c>
    </row>
    <row r="144" spans="1:7" ht="15.95" customHeight="1" x14ac:dyDescent="0.25">
      <c r="A144" s="146" t="s">
        <v>107</v>
      </c>
      <c r="B144" s="101" t="s">
        <v>258</v>
      </c>
      <c r="C144" s="23"/>
      <c r="D144" s="181"/>
      <c r="E144" s="23"/>
      <c r="F144" s="76">
        <f>D144+E144</f>
        <v>0</v>
      </c>
      <c r="G144" s="150">
        <f>C144+F144</f>
        <v>0</v>
      </c>
    </row>
    <row r="145" spans="1:7" ht="15.95" customHeight="1" thickBot="1" x14ac:dyDescent="0.3">
      <c r="A145" s="180" t="s">
        <v>109</v>
      </c>
      <c r="B145" s="103" t="s">
        <v>259</v>
      </c>
      <c r="C145" s="23"/>
      <c r="D145" s="181"/>
      <c r="E145" s="23"/>
      <c r="F145" s="76">
        <f>D145+E145</f>
        <v>0</v>
      </c>
      <c r="G145" s="150">
        <f>C145+F145</f>
        <v>0</v>
      </c>
    </row>
    <row r="146" spans="1:7" ht="15.95" customHeight="1" thickBot="1" x14ac:dyDescent="0.3">
      <c r="A146" s="63" t="s">
        <v>260</v>
      </c>
      <c r="B146" s="99" t="s">
        <v>261</v>
      </c>
      <c r="C146" s="104">
        <f>+C147+C148+C149+C150+C151</f>
        <v>0</v>
      </c>
      <c r="D146" s="188">
        <f>+D147+D148+D149+D150+D151</f>
        <v>0</v>
      </c>
      <c r="E146" s="104">
        <f>+E147+E148+E149+E150+E151</f>
        <v>0</v>
      </c>
      <c r="F146" s="104">
        <f>+F147+F148+F149+F150+F151</f>
        <v>0</v>
      </c>
      <c r="G146" s="189">
        <f>+G147+G148+G149+G150+G151</f>
        <v>0</v>
      </c>
    </row>
    <row r="147" spans="1:7" ht="15.95" customHeight="1" x14ac:dyDescent="0.25">
      <c r="A147" s="146" t="s">
        <v>113</v>
      </c>
      <c r="B147" s="101" t="s">
        <v>262</v>
      </c>
      <c r="C147" s="23"/>
      <c r="D147" s="181"/>
      <c r="E147" s="23"/>
      <c r="F147" s="76">
        <f t="shared" ref="F147:F153" si="18">D147+E147</f>
        <v>0</v>
      </c>
      <c r="G147" s="150">
        <f t="shared" ref="G147:G153" si="19">C147+F147</f>
        <v>0</v>
      </c>
    </row>
    <row r="148" spans="1:7" ht="15.95" customHeight="1" x14ac:dyDescent="0.25">
      <c r="A148" s="146" t="s">
        <v>115</v>
      </c>
      <c r="B148" s="101" t="s">
        <v>263</v>
      </c>
      <c r="C148" s="23"/>
      <c r="D148" s="181"/>
      <c r="E148" s="23"/>
      <c r="F148" s="76">
        <f t="shared" si="18"/>
        <v>0</v>
      </c>
      <c r="G148" s="150">
        <f t="shared" si="19"/>
        <v>0</v>
      </c>
    </row>
    <row r="149" spans="1:7" ht="15.95" customHeight="1" x14ac:dyDescent="0.25">
      <c r="A149" s="146" t="s">
        <v>117</v>
      </c>
      <c r="B149" s="101" t="s">
        <v>264</v>
      </c>
      <c r="C149" s="23"/>
      <c r="D149" s="181"/>
      <c r="E149" s="23"/>
      <c r="F149" s="76">
        <f t="shared" si="18"/>
        <v>0</v>
      </c>
      <c r="G149" s="150">
        <f t="shared" si="19"/>
        <v>0</v>
      </c>
    </row>
    <row r="150" spans="1:7" ht="15.95" customHeight="1" x14ac:dyDescent="0.25">
      <c r="A150" s="146" t="s">
        <v>119</v>
      </c>
      <c r="B150" s="101" t="s">
        <v>307</v>
      </c>
      <c r="C150" s="23"/>
      <c r="D150" s="181"/>
      <c r="E150" s="23"/>
      <c r="F150" s="76">
        <f t="shared" si="18"/>
        <v>0</v>
      </c>
      <c r="G150" s="150">
        <f t="shared" si="19"/>
        <v>0</v>
      </c>
    </row>
    <row r="151" spans="1:7" ht="15.95" customHeight="1" thickBot="1" x14ac:dyDescent="0.3">
      <c r="A151" s="180" t="s">
        <v>266</v>
      </c>
      <c r="B151" s="103" t="s">
        <v>267</v>
      </c>
      <c r="C151" s="28"/>
      <c r="D151" s="179"/>
      <c r="E151" s="28"/>
      <c r="F151" s="78">
        <f t="shared" si="18"/>
        <v>0</v>
      </c>
      <c r="G151" s="151">
        <f t="shared" si="19"/>
        <v>0</v>
      </c>
    </row>
    <row r="152" spans="1:7" ht="15.95" customHeight="1" thickBot="1" x14ac:dyDescent="0.3">
      <c r="A152" s="190" t="s">
        <v>121</v>
      </c>
      <c r="B152" s="99" t="s">
        <v>268</v>
      </c>
      <c r="C152" s="107"/>
      <c r="D152" s="191"/>
      <c r="E152" s="107"/>
      <c r="F152" s="104">
        <f t="shared" si="18"/>
        <v>0</v>
      </c>
      <c r="G152" s="189">
        <f t="shared" si="19"/>
        <v>0</v>
      </c>
    </row>
    <row r="153" spans="1:7" ht="15.95" customHeight="1" thickBot="1" x14ac:dyDescent="0.3">
      <c r="A153" s="190" t="s">
        <v>269</v>
      </c>
      <c r="B153" s="99" t="s">
        <v>270</v>
      </c>
      <c r="C153" s="107"/>
      <c r="D153" s="191"/>
      <c r="E153" s="107"/>
      <c r="F153" s="104">
        <f t="shared" si="18"/>
        <v>0</v>
      </c>
      <c r="G153" s="189">
        <f t="shared" si="19"/>
        <v>0</v>
      </c>
    </row>
    <row r="154" spans="1:7" ht="15.95" customHeight="1" thickBot="1" x14ac:dyDescent="0.3">
      <c r="A154" s="63" t="s">
        <v>271</v>
      </c>
      <c r="B154" s="99" t="s">
        <v>272</v>
      </c>
      <c r="C154" s="112">
        <f>+C129+C133+C140+C146+C152+C153</f>
        <v>0</v>
      </c>
      <c r="D154" s="192">
        <f>+D129+D133+D140+D146+D152+D153</f>
        <v>0</v>
      </c>
      <c r="E154" s="112"/>
      <c r="F154" s="112"/>
      <c r="G154" s="193">
        <f>+G129+G133+G140+G146+G152+G153</f>
        <v>0</v>
      </c>
    </row>
    <row r="155" spans="1:7" ht="15.95" customHeight="1" thickBot="1" x14ac:dyDescent="0.3">
      <c r="A155" s="194" t="s">
        <v>273</v>
      </c>
      <c r="B155" s="116" t="s">
        <v>274</v>
      </c>
      <c r="C155" s="112">
        <f>+C128+C154</f>
        <v>43665200</v>
      </c>
      <c r="D155" s="192">
        <f>+D128+D154</f>
        <v>1331641</v>
      </c>
      <c r="E155" s="112">
        <f>+E128+E154</f>
        <v>0</v>
      </c>
      <c r="F155" s="112">
        <f>+F128+F154</f>
        <v>1331641</v>
      </c>
      <c r="G155" s="193">
        <f>+G128+G154</f>
        <v>44996841</v>
      </c>
    </row>
    <row r="156" spans="1:7" ht="15.95" customHeight="1" thickBot="1" x14ac:dyDescent="0.3">
      <c r="A156" s="195"/>
      <c r="B156" s="196"/>
      <c r="C156" s="197"/>
      <c r="D156" s="197"/>
      <c r="E156" s="198"/>
      <c r="F156" s="198"/>
      <c r="G156" s="199"/>
    </row>
    <row r="157" spans="1:7" ht="15.95" customHeight="1" thickBot="1" x14ac:dyDescent="0.3">
      <c r="A157" s="200" t="s">
        <v>308</v>
      </c>
      <c r="B157" s="201"/>
      <c r="C157" s="202">
        <v>10</v>
      </c>
      <c r="D157" s="203"/>
      <c r="E157" s="202"/>
      <c r="F157" s="204">
        <f>D157+E157</f>
        <v>0</v>
      </c>
      <c r="G157" s="205">
        <f>C157+F157</f>
        <v>10</v>
      </c>
    </row>
    <row r="158" spans="1:7" ht="15.95" customHeight="1" thickBot="1" x14ac:dyDescent="0.3">
      <c r="A158" s="200" t="s">
        <v>309</v>
      </c>
      <c r="B158" s="201"/>
      <c r="C158" s="202">
        <v>0</v>
      </c>
      <c r="D158" s="203"/>
      <c r="E158" s="202"/>
      <c r="F158" s="204">
        <f>D158+E158</f>
        <v>0</v>
      </c>
      <c r="G158" s="205">
        <f>C158+F158</f>
        <v>0</v>
      </c>
    </row>
  </sheetData>
  <mergeCells count="4">
    <mergeCell ref="B2:D2"/>
    <mergeCell ref="B3:D3"/>
    <mergeCell ref="A7:G7"/>
    <mergeCell ref="A92:G9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E127-D43E-45CB-B114-F8CA0FE745CF}">
  <dimension ref="A1:G158"/>
  <sheetViews>
    <sheetView topLeftCell="A76" workbookViewId="0">
      <selection activeCell="R103" sqref="R103"/>
    </sheetView>
  </sheetViews>
  <sheetFormatPr defaultRowHeight="15" x14ac:dyDescent="0.25"/>
  <cols>
    <col min="2" max="2" width="52.85546875" customWidth="1"/>
    <col min="3" max="3" width="11.5703125" customWidth="1"/>
    <col min="7" max="7" width="11.28515625" customWidth="1"/>
  </cols>
  <sheetData>
    <row r="1" spans="1:7" ht="15.95" customHeight="1" thickBot="1" x14ac:dyDescent="0.3">
      <c r="A1" s="122"/>
      <c r="B1" s="123"/>
      <c r="C1" s="124"/>
      <c r="D1" s="124"/>
      <c r="E1" s="124"/>
      <c r="F1" s="124"/>
      <c r="G1" s="125" t="s">
        <v>316</v>
      </c>
    </row>
    <row r="2" spans="1:7" ht="15.95" customHeight="1" thickBot="1" x14ac:dyDescent="0.3">
      <c r="A2" s="126" t="s">
        <v>280</v>
      </c>
      <c r="B2" s="218" t="s">
        <v>317</v>
      </c>
      <c r="C2" s="218"/>
      <c r="D2" s="219"/>
      <c r="E2" s="127"/>
      <c r="F2" s="128"/>
      <c r="G2" s="129" t="s">
        <v>318</v>
      </c>
    </row>
    <row r="3" spans="1:7" ht="19.5" customHeight="1" thickBot="1" x14ac:dyDescent="0.3">
      <c r="A3" s="126" t="s">
        <v>283</v>
      </c>
      <c r="B3" s="220" t="s">
        <v>284</v>
      </c>
      <c r="C3" s="220"/>
      <c r="D3" s="221"/>
      <c r="E3" s="127"/>
      <c r="F3" s="128"/>
      <c r="G3" s="130" t="s">
        <v>282</v>
      </c>
    </row>
    <row r="4" spans="1:7" ht="15.95" customHeight="1" thickBot="1" x14ac:dyDescent="0.3">
      <c r="A4" s="131"/>
      <c r="B4" s="131"/>
      <c r="C4" s="132"/>
      <c r="D4" s="133"/>
      <c r="E4" s="133"/>
      <c r="F4" s="133"/>
      <c r="G4" s="134" t="s">
        <v>2</v>
      </c>
    </row>
    <row r="5" spans="1:7" ht="41.25" customHeight="1" thickBot="1" x14ac:dyDescent="0.3">
      <c r="A5" s="135" t="s">
        <v>285</v>
      </c>
      <c r="B5" s="136" t="s">
        <v>286</v>
      </c>
      <c r="C5" s="137" t="s">
        <v>5</v>
      </c>
      <c r="D5" s="138" t="s">
        <v>6</v>
      </c>
      <c r="E5" s="138" t="s">
        <v>319</v>
      </c>
      <c r="F5" s="138" t="s">
        <v>8</v>
      </c>
      <c r="G5" s="139" t="s">
        <v>186</v>
      </c>
    </row>
    <row r="6" spans="1:7" ht="15.95" customHeight="1" thickBot="1" x14ac:dyDescent="0.3">
      <c r="A6" s="140" t="s">
        <v>10</v>
      </c>
      <c r="B6" s="141" t="s">
        <v>11</v>
      </c>
      <c r="C6" s="142" t="s">
        <v>12</v>
      </c>
      <c r="D6" s="143" t="s">
        <v>13</v>
      </c>
      <c r="E6" s="143" t="s">
        <v>14</v>
      </c>
      <c r="F6" s="143" t="s">
        <v>15</v>
      </c>
      <c r="G6" s="144" t="s">
        <v>16</v>
      </c>
    </row>
    <row r="7" spans="1:7" ht="15.95" customHeight="1" thickBot="1" x14ac:dyDescent="0.3">
      <c r="A7" s="222" t="s">
        <v>287</v>
      </c>
      <c r="B7" s="223"/>
      <c r="C7" s="223"/>
      <c r="D7" s="223"/>
      <c r="E7" s="223"/>
      <c r="F7" s="223"/>
      <c r="G7" s="224"/>
    </row>
    <row r="8" spans="1:7" ht="15.95" customHeight="1" thickBot="1" x14ac:dyDescent="0.3">
      <c r="A8" s="63" t="s">
        <v>17</v>
      </c>
      <c r="B8" s="13" t="s">
        <v>18</v>
      </c>
      <c r="C8" s="14">
        <f>+C9+C10+C11+C12+C13+C14</f>
        <v>0</v>
      </c>
      <c r="D8" s="100">
        <f>+D9+D10+D11+D12+D13+D14</f>
        <v>0</v>
      </c>
      <c r="E8" s="14">
        <f>+E9+E10+E11+E12+E13+E14</f>
        <v>0</v>
      </c>
      <c r="F8" s="14">
        <f>+F9+F10+F11+F12+F13+F14</f>
        <v>0</v>
      </c>
      <c r="G8" s="145">
        <f>+G9+G10+G11+G12+G13+G14</f>
        <v>0</v>
      </c>
    </row>
    <row r="9" spans="1:7" ht="15.95" customHeight="1" x14ac:dyDescent="0.25">
      <c r="A9" s="146" t="s">
        <v>19</v>
      </c>
      <c r="B9" s="17" t="s">
        <v>20</v>
      </c>
      <c r="C9" s="18"/>
      <c r="D9" s="94"/>
      <c r="E9" s="18"/>
      <c r="F9" s="19">
        <f t="shared" ref="F9:F14" si="0">D9+E9</f>
        <v>0</v>
      </c>
      <c r="G9" s="147">
        <f t="shared" ref="G9:G14" si="1">C9+F9</f>
        <v>0</v>
      </c>
    </row>
    <row r="10" spans="1:7" ht="15.95" customHeight="1" x14ac:dyDescent="0.25">
      <c r="A10" s="148" t="s">
        <v>21</v>
      </c>
      <c r="B10" s="22" t="s">
        <v>22</v>
      </c>
      <c r="C10" s="23"/>
      <c r="D10" s="96"/>
      <c r="E10" s="23"/>
      <c r="F10" s="19">
        <f t="shared" si="0"/>
        <v>0</v>
      </c>
      <c r="G10" s="147">
        <f t="shared" si="1"/>
        <v>0</v>
      </c>
    </row>
    <row r="11" spans="1:7" ht="15.95" customHeight="1" x14ac:dyDescent="0.25">
      <c r="A11" s="148" t="s">
        <v>23</v>
      </c>
      <c r="B11" s="22" t="s">
        <v>24</v>
      </c>
      <c r="C11" s="23"/>
      <c r="D11" s="96"/>
      <c r="E11" s="23"/>
      <c r="F11" s="19">
        <f t="shared" si="0"/>
        <v>0</v>
      </c>
      <c r="G11" s="147">
        <f t="shared" si="1"/>
        <v>0</v>
      </c>
    </row>
    <row r="12" spans="1:7" ht="15.95" customHeight="1" x14ac:dyDescent="0.25">
      <c r="A12" s="148" t="s">
        <v>25</v>
      </c>
      <c r="B12" s="22" t="s">
        <v>26</v>
      </c>
      <c r="C12" s="23"/>
      <c r="D12" s="96"/>
      <c r="E12" s="23"/>
      <c r="F12" s="19">
        <f t="shared" si="0"/>
        <v>0</v>
      </c>
      <c r="G12" s="147">
        <f t="shared" si="1"/>
        <v>0</v>
      </c>
    </row>
    <row r="13" spans="1:7" ht="15.95" customHeight="1" x14ac:dyDescent="0.25">
      <c r="A13" s="148" t="s">
        <v>27</v>
      </c>
      <c r="B13" s="22" t="s">
        <v>288</v>
      </c>
      <c r="C13" s="23"/>
      <c r="D13" s="96"/>
      <c r="E13" s="23"/>
      <c r="F13" s="19">
        <f t="shared" si="0"/>
        <v>0</v>
      </c>
      <c r="G13" s="147">
        <f t="shared" si="1"/>
        <v>0</v>
      </c>
    </row>
    <row r="14" spans="1:7" ht="15.95" customHeight="1" thickBot="1" x14ac:dyDescent="0.3">
      <c r="A14" s="149" t="s">
        <v>29</v>
      </c>
      <c r="B14" s="30" t="s">
        <v>30</v>
      </c>
      <c r="C14" s="23"/>
      <c r="D14" s="96"/>
      <c r="E14" s="23"/>
      <c r="F14" s="19">
        <f t="shared" si="0"/>
        <v>0</v>
      </c>
      <c r="G14" s="147">
        <f t="shared" si="1"/>
        <v>0</v>
      </c>
    </row>
    <row r="15" spans="1:7" ht="15.95" customHeight="1" thickBot="1" x14ac:dyDescent="0.3">
      <c r="A15" s="63" t="s">
        <v>31</v>
      </c>
      <c r="B15" s="27" t="s">
        <v>32</v>
      </c>
      <c r="C15" s="14">
        <f>+C16+C17+C18+C19+C20</f>
        <v>0</v>
      </c>
      <c r="D15" s="100">
        <f>+D16+D17+D18+D19+D20</f>
        <v>0</v>
      </c>
      <c r="E15" s="14">
        <f>+E16+E17+E18+E19+E20</f>
        <v>0</v>
      </c>
      <c r="F15" s="14">
        <f>+F16+F17+F18+F19+F20</f>
        <v>0</v>
      </c>
      <c r="G15" s="145">
        <f>+G16+G17+G18+G19+G20</f>
        <v>0</v>
      </c>
    </row>
    <row r="16" spans="1:7" ht="15.95" customHeight="1" x14ac:dyDescent="0.25">
      <c r="A16" s="146" t="s">
        <v>33</v>
      </c>
      <c r="B16" s="17" t="s">
        <v>34</v>
      </c>
      <c r="C16" s="18"/>
      <c r="D16" s="94"/>
      <c r="E16" s="18"/>
      <c r="F16" s="19">
        <f t="shared" ref="F16:F21" si="2">D16+E16</f>
        <v>0</v>
      </c>
      <c r="G16" s="147">
        <f t="shared" ref="G16:G21" si="3">C16+F16</f>
        <v>0</v>
      </c>
    </row>
    <row r="17" spans="1:7" ht="15.95" customHeight="1" x14ac:dyDescent="0.25">
      <c r="A17" s="148" t="s">
        <v>35</v>
      </c>
      <c r="B17" s="22" t="s">
        <v>36</v>
      </c>
      <c r="C17" s="23"/>
      <c r="D17" s="96"/>
      <c r="E17" s="23"/>
      <c r="F17" s="76">
        <f t="shared" si="2"/>
        <v>0</v>
      </c>
      <c r="G17" s="150">
        <f t="shared" si="3"/>
        <v>0</v>
      </c>
    </row>
    <row r="18" spans="1:7" ht="15.95" customHeight="1" x14ac:dyDescent="0.25">
      <c r="A18" s="148" t="s">
        <v>37</v>
      </c>
      <c r="B18" s="22" t="s">
        <v>38</v>
      </c>
      <c r="C18" s="23"/>
      <c r="D18" s="96"/>
      <c r="E18" s="23"/>
      <c r="F18" s="76">
        <f t="shared" si="2"/>
        <v>0</v>
      </c>
      <c r="G18" s="150">
        <f t="shared" si="3"/>
        <v>0</v>
      </c>
    </row>
    <row r="19" spans="1:7" ht="15.95" customHeight="1" x14ac:dyDescent="0.25">
      <c r="A19" s="148" t="s">
        <v>39</v>
      </c>
      <c r="B19" s="22" t="s">
        <v>40</v>
      </c>
      <c r="C19" s="23"/>
      <c r="D19" s="96"/>
      <c r="E19" s="23"/>
      <c r="F19" s="76">
        <f t="shared" si="2"/>
        <v>0</v>
      </c>
      <c r="G19" s="150">
        <f t="shared" si="3"/>
        <v>0</v>
      </c>
    </row>
    <row r="20" spans="1:7" ht="15.95" customHeight="1" x14ac:dyDescent="0.25">
      <c r="A20" s="148" t="s">
        <v>41</v>
      </c>
      <c r="B20" s="22" t="s">
        <v>42</v>
      </c>
      <c r="C20" s="23"/>
      <c r="D20" s="96"/>
      <c r="E20" s="23"/>
      <c r="F20" s="76">
        <f t="shared" si="2"/>
        <v>0</v>
      </c>
      <c r="G20" s="150">
        <f t="shared" si="3"/>
        <v>0</v>
      </c>
    </row>
    <row r="21" spans="1:7" ht="15.95" customHeight="1" thickBot="1" x14ac:dyDescent="0.3">
      <c r="A21" s="149" t="s">
        <v>43</v>
      </c>
      <c r="B21" s="30" t="s">
        <v>44</v>
      </c>
      <c r="C21" s="28"/>
      <c r="D21" s="98"/>
      <c r="E21" s="28"/>
      <c r="F21" s="78">
        <f t="shared" si="2"/>
        <v>0</v>
      </c>
      <c r="G21" s="151">
        <f t="shared" si="3"/>
        <v>0</v>
      </c>
    </row>
    <row r="22" spans="1:7" ht="15.95" customHeight="1" thickBot="1" x14ac:dyDescent="0.3">
      <c r="A22" s="63" t="s">
        <v>45</v>
      </c>
      <c r="B22" s="13" t="s">
        <v>46</v>
      </c>
      <c r="C22" s="14">
        <f>+C23+C24+C25+C26+C27</f>
        <v>0</v>
      </c>
      <c r="D22" s="100">
        <f>+D23+D24+D25+D26+D27</f>
        <v>0</v>
      </c>
      <c r="E22" s="14">
        <f>+E23+E24+E25+E26+E27</f>
        <v>0</v>
      </c>
      <c r="F22" s="14">
        <f>+F23+F24+F25+F26+F27</f>
        <v>0</v>
      </c>
      <c r="G22" s="145">
        <f>+G23+G24+G25+G26+G27</f>
        <v>0</v>
      </c>
    </row>
    <row r="23" spans="1:7" ht="15.95" customHeight="1" x14ac:dyDescent="0.25">
      <c r="A23" s="146" t="s">
        <v>47</v>
      </c>
      <c r="B23" s="17" t="s">
        <v>48</v>
      </c>
      <c r="C23" s="18"/>
      <c r="D23" s="94"/>
      <c r="E23" s="18"/>
      <c r="F23" s="19">
        <f t="shared" ref="F23:F28" si="4">D23+E23</f>
        <v>0</v>
      </c>
      <c r="G23" s="147">
        <f t="shared" ref="G23:G28" si="5">C23+F23</f>
        <v>0</v>
      </c>
    </row>
    <row r="24" spans="1:7" ht="15.95" customHeight="1" x14ac:dyDescent="0.25">
      <c r="A24" s="148" t="s">
        <v>49</v>
      </c>
      <c r="B24" s="22" t="s">
        <v>50</v>
      </c>
      <c r="C24" s="23"/>
      <c r="D24" s="96"/>
      <c r="E24" s="23"/>
      <c r="F24" s="76">
        <f t="shared" si="4"/>
        <v>0</v>
      </c>
      <c r="G24" s="150">
        <f t="shared" si="5"/>
        <v>0</v>
      </c>
    </row>
    <row r="25" spans="1:7" ht="15.95" customHeight="1" x14ac:dyDescent="0.25">
      <c r="A25" s="148" t="s">
        <v>51</v>
      </c>
      <c r="B25" s="22" t="s">
        <v>52</v>
      </c>
      <c r="C25" s="23"/>
      <c r="D25" s="96"/>
      <c r="E25" s="23"/>
      <c r="F25" s="76">
        <f t="shared" si="4"/>
        <v>0</v>
      </c>
      <c r="G25" s="150">
        <f t="shared" si="5"/>
        <v>0</v>
      </c>
    </row>
    <row r="26" spans="1:7" ht="15.95" customHeight="1" x14ac:dyDescent="0.25">
      <c r="A26" s="148" t="s">
        <v>53</v>
      </c>
      <c r="B26" s="22" t="s">
        <v>54</v>
      </c>
      <c r="C26" s="23"/>
      <c r="D26" s="96"/>
      <c r="E26" s="23"/>
      <c r="F26" s="76">
        <f t="shared" si="4"/>
        <v>0</v>
      </c>
      <c r="G26" s="150">
        <f t="shared" si="5"/>
        <v>0</v>
      </c>
    </row>
    <row r="27" spans="1:7" ht="15.95" customHeight="1" x14ac:dyDescent="0.25">
      <c r="A27" s="148" t="s">
        <v>55</v>
      </c>
      <c r="B27" s="22" t="s">
        <v>56</v>
      </c>
      <c r="C27" s="23"/>
      <c r="D27" s="96"/>
      <c r="E27" s="23"/>
      <c r="F27" s="76">
        <f t="shared" si="4"/>
        <v>0</v>
      </c>
      <c r="G27" s="150">
        <f t="shared" si="5"/>
        <v>0</v>
      </c>
    </row>
    <row r="28" spans="1:7" ht="15.95" customHeight="1" thickBot="1" x14ac:dyDescent="0.3">
      <c r="A28" s="149" t="s">
        <v>57</v>
      </c>
      <c r="B28" s="30" t="s">
        <v>58</v>
      </c>
      <c r="C28" s="28"/>
      <c r="D28" s="98"/>
      <c r="E28" s="28"/>
      <c r="F28" s="78">
        <f t="shared" si="4"/>
        <v>0</v>
      </c>
      <c r="G28" s="151">
        <f t="shared" si="5"/>
        <v>0</v>
      </c>
    </row>
    <row r="29" spans="1:7" ht="15.95" customHeight="1" thickBot="1" x14ac:dyDescent="0.3">
      <c r="A29" s="63" t="s">
        <v>59</v>
      </c>
      <c r="B29" s="13" t="s">
        <v>60</v>
      </c>
      <c r="C29" s="32">
        <f>+C30+C31+C32+C33+C34+C35+C36</f>
        <v>0</v>
      </c>
      <c r="D29" s="32">
        <f>+D30+D31+D32+D33+D34+D35+D36</f>
        <v>0</v>
      </c>
      <c r="E29" s="32">
        <f>+E30+E31+E32+E33+E34+E35+E36</f>
        <v>0</v>
      </c>
      <c r="F29" s="32">
        <f>+F30+F31+F32+F33+F34+F35+F36</f>
        <v>0</v>
      </c>
      <c r="G29" s="152">
        <f>+G30+G31+G32+G33+G34+G35+G36</f>
        <v>0</v>
      </c>
    </row>
    <row r="30" spans="1:7" ht="15.95" customHeight="1" x14ac:dyDescent="0.25">
      <c r="A30" s="146" t="s">
        <v>61</v>
      </c>
      <c r="B30" s="17" t="s">
        <v>314</v>
      </c>
      <c r="C30" s="18"/>
      <c r="D30" s="18"/>
      <c r="E30" s="18"/>
      <c r="F30" s="19">
        <f t="shared" ref="F30:F36" si="6">D30+E30</f>
        <v>0</v>
      </c>
      <c r="G30" s="147">
        <f t="shared" ref="G30:G36" si="7">C30+F30</f>
        <v>0</v>
      </c>
    </row>
    <row r="31" spans="1:7" ht="15.95" customHeight="1" x14ac:dyDescent="0.25">
      <c r="A31" s="148" t="s">
        <v>63</v>
      </c>
      <c r="B31" s="22" t="s">
        <v>64</v>
      </c>
      <c r="C31" s="23"/>
      <c r="D31" s="23"/>
      <c r="E31" s="23"/>
      <c r="F31" s="76">
        <f t="shared" si="6"/>
        <v>0</v>
      </c>
      <c r="G31" s="150">
        <f t="shared" si="7"/>
        <v>0</v>
      </c>
    </row>
    <row r="32" spans="1:7" ht="15.95" customHeight="1" x14ac:dyDescent="0.25">
      <c r="A32" s="148" t="s">
        <v>65</v>
      </c>
      <c r="B32" s="22" t="s">
        <v>66</v>
      </c>
      <c r="C32" s="23"/>
      <c r="D32" s="23"/>
      <c r="E32" s="23"/>
      <c r="F32" s="76">
        <f t="shared" si="6"/>
        <v>0</v>
      </c>
      <c r="G32" s="150">
        <f t="shared" si="7"/>
        <v>0</v>
      </c>
    </row>
    <row r="33" spans="1:7" ht="15.95" customHeight="1" x14ac:dyDescent="0.25">
      <c r="A33" s="148" t="s">
        <v>67</v>
      </c>
      <c r="B33" s="22" t="s">
        <v>68</v>
      </c>
      <c r="C33" s="23"/>
      <c r="D33" s="23"/>
      <c r="E33" s="23"/>
      <c r="F33" s="76">
        <f t="shared" si="6"/>
        <v>0</v>
      </c>
      <c r="G33" s="150">
        <f t="shared" si="7"/>
        <v>0</v>
      </c>
    </row>
    <row r="34" spans="1:7" ht="15.95" customHeight="1" x14ac:dyDescent="0.25">
      <c r="A34" s="148" t="s">
        <v>69</v>
      </c>
      <c r="B34" s="22" t="s">
        <v>70</v>
      </c>
      <c r="C34" s="23"/>
      <c r="D34" s="23"/>
      <c r="E34" s="23"/>
      <c r="F34" s="76">
        <f t="shared" si="6"/>
        <v>0</v>
      </c>
      <c r="G34" s="150">
        <f t="shared" si="7"/>
        <v>0</v>
      </c>
    </row>
    <row r="35" spans="1:7" ht="15.95" customHeight="1" x14ac:dyDescent="0.25">
      <c r="A35" s="148" t="s">
        <v>71</v>
      </c>
      <c r="B35" s="22" t="s">
        <v>72</v>
      </c>
      <c r="C35" s="23"/>
      <c r="D35" s="23"/>
      <c r="E35" s="23"/>
      <c r="F35" s="76">
        <f t="shared" si="6"/>
        <v>0</v>
      </c>
      <c r="G35" s="150">
        <f t="shared" si="7"/>
        <v>0</v>
      </c>
    </row>
    <row r="36" spans="1:7" ht="15.95" customHeight="1" thickBot="1" x14ac:dyDescent="0.3">
      <c r="A36" s="149" t="s">
        <v>73</v>
      </c>
      <c r="B36" s="30" t="s">
        <v>74</v>
      </c>
      <c r="C36" s="28"/>
      <c r="D36" s="28"/>
      <c r="E36" s="28"/>
      <c r="F36" s="78">
        <f t="shared" si="6"/>
        <v>0</v>
      </c>
      <c r="G36" s="151">
        <f t="shared" si="7"/>
        <v>0</v>
      </c>
    </row>
    <row r="37" spans="1:7" ht="15.95" customHeight="1" thickBot="1" x14ac:dyDescent="0.3">
      <c r="A37" s="63" t="s">
        <v>75</v>
      </c>
      <c r="B37" s="13" t="s">
        <v>76</v>
      </c>
      <c r="C37" s="14">
        <f>SUM(C38:C48)</f>
        <v>9755026</v>
      </c>
      <c r="D37" s="100">
        <f>SUM(D38:D48)</f>
        <v>0</v>
      </c>
      <c r="E37" s="14">
        <f>SUM(E38:E48)</f>
        <v>0</v>
      </c>
      <c r="F37" s="14">
        <f>SUM(F38:F48)</f>
        <v>0</v>
      </c>
      <c r="G37" s="145">
        <f>SUM(G38:G48)</f>
        <v>9755026</v>
      </c>
    </row>
    <row r="38" spans="1:7" ht="15.95" customHeight="1" x14ac:dyDescent="0.25">
      <c r="A38" s="146" t="s">
        <v>77</v>
      </c>
      <c r="B38" s="17" t="s">
        <v>78</v>
      </c>
      <c r="C38" s="18"/>
      <c r="D38" s="94"/>
      <c r="E38" s="18"/>
      <c r="F38" s="19">
        <f t="shared" ref="F38:F48" si="8">D38+E38</f>
        <v>0</v>
      </c>
      <c r="G38" s="147">
        <f t="shared" ref="G38:G48" si="9">C38+F38</f>
        <v>0</v>
      </c>
    </row>
    <row r="39" spans="1:7" ht="15.95" customHeight="1" x14ac:dyDescent="0.25">
      <c r="A39" s="148" t="s">
        <v>79</v>
      </c>
      <c r="B39" s="22" t="s">
        <v>80</v>
      </c>
      <c r="C39" s="23">
        <v>70000</v>
      </c>
      <c r="D39" s="96"/>
      <c r="E39" s="23"/>
      <c r="F39" s="76">
        <f t="shared" si="8"/>
        <v>0</v>
      </c>
      <c r="G39" s="150">
        <f t="shared" si="9"/>
        <v>70000</v>
      </c>
    </row>
    <row r="40" spans="1:7" ht="15.95" customHeight="1" x14ac:dyDescent="0.25">
      <c r="A40" s="148" t="s">
        <v>81</v>
      </c>
      <c r="B40" s="22" t="s">
        <v>82</v>
      </c>
      <c r="C40" s="23"/>
      <c r="D40" s="96"/>
      <c r="E40" s="23"/>
      <c r="F40" s="76">
        <f t="shared" si="8"/>
        <v>0</v>
      </c>
      <c r="G40" s="150">
        <f t="shared" si="9"/>
        <v>0</v>
      </c>
    </row>
    <row r="41" spans="1:7" ht="15.95" customHeight="1" x14ac:dyDescent="0.25">
      <c r="A41" s="148" t="s">
        <v>83</v>
      </c>
      <c r="B41" s="22" t="s">
        <v>84</v>
      </c>
      <c r="C41" s="23"/>
      <c r="D41" s="96"/>
      <c r="E41" s="23"/>
      <c r="F41" s="76">
        <f t="shared" si="8"/>
        <v>0</v>
      </c>
      <c r="G41" s="150">
        <f t="shared" si="9"/>
        <v>0</v>
      </c>
    </row>
    <row r="42" spans="1:7" ht="15.95" customHeight="1" x14ac:dyDescent="0.25">
      <c r="A42" s="148" t="s">
        <v>85</v>
      </c>
      <c r="B42" s="22" t="s">
        <v>86</v>
      </c>
      <c r="C42" s="23">
        <v>7300000</v>
      </c>
      <c r="D42" s="96"/>
      <c r="E42" s="23"/>
      <c r="F42" s="76">
        <f t="shared" si="8"/>
        <v>0</v>
      </c>
      <c r="G42" s="150">
        <f t="shared" si="9"/>
        <v>7300000</v>
      </c>
    </row>
    <row r="43" spans="1:7" ht="15.95" customHeight="1" x14ac:dyDescent="0.25">
      <c r="A43" s="148" t="s">
        <v>87</v>
      </c>
      <c r="B43" s="22" t="s">
        <v>88</v>
      </c>
      <c r="C43" s="23">
        <v>1991000</v>
      </c>
      <c r="D43" s="96"/>
      <c r="E43" s="23"/>
      <c r="F43" s="76">
        <f t="shared" si="8"/>
        <v>0</v>
      </c>
      <c r="G43" s="150">
        <f t="shared" si="9"/>
        <v>1991000</v>
      </c>
    </row>
    <row r="44" spans="1:7" ht="15.95" customHeight="1" x14ac:dyDescent="0.25">
      <c r="A44" s="148" t="s">
        <v>89</v>
      </c>
      <c r="B44" s="22" t="s">
        <v>90</v>
      </c>
      <c r="C44" s="23"/>
      <c r="D44" s="96"/>
      <c r="E44" s="23"/>
      <c r="F44" s="76">
        <f t="shared" si="8"/>
        <v>0</v>
      </c>
      <c r="G44" s="150">
        <f t="shared" si="9"/>
        <v>0</v>
      </c>
    </row>
    <row r="45" spans="1:7" ht="15.95" customHeight="1" x14ac:dyDescent="0.25">
      <c r="A45" s="148" t="s">
        <v>91</v>
      </c>
      <c r="B45" s="22" t="s">
        <v>289</v>
      </c>
      <c r="C45" s="23"/>
      <c r="D45" s="96"/>
      <c r="E45" s="23"/>
      <c r="F45" s="76">
        <f t="shared" si="8"/>
        <v>0</v>
      </c>
      <c r="G45" s="150">
        <f t="shared" si="9"/>
        <v>0</v>
      </c>
    </row>
    <row r="46" spans="1:7" ht="15.95" customHeight="1" x14ac:dyDescent="0.25">
      <c r="A46" s="148" t="s">
        <v>93</v>
      </c>
      <c r="B46" s="22" t="s">
        <v>94</v>
      </c>
      <c r="C46" s="34"/>
      <c r="D46" s="153"/>
      <c r="E46" s="34"/>
      <c r="F46" s="43">
        <f t="shared" si="8"/>
        <v>0</v>
      </c>
      <c r="G46" s="154">
        <f t="shared" si="9"/>
        <v>0</v>
      </c>
    </row>
    <row r="47" spans="1:7" ht="15.95" customHeight="1" x14ac:dyDescent="0.25">
      <c r="A47" s="149" t="s">
        <v>95</v>
      </c>
      <c r="B47" s="30" t="s">
        <v>96</v>
      </c>
      <c r="C47" s="37"/>
      <c r="D47" s="155"/>
      <c r="E47" s="37"/>
      <c r="F47" s="156">
        <f t="shared" si="8"/>
        <v>0</v>
      </c>
      <c r="G47" s="157">
        <f t="shared" si="9"/>
        <v>0</v>
      </c>
    </row>
    <row r="48" spans="1:7" ht="15.95" customHeight="1" thickBot="1" x14ac:dyDescent="0.3">
      <c r="A48" s="149" t="s">
        <v>97</v>
      </c>
      <c r="B48" s="30" t="s">
        <v>98</v>
      </c>
      <c r="C48" s="37">
        <v>394026</v>
      </c>
      <c r="D48" s="155"/>
      <c r="E48" s="37"/>
      <c r="F48" s="156">
        <f t="shared" si="8"/>
        <v>0</v>
      </c>
      <c r="G48" s="157">
        <f t="shared" si="9"/>
        <v>394026</v>
      </c>
    </row>
    <row r="49" spans="1:7" ht="15.95" customHeight="1" thickBot="1" x14ac:dyDescent="0.3">
      <c r="A49" s="63" t="s">
        <v>99</v>
      </c>
      <c r="B49" s="13" t="s">
        <v>100</v>
      </c>
      <c r="C49" s="14">
        <f>SUM(C50:C54)</f>
        <v>0</v>
      </c>
      <c r="D49" s="100">
        <f>SUM(D50:D54)</f>
        <v>0</v>
      </c>
      <c r="E49" s="14">
        <f>SUM(E50:E54)</f>
        <v>0</v>
      </c>
      <c r="F49" s="14">
        <f>SUM(F50:F54)</f>
        <v>0</v>
      </c>
      <c r="G49" s="145">
        <f>SUM(G50:G54)</f>
        <v>0</v>
      </c>
    </row>
    <row r="50" spans="1:7" ht="15.95" customHeight="1" x14ac:dyDescent="0.25">
      <c r="A50" s="146" t="s">
        <v>101</v>
      </c>
      <c r="B50" s="17" t="s">
        <v>102</v>
      </c>
      <c r="C50" s="35"/>
      <c r="D50" s="158"/>
      <c r="E50" s="35"/>
      <c r="F50" s="36">
        <f>D50+E50</f>
        <v>0</v>
      </c>
      <c r="G50" s="159">
        <f>C50+F50</f>
        <v>0</v>
      </c>
    </row>
    <row r="51" spans="1:7" ht="15.95" customHeight="1" x14ac:dyDescent="0.25">
      <c r="A51" s="148" t="s">
        <v>103</v>
      </c>
      <c r="B51" s="22" t="s">
        <v>104</v>
      </c>
      <c r="C51" s="34"/>
      <c r="D51" s="153"/>
      <c r="E51" s="34"/>
      <c r="F51" s="43">
        <f>D51+E51</f>
        <v>0</v>
      </c>
      <c r="G51" s="154">
        <f>C51+F51</f>
        <v>0</v>
      </c>
    </row>
    <row r="52" spans="1:7" ht="15.95" customHeight="1" x14ac:dyDescent="0.25">
      <c r="A52" s="148" t="s">
        <v>105</v>
      </c>
      <c r="B52" s="22" t="s">
        <v>106</v>
      </c>
      <c r="C52" s="34"/>
      <c r="D52" s="153"/>
      <c r="E52" s="34"/>
      <c r="F52" s="43">
        <f>D52+E52</f>
        <v>0</v>
      </c>
      <c r="G52" s="154">
        <f>C52+F52</f>
        <v>0</v>
      </c>
    </row>
    <row r="53" spans="1:7" ht="15.95" customHeight="1" x14ac:dyDescent="0.25">
      <c r="A53" s="148" t="s">
        <v>107</v>
      </c>
      <c r="B53" s="22" t="s">
        <v>108</v>
      </c>
      <c r="C53" s="34"/>
      <c r="D53" s="153"/>
      <c r="E53" s="34"/>
      <c r="F53" s="43">
        <f>D53+E53</f>
        <v>0</v>
      </c>
      <c r="G53" s="154">
        <f>C53+F53</f>
        <v>0</v>
      </c>
    </row>
    <row r="54" spans="1:7" ht="15.95" customHeight="1" thickBot="1" x14ac:dyDescent="0.3">
      <c r="A54" s="149" t="s">
        <v>109</v>
      </c>
      <c r="B54" s="30" t="s">
        <v>110</v>
      </c>
      <c r="C54" s="37"/>
      <c r="D54" s="155"/>
      <c r="E54" s="37"/>
      <c r="F54" s="156">
        <f>D54+E54</f>
        <v>0</v>
      </c>
      <c r="G54" s="157">
        <f>C54+F54</f>
        <v>0</v>
      </c>
    </row>
    <row r="55" spans="1:7" ht="15.95" customHeight="1" thickBot="1" x14ac:dyDescent="0.3">
      <c r="A55" s="63" t="s">
        <v>111</v>
      </c>
      <c r="B55" s="13" t="s">
        <v>112</v>
      </c>
      <c r="C55" s="14">
        <f>SUM(C56:C58)</f>
        <v>0</v>
      </c>
      <c r="D55" s="100">
        <f>SUM(D56:D58)</f>
        <v>0</v>
      </c>
      <c r="E55" s="14">
        <f>SUM(E56:E58)</f>
        <v>0</v>
      </c>
      <c r="F55" s="14">
        <f>SUM(F56:F58)</f>
        <v>0</v>
      </c>
      <c r="G55" s="145">
        <f>SUM(G56:G58)</f>
        <v>0</v>
      </c>
    </row>
    <row r="56" spans="1:7" ht="15.95" customHeight="1" x14ac:dyDescent="0.25">
      <c r="A56" s="146" t="s">
        <v>113</v>
      </c>
      <c r="B56" s="17" t="s">
        <v>114</v>
      </c>
      <c r="C56" s="18"/>
      <c r="D56" s="94"/>
      <c r="E56" s="18"/>
      <c r="F56" s="19">
        <f>D56+E56</f>
        <v>0</v>
      </c>
      <c r="G56" s="147">
        <f>C56+F56</f>
        <v>0</v>
      </c>
    </row>
    <row r="57" spans="1:7" ht="15.95" customHeight="1" x14ac:dyDescent="0.25">
      <c r="A57" s="148" t="s">
        <v>115</v>
      </c>
      <c r="B57" s="22" t="s">
        <v>116</v>
      </c>
      <c r="C57" s="23"/>
      <c r="D57" s="96"/>
      <c r="E57" s="23"/>
      <c r="F57" s="76">
        <f>D57+E57</f>
        <v>0</v>
      </c>
      <c r="G57" s="150">
        <f>C57+F57</f>
        <v>0</v>
      </c>
    </row>
    <row r="58" spans="1:7" ht="15.95" customHeight="1" x14ac:dyDescent="0.25">
      <c r="A58" s="148" t="s">
        <v>117</v>
      </c>
      <c r="B58" s="22" t="s">
        <v>118</v>
      </c>
      <c r="C58" s="23"/>
      <c r="D58" s="96"/>
      <c r="E58" s="23"/>
      <c r="F58" s="76">
        <f>D58+E58</f>
        <v>0</v>
      </c>
      <c r="G58" s="150">
        <f>C58+F58</f>
        <v>0</v>
      </c>
    </row>
    <row r="59" spans="1:7" ht="15.95" customHeight="1" thickBot="1" x14ac:dyDescent="0.3">
      <c r="A59" s="149" t="s">
        <v>119</v>
      </c>
      <c r="B59" s="30" t="s">
        <v>120</v>
      </c>
      <c r="C59" s="28"/>
      <c r="D59" s="98"/>
      <c r="E59" s="28"/>
      <c r="F59" s="78">
        <f>D59+E59</f>
        <v>0</v>
      </c>
      <c r="G59" s="151">
        <f>C59+F59</f>
        <v>0</v>
      </c>
    </row>
    <row r="60" spans="1:7" ht="15.95" customHeight="1" thickBot="1" x14ac:dyDescent="0.3">
      <c r="A60" s="63" t="s">
        <v>121</v>
      </c>
      <c r="B60" s="27" t="s">
        <v>122</v>
      </c>
      <c r="C60" s="14">
        <f>SUM(C61:C63)</f>
        <v>0</v>
      </c>
      <c r="D60" s="100">
        <f>SUM(D61:D63)</f>
        <v>0</v>
      </c>
      <c r="E60" s="14">
        <f>SUM(E61:E63)</f>
        <v>0</v>
      </c>
      <c r="F60" s="14">
        <f>SUM(F61:F63)</f>
        <v>0</v>
      </c>
      <c r="G60" s="145">
        <f>SUM(G61:G63)</f>
        <v>0</v>
      </c>
    </row>
    <row r="61" spans="1:7" ht="15.95" customHeight="1" x14ac:dyDescent="0.25">
      <c r="A61" s="146" t="s">
        <v>123</v>
      </c>
      <c r="B61" s="17" t="s">
        <v>124</v>
      </c>
      <c r="C61" s="34"/>
      <c r="D61" s="153"/>
      <c r="E61" s="34"/>
      <c r="F61" s="43">
        <f>D61+E61</f>
        <v>0</v>
      </c>
      <c r="G61" s="154">
        <f>C61+F61</f>
        <v>0</v>
      </c>
    </row>
    <row r="62" spans="1:7" ht="15.95" customHeight="1" x14ac:dyDescent="0.25">
      <c r="A62" s="148" t="s">
        <v>125</v>
      </c>
      <c r="B62" s="22" t="s">
        <v>126</v>
      </c>
      <c r="C62" s="34"/>
      <c r="D62" s="153"/>
      <c r="E62" s="34"/>
      <c r="F62" s="43">
        <f>D62+E62</f>
        <v>0</v>
      </c>
      <c r="G62" s="154">
        <f>C62+F62</f>
        <v>0</v>
      </c>
    </row>
    <row r="63" spans="1:7" ht="15.95" customHeight="1" x14ac:dyDescent="0.25">
      <c r="A63" s="148" t="s">
        <v>127</v>
      </c>
      <c r="B63" s="22" t="s">
        <v>128</v>
      </c>
      <c r="C63" s="34"/>
      <c r="D63" s="153"/>
      <c r="E63" s="34"/>
      <c r="F63" s="43">
        <f>D63+E63</f>
        <v>0</v>
      </c>
      <c r="G63" s="154">
        <f>C63+F63</f>
        <v>0</v>
      </c>
    </row>
    <row r="64" spans="1:7" ht="15.95" customHeight="1" thickBot="1" x14ac:dyDescent="0.3">
      <c r="A64" s="149" t="s">
        <v>129</v>
      </c>
      <c r="B64" s="30" t="s">
        <v>130</v>
      </c>
      <c r="C64" s="34"/>
      <c r="D64" s="153"/>
      <c r="E64" s="34"/>
      <c r="F64" s="43">
        <f>D64+E64</f>
        <v>0</v>
      </c>
      <c r="G64" s="154">
        <f>C64+F64</f>
        <v>0</v>
      </c>
    </row>
    <row r="65" spans="1:7" ht="15.95" customHeight="1" thickBot="1" x14ac:dyDescent="0.3">
      <c r="A65" s="63" t="s">
        <v>269</v>
      </c>
      <c r="B65" s="13" t="s">
        <v>132</v>
      </c>
      <c r="C65" s="32">
        <f>+C8+C15+C22+C29+C37+C49+C55+C60</f>
        <v>9755026</v>
      </c>
      <c r="D65" s="102">
        <f>+D8+D15+D22+D29+D37+D49+D55+D60</f>
        <v>0</v>
      </c>
      <c r="E65" s="32">
        <f>+E8+E15+E22+E29+E37+E49+E55+E60</f>
        <v>0</v>
      </c>
      <c r="F65" s="32">
        <f>+F8+F15+F22+F29+F37+F49+F55+F60</f>
        <v>0</v>
      </c>
      <c r="G65" s="152">
        <f>+G8+G15+G22+G29+G37+G49+G55+G60</f>
        <v>9755026</v>
      </c>
    </row>
    <row r="66" spans="1:7" ht="15.95" customHeight="1" thickBot="1" x14ac:dyDescent="0.3">
      <c r="A66" s="160" t="s">
        <v>290</v>
      </c>
      <c r="B66" s="27" t="s">
        <v>134</v>
      </c>
      <c r="C66" s="14">
        <f>SUM(C67:C69)</f>
        <v>0</v>
      </c>
      <c r="D66" s="100">
        <f>SUM(D67:D69)</f>
        <v>0</v>
      </c>
      <c r="E66" s="14">
        <f>SUM(E67:E69)</f>
        <v>0</v>
      </c>
      <c r="F66" s="14">
        <f>SUM(F67:F69)</f>
        <v>0</v>
      </c>
      <c r="G66" s="145">
        <f>SUM(G67:G69)</f>
        <v>0</v>
      </c>
    </row>
    <row r="67" spans="1:7" ht="15.95" customHeight="1" x14ac:dyDescent="0.25">
      <c r="A67" s="146" t="s">
        <v>135</v>
      </c>
      <c r="B67" s="17" t="s">
        <v>136</v>
      </c>
      <c r="C67" s="34"/>
      <c r="D67" s="153"/>
      <c r="E67" s="34"/>
      <c r="F67" s="43">
        <f>D67+E67</f>
        <v>0</v>
      </c>
      <c r="G67" s="154">
        <f>C67+F67</f>
        <v>0</v>
      </c>
    </row>
    <row r="68" spans="1:7" ht="15.95" customHeight="1" x14ac:dyDescent="0.25">
      <c r="A68" s="148" t="s">
        <v>137</v>
      </c>
      <c r="B68" s="22" t="s">
        <v>138</v>
      </c>
      <c r="C68" s="34"/>
      <c r="D68" s="153"/>
      <c r="E68" s="34"/>
      <c r="F68" s="43">
        <f>D68+E68</f>
        <v>0</v>
      </c>
      <c r="G68" s="154">
        <f>C68+F68</f>
        <v>0</v>
      </c>
    </row>
    <row r="69" spans="1:7" ht="15.95" customHeight="1" thickBot="1" x14ac:dyDescent="0.3">
      <c r="A69" s="161" t="s">
        <v>139</v>
      </c>
      <c r="B69" s="162" t="s">
        <v>291</v>
      </c>
      <c r="C69" s="40"/>
      <c r="D69" s="163"/>
      <c r="E69" s="40"/>
      <c r="F69" s="41">
        <f>D69+E69</f>
        <v>0</v>
      </c>
      <c r="G69" s="164">
        <f>C69+F69</f>
        <v>0</v>
      </c>
    </row>
    <row r="70" spans="1:7" ht="15.95" customHeight="1" thickBot="1" x14ac:dyDescent="0.3">
      <c r="A70" s="160" t="s">
        <v>141</v>
      </c>
      <c r="B70" s="27" t="s">
        <v>142</v>
      </c>
      <c r="C70" s="14">
        <f>SUM(C71:C74)</f>
        <v>0</v>
      </c>
      <c r="D70" s="14">
        <f>SUM(D71:D74)</f>
        <v>0</v>
      </c>
      <c r="E70" s="14">
        <f>SUM(E71:E74)</f>
        <v>0</v>
      </c>
      <c r="F70" s="14">
        <f>SUM(F71:F74)</f>
        <v>0</v>
      </c>
      <c r="G70" s="145">
        <f>SUM(G71:G74)</f>
        <v>0</v>
      </c>
    </row>
    <row r="71" spans="1:7" ht="15.95" customHeight="1" x14ac:dyDescent="0.25">
      <c r="A71" s="146" t="s">
        <v>143</v>
      </c>
      <c r="B71" s="17" t="s">
        <v>144</v>
      </c>
      <c r="C71" s="34"/>
      <c r="D71" s="34"/>
      <c r="E71" s="34"/>
      <c r="F71" s="43">
        <f>D71+E71</f>
        <v>0</v>
      </c>
      <c r="G71" s="154">
        <f>C71+F71</f>
        <v>0</v>
      </c>
    </row>
    <row r="72" spans="1:7" ht="15.95" customHeight="1" x14ac:dyDescent="0.25">
      <c r="A72" s="148" t="s">
        <v>145</v>
      </c>
      <c r="B72" s="17" t="s">
        <v>146</v>
      </c>
      <c r="C72" s="34"/>
      <c r="D72" s="34"/>
      <c r="E72" s="34"/>
      <c r="F72" s="43">
        <f>D72+E72</f>
        <v>0</v>
      </c>
      <c r="G72" s="154">
        <f>C72+F72</f>
        <v>0</v>
      </c>
    </row>
    <row r="73" spans="1:7" ht="15.95" customHeight="1" x14ac:dyDescent="0.25">
      <c r="A73" s="148" t="s">
        <v>147</v>
      </c>
      <c r="B73" s="17" t="s">
        <v>148</v>
      </c>
      <c r="C73" s="34"/>
      <c r="D73" s="34"/>
      <c r="E73" s="34"/>
      <c r="F73" s="43">
        <f>D73+E73</f>
        <v>0</v>
      </c>
      <c r="G73" s="154">
        <f>C73+F73</f>
        <v>0</v>
      </c>
    </row>
    <row r="74" spans="1:7" ht="15.95" customHeight="1" thickBot="1" x14ac:dyDescent="0.3">
      <c r="A74" s="149" t="s">
        <v>149</v>
      </c>
      <c r="B74" s="50" t="s">
        <v>150</v>
      </c>
      <c r="C74" s="34"/>
      <c r="D74" s="34"/>
      <c r="E74" s="34"/>
      <c r="F74" s="43">
        <f>D74+E74</f>
        <v>0</v>
      </c>
      <c r="G74" s="154">
        <f>C74+F74</f>
        <v>0</v>
      </c>
    </row>
    <row r="75" spans="1:7" ht="15.95" customHeight="1" thickBot="1" x14ac:dyDescent="0.3">
      <c r="A75" s="160" t="s">
        <v>151</v>
      </c>
      <c r="B75" s="27" t="s">
        <v>152</v>
      </c>
      <c r="C75" s="14">
        <f>SUM(C76:C77)</f>
        <v>256850</v>
      </c>
      <c r="D75" s="14">
        <f>SUM(D76:D77)</f>
        <v>0</v>
      </c>
      <c r="E75" s="14">
        <f>SUM(E76:E77)</f>
        <v>0</v>
      </c>
      <c r="F75" s="14">
        <f>SUM(F76:F77)</f>
        <v>0</v>
      </c>
      <c r="G75" s="145">
        <f>SUM(G76:G77)</f>
        <v>256850</v>
      </c>
    </row>
    <row r="76" spans="1:7" ht="15.95" customHeight="1" x14ac:dyDescent="0.25">
      <c r="A76" s="146" t="s">
        <v>153</v>
      </c>
      <c r="B76" s="17" t="s">
        <v>154</v>
      </c>
      <c r="C76" s="34">
        <v>256850</v>
      </c>
      <c r="D76" s="34"/>
      <c r="E76" s="34"/>
      <c r="F76" s="43">
        <f>D76+E76</f>
        <v>0</v>
      </c>
      <c r="G76" s="154">
        <f>C76+F76</f>
        <v>256850</v>
      </c>
    </row>
    <row r="77" spans="1:7" ht="15.95" customHeight="1" thickBot="1" x14ac:dyDescent="0.3">
      <c r="A77" s="149" t="s">
        <v>155</v>
      </c>
      <c r="B77" s="30" t="s">
        <v>156</v>
      </c>
      <c r="C77" s="34"/>
      <c r="D77" s="34"/>
      <c r="E77" s="34"/>
      <c r="F77" s="43">
        <f>D77+E77</f>
        <v>0</v>
      </c>
      <c r="G77" s="154">
        <f>C77+F77</f>
        <v>0</v>
      </c>
    </row>
    <row r="78" spans="1:7" ht="15.95" customHeight="1" thickBot="1" x14ac:dyDescent="0.3">
      <c r="A78" s="160" t="s">
        <v>157</v>
      </c>
      <c r="B78" s="27" t="s">
        <v>158</v>
      </c>
      <c r="C78" s="14">
        <f>SUM(C79:C81)</f>
        <v>43290024</v>
      </c>
      <c r="D78" s="14">
        <f>SUM(D79:D81)</f>
        <v>0</v>
      </c>
      <c r="E78" s="14">
        <f>SUM(E79:E81)</f>
        <v>1650000</v>
      </c>
      <c r="F78" s="14">
        <f>SUM(F79:F81)</f>
        <v>1650000</v>
      </c>
      <c r="G78" s="145">
        <f>SUM(G79:G81)</f>
        <v>44940024</v>
      </c>
    </row>
    <row r="79" spans="1:7" ht="15.95" customHeight="1" x14ac:dyDescent="0.25">
      <c r="A79" s="146" t="s">
        <v>159</v>
      </c>
      <c r="B79" s="17" t="s">
        <v>160</v>
      </c>
      <c r="C79" s="34"/>
      <c r="D79" s="34"/>
      <c r="E79" s="34"/>
      <c r="F79" s="43">
        <f>D79+E79</f>
        <v>0</v>
      </c>
      <c r="G79" s="154">
        <f>C79+F79</f>
        <v>0</v>
      </c>
    </row>
    <row r="80" spans="1:7" ht="15.95" customHeight="1" x14ac:dyDescent="0.25">
      <c r="A80" s="148" t="s">
        <v>161</v>
      </c>
      <c r="B80" s="22" t="s">
        <v>162</v>
      </c>
      <c r="C80" s="34"/>
      <c r="D80" s="34"/>
      <c r="E80" s="34"/>
      <c r="F80" s="43">
        <f>D80+E80</f>
        <v>0</v>
      </c>
      <c r="G80" s="154">
        <f>C80+F80</f>
        <v>0</v>
      </c>
    </row>
    <row r="81" spans="1:7" ht="15.95" customHeight="1" thickBot="1" x14ac:dyDescent="0.3">
      <c r="A81" s="149" t="s">
        <v>163</v>
      </c>
      <c r="B81" s="26" t="s">
        <v>315</v>
      </c>
      <c r="C81" s="34">
        <v>43290024</v>
      </c>
      <c r="D81" s="34"/>
      <c r="E81" s="34">
        <v>1650000</v>
      </c>
      <c r="F81" s="43">
        <f>D81+E81</f>
        <v>1650000</v>
      </c>
      <c r="G81" s="154">
        <f>C81+F81</f>
        <v>44940024</v>
      </c>
    </row>
    <row r="82" spans="1:7" ht="15.95" customHeight="1" thickBot="1" x14ac:dyDescent="0.3">
      <c r="A82" s="160" t="s">
        <v>165</v>
      </c>
      <c r="B82" s="27" t="s">
        <v>166</v>
      </c>
      <c r="C82" s="14">
        <f>SUM(C83:C86)</f>
        <v>0</v>
      </c>
      <c r="D82" s="14">
        <f>SUM(D83:D86)</f>
        <v>0</v>
      </c>
      <c r="E82" s="14">
        <f>SUM(E83:E86)</f>
        <v>0</v>
      </c>
      <c r="F82" s="14">
        <f>SUM(F83:F86)</f>
        <v>0</v>
      </c>
      <c r="G82" s="145">
        <f>SUM(G83:G86)</f>
        <v>0</v>
      </c>
    </row>
    <row r="83" spans="1:7" ht="15.95" customHeight="1" x14ac:dyDescent="0.25">
      <c r="A83" s="165" t="s">
        <v>167</v>
      </c>
      <c r="B83" s="17" t="s">
        <v>168</v>
      </c>
      <c r="C83" s="34"/>
      <c r="D83" s="34"/>
      <c r="E83" s="34"/>
      <c r="F83" s="43">
        <f t="shared" ref="F83:F88" si="10">D83+E83</f>
        <v>0</v>
      </c>
      <c r="G83" s="154">
        <f t="shared" ref="G83:G88" si="11">C83+F83</f>
        <v>0</v>
      </c>
    </row>
    <row r="84" spans="1:7" ht="15.95" customHeight="1" x14ac:dyDescent="0.25">
      <c r="A84" s="166" t="s">
        <v>169</v>
      </c>
      <c r="B84" s="22" t="s">
        <v>170</v>
      </c>
      <c r="C84" s="34"/>
      <c r="D84" s="34"/>
      <c r="E84" s="34"/>
      <c r="F84" s="43">
        <f t="shared" si="10"/>
        <v>0</v>
      </c>
      <c r="G84" s="154">
        <f t="shared" si="11"/>
        <v>0</v>
      </c>
    </row>
    <row r="85" spans="1:7" ht="15.95" customHeight="1" x14ac:dyDescent="0.25">
      <c r="A85" s="166" t="s">
        <v>171</v>
      </c>
      <c r="B85" s="22" t="s">
        <v>172</v>
      </c>
      <c r="C85" s="34"/>
      <c r="D85" s="34"/>
      <c r="E85" s="34"/>
      <c r="F85" s="43">
        <f t="shared" si="10"/>
        <v>0</v>
      </c>
      <c r="G85" s="154">
        <f t="shared" si="11"/>
        <v>0</v>
      </c>
    </row>
    <row r="86" spans="1:7" ht="15.95" customHeight="1" thickBot="1" x14ac:dyDescent="0.3">
      <c r="A86" s="167" t="s">
        <v>173</v>
      </c>
      <c r="B86" s="30" t="s">
        <v>174</v>
      </c>
      <c r="C86" s="34"/>
      <c r="D86" s="34"/>
      <c r="E86" s="34"/>
      <c r="F86" s="43">
        <f t="shared" si="10"/>
        <v>0</v>
      </c>
      <c r="G86" s="154">
        <f t="shared" si="11"/>
        <v>0</v>
      </c>
    </row>
    <row r="87" spans="1:7" ht="15.95" customHeight="1" thickBot="1" x14ac:dyDescent="0.3">
      <c r="A87" s="160" t="s">
        <v>175</v>
      </c>
      <c r="B87" s="27" t="s">
        <v>176</v>
      </c>
      <c r="C87" s="54"/>
      <c r="D87" s="54"/>
      <c r="E87" s="54"/>
      <c r="F87" s="14">
        <f t="shared" si="10"/>
        <v>0</v>
      </c>
      <c r="G87" s="145">
        <f t="shared" si="11"/>
        <v>0</v>
      </c>
    </row>
    <row r="88" spans="1:7" ht="15.95" customHeight="1" thickBot="1" x14ac:dyDescent="0.3">
      <c r="A88" s="160" t="s">
        <v>292</v>
      </c>
      <c r="B88" s="27" t="s">
        <v>178</v>
      </c>
      <c r="C88" s="54"/>
      <c r="D88" s="54"/>
      <c r="E88" s="54"/>
      <c r="F88" s="14">
        <f t="shared" si="10"/>
        <v>0</v>
      </c>
      <c r="G88" s="145">
        <f t="shared" si="11"/>
        <v>0</v>
      </c>
    </row>
    <row r="89" spans="1:7" ht="15.95" customHeight="1" thickBot="1" x14ac:dyDescent="0.3">
      <c r="A89" s="160" t="s">
        <v>293</v>
      </c>
      <c r="B89" s="55" t="s">
        <v>180</v>
      </c>
      <c r="C89" s="32">
        <f>+C66+C70+C75+C78+C82+C88+C87</f>
        <v>43546874</v>
      </c>
      <c r="D89" s="32">
        <f>+D66+D70+D75+D78+D82+D88+D87</f>
        <v>0</v>
      </c>
      <c r="E89" s="32">
        <f>+E66+E70+E75+E78+E82+E88+E87</f>
        <v>1650000</v>
      </c>
      <c r="F89" s="32">
        <f>+F66+F70+F75+F78+F82+F88+F87</f>
        <v>1650000</v>
      </c>
      <c r="G89" s="152">
        <f>+G66+G70+G75+G78+G82+G88+G87</f>
        <v>45196874</v>
      </c>
    </row>
    <row r="90" spans="1:7" ht="15.95" customHeight="1" thickBot="1" x14ac:dyDescent="0.3">
      <c r="A90" s="168" t="s">
        <v>294</v>
      </c>
      <c r="B90" s="57" t="s">
        <v>295</v>
      </c>
      <c r="C90" s="32">
        <f>+C65+C89</f>
        <v>53301900</v>
      </c>
      <c r="D90" s="32">
        <f>+D65+D89</f>
        <v>0</v>
      </c>
      <c r="E90" s="32">
        <f>+E65+E89</f>
        <v>1650000</v>
      </c>
      <c r="F90" s="32">
        <f>+F65+F89</f>
        <v>1650000</v>
      </c>
      <c r="G90" s="152">
        <f>+G65+G89</f>
        <v>54951900</v>
      </c>
    </row>
    <row r="91" spans="1:7" ht="15.95" customHeight="1" thickBot="1" x14ac:dyDescent="0.3">
      <c r="A91" s="169"/>
      <c r="B91" s="170"/>
      <c r="C91" s="171"/>
      <c r="D91" s="172"/>
      <c r="E91" s="172"/>
      <c r="F91" s="172"/>
      <c r="G91" s="172"/>
    </row>
    <row r="92" spans="1:7" ht="15.95" customHeight="1" thickBot="1" x14ac:dyDescent="0.3">
      <c r="A92" s="222" t="s">
        <v>296</v>
      </c>
      <c r="B92" s="223"/>
      <c r="C92" s="223"/>
      <c r="D92" s="223"/>
      <c r="E92" s="223"/>
      <c r="F92" s="223"/>
      <c r="G92" s="224"/>
    </row>
    <row r="93" spans="1:7" ht="15.95" customHeight="1" thickBot="1" x14ac:dyDescent="0.3">
      <c r="A93" s="7" t="s">
        <v>17</v>
      </c>
      <c r="B93" s="66" t="s">
        <v>297</v>
      </c>
      <c r="C93" s="67">
        <f>+C94+C95+C96+C97+C98+C111</f>
        <v>53301900</v>
      </c>
      <c r="D93" s="173">
        <f>+D94+D95+D96+D97+D98+D111</f>
        <v>0</v>
      </c>
      <c r="E93" s="67">
        <f>+E94+E95+E96+E97+E98+E111</f>
        <v>1650000</v>
      </c>
      <c r="F93" s="67">
        <f>+F94+F95+F96+F97+F98+F111</f>
        <v>1650000</v>
      </c>
      <c r="G93" s="174">
        <f>+G94+G95+G96+G97+G98+G111</f>
        <v>54951900</v>
      </c>
    </row>
    <row r="94" spans="1:7" ht="15.95" customHeight="1" x14ac:dyDescent="0.25">
      <c r="A94" s="175" t="s">
        <v>19</v>
      </c>
      <c r="B94" s="70" t="s">
        <v>188</v>
      </c>
      <c r="C94" s="72">
        <v>26110700</v>
      </c>
      <c r="D94" s="176"/>
      <c r="E94" s="72">
        <v>-110000</v>
      </c>
      <c r="F94" s="73">
        <f t="shared" ref="F94:F113" si="12">D94+E94</f>
        <v>-110000</v>
      </c>
      <c r="G94" s="177">
        <f t="shared" ref="G94:G113" si="13">C94+F94</f>
        <v>26000700</v>
      </c>
    </row>
    <row r="95" spans="1:7" ht="15.95" customHeight="1" x14ac:dyDescent="0.25">
      <c r="A95" s="148" t="s">
        <v>21</v>
      </c>
      <c r="B95" s="75" t="s">
        <v>189</v>
      </c>
      <c r="C95" s="23">
        <v>5141200</v>
      </c>
      <c r="D95" s="178"/>
      <c r="E95" s="23">
        <v>110000</v>
      </c>
      <c r="F95" s="76">
        <f t="shared" si="12"/>
        <v>110000</v>
      </c>
      <c r="G95" s="150">
        <f t="shared" si="13"/>
        <v>5251200</v>
      </c>
    </row>
    <row r="96" spans="1:7" ht="15.95" customHeight="1" x14ac:dyDescent="0.25">
      <c r="A96" s="148" t="s">
        <v>23</v>
      </c>
      <c r="B96" s="75" t="s">
        <v>190</v>
      </c>
      <c r="C96" s="28">
        <v>22050000</v>
      </c>
      <c r="D96" s="178"/>
      <c r="E96" s="28">
        <v>1650000</v>
      </c>
      <c r="F96" s="78">
        <f t="shared" si="12"/>
        <v>1650000</v>
      </c>
      <c r="G96" s="151">
        <f t="shared" si="13"/>
        <v>23700000</v>
      </c>
    </row>
    <row r="97" spans="1:7" ht="15.95" customHeight="1" x14ac:dyDescent="0.25">
      <c r="A97" s="148" t="s">
        <v>25</v>
      </c>
      <c r="B97" s="80" t="s">
        <v>191</v>
      </c>
      <c r="C97" s="28"/>
      <c r="D97" s="179"/>
      <c r="E97" s="28"/>
      <c r="F97" s="78">
        <f t="shared" si="12"/>
        <v>0</v>
      </c>
      <c r="G97" s="151">
        <f t="shared" si="13"/>
        <v>0</v>
      </c>
    </row>
    <row r="98" spans="1:7" ht="15.95" customHeight="1" x14ac:dyDescent="0.25">
      <c r="A98" s="148" t="s">
        <v>192</v>
      </c>
      <c r="B98" s="81" t="s">
        <v>193</v>
      </c>
      <c r="C98" s="28"/>
      <c r="D98" s="179"/>
      <c r="E98" s="28"/>
      <c r="F98" s="78">
        <f t="shared" si="12"/>
        <v>0</v>
      </c>
      <c r="G98" s="151">
        <f t="shared" si="13"/>
        <v>0</v>
      </c>
    </row>
    <row r="99" spans="1:7" ht="15.95" customHeight="1" x14ac:dyDescent="0.25">
      <c r="A99" s="148" t="s">
        <v>29</v>
      </c>
      <c r="B99" s="75" t="s">
        <v>298</v>
      </c>
      <c r="C99" s="28"/>
      <c r="D99" s="179"/>
      <c r="E99" s="28"/>
      <c r="F99" s="78">
        <f t="shared" si="12"/>
        <v>0</v>
      </c>
      <c r="G99" s="151">
        <f t="shared" si="13"/>
        <v>0</v>
      </c>
    </row>
    <row r="100" spans="1:7" ht="15.95" customHeight="1" x14ac:dyDescent="0.25">
      <c r="A100" s="148" t="s">
        <v>195</v>
      </c>
      <c r="B100" s="83" t="s">
        <v>196</v>
      </c>
      <c r="C100" s="28"/>
      <c r="D100" s="179"/>
      <c r="E100" s="28"/>
      <c r="F100" s="78">
        <f t="shared" si="12"/>
        <v>0</v>
      </c>
      <c r="G100" s="151">
        <f t="shared" si="13"/>
        <v>0</v>
      </c>
    </row>
    <row r="101" spans="1:7" ht="15.95" customHeight="1" x14ac:dyDescent="0.25">
      <c r="A101" s="148" t="s">
        <v>197</v>
      </c>
      <c r="B101" s="83" t="s">
        <v>198</v>
      </c>
      <c r="C101" s="28"/>
      <c r="D101" s="179"/>
      <c r="E101" s="28"/>
      <c r="F101" s="78">
        <f t="shared" si="12"/>
        <v>0</v>
      </c>
      <c r="G101" s="151">
        <f t="shared" si="13"/>
        <v>0</v>
      </c>
    </row>
    <row r="102" spans="1:7" ht="15.95" customHeight="1" x14ac:dyDescent="0.25">
      <c r="A102" s="148" t="s">
        <v>199</v>
      </c>
      <c r="B102" s="83" t="s">
        <v>200</v>
      </c>
      <c r="C102" s="28"/>
      <c r="D102" s="179"/>
      <c r="E102" s="28"/>
      <c r="F102" s="78">
        <f t="shared" si="12"/>
        <v>0</v>
      </c>
      <c r="G102" s="151">
        <f t="shared" si="13"/>
        <v>0</v>
      </c>
    </row>
    <row r="103" spans="1:7" ht="15.95" customHeight="1" x14ac:dyDescent="0.25">
      <c r="A103" s="148" t="s">
        <v>201</v>
      </c>
      <c r="B103" s="84" t="s">
        <v>202</v>
      </c>
      <c r="C103" s="28"/>
      <c r="D103" s="179"/>
      <c r="E103" s="28"/>
      <c r="F103" s="78">
        <f t="shared" si="12"/>
        <v>0</v>
      </c>
      <c r="G103" s="151">
        <f t="shared" si="13"/>
        <v>0</v>
      </c>
    </row>
    <row r="104" spans="1:7" ht="15.95" customHeight="1" x14ac:dyDescent="0.25">
      <c r="A104" s="148" t="s">
        <v>203</v>
      </c>
      <c r="B104" s="84" t="s">
        <v>204</v>
      </c>
      <c r="C104" s="28"/>
      <c r="D104" s="179"/>
      <c r="E104" s="28"/>
      <c r="F104" s="78">
        <f t="shared" si="12"/>
        <v>0</v>
      </c>
      <c r="G104" s="151">
        <f t="shared" si="13"/>
        <v>0</v>
      </c>
    </row>
    <row r="105" spans="1:7" ht="15.95" customHeight="1" x14ac:dyDescent="0.25">
      <c r="A105" s="148" t="s">
        <v>205</v>
      </c>
      <c r="B105" s="83" t="s">
        <v>206</v>
      </c>
      <c r="C105" s="28"/>
      <c r="D105" s="179"/>
      <c r="E105" s="28"/>
      <c r="F105" s="78">
        <f t="shared" si="12"/>
        <v>0</v>
      </c>
      <c r="G105" s="151">
        <f t="shared" si="13"/>
        <v>0</v>
      </c>
    </row>
    <row r="106" spans="1:7" ht="15.95" customHeight="1" x14ac:dyDescent="0.25">
      <c r="A106" s="148" t="s">
        <v>207</v>
      </c>
      <c r="B106" s="83" t="s">
        <v>208</v>
      </c>
      <c r="C106" s="28"/>
      <c r="D106" s="179"/>
      <c r="E106" s="28"/>
      <c r="F106" s="78">
        <f t="shared" si="12"/>
        <v>0</v>
      </c>
      <c r="G106" s="151">
        <f t="shared" si="13"/>
        <v>0</v>
      </c>
    </row>
    <row r="107" spans="1:7" ht="15.95" customHeight="1" x14ac:dyDescent="0.25">
      <c r="A107" s="148" t="s">
        <v>209</v>
      </c>
      <c r="B107" s="84" t="s">
        <v>210</v>
      </c>
      <c r="C107" s="23"/>
      <c r="D107" s="179"/>
      <c r="E107" s="28"/>
      <c r="F107" s="78">
        <f t="shared" si="12"/>
        <v>0</v>
      </c>
      <c r="G107" s="151">
        <f t="shared" si="13"/>
        <v>0</v>
      </c>
    </row>
    <row r="108" spans="1:7" ht="15.95" customHeight="1" x14ac:dyDescent="0.25">
      <c r="A108" s="180" t="s">
        <v>211</v>
      </c>
      <c r="B108" s="82" t="s">
        <v>212</v>
      </c>
      <c r="C108" s="28"/>
      <c r="D108" s="179"/>
      <c r="E108" s="28"/>
      <c r="F108" s="78">
        <f t="shared" si="12"/>
        <v>0</v>
      </c>
      <c r="G108" s="151">
        <f t="shared" si="13"/>
        <v>0</v>
      </c>
    </row>
    <row r="109" spans="1:7" ht="15.95" customHeight="1" x14ac:dyDescent="0.25">
      <c r="A109" s="148" t="s">
        <v>213</v>
      </c>
      <c r="B109" s="82" t="s">
        <v>214</v>
      </c>
      <c r="C109" s="28"/>
      <c r="D109" s="179"/>
      <c r="E109" s="28"/>
      <c r="F109" s="78">
        <f t="shared" si="12"/>
        <v>0</v>
      </c>
      <c r="G109" s="151">
        <f t="shared" si="13"/>
        <v>0</v>
      </c>
    </row>
    <row r="110" spans="1:7" ht="15.95" customHeight="1" x14ac:dyDescent="0.25">
      <c r="A110" s="148" t="s">
        <v>215</v>
      </c>
      <c r="B110" s="84" t="s">
        <v>216</v>
      </c>
      <c r="C110" s="23"/>
      <c r="D110" s="181"/>
      <c r="E110" s="23"/>
      <c r="F110" s="76">
        <f t="shared" si="12"/>
        <v>0</v>
      </c>
      <c r="G110" s="150">
        <f t="shared" si="13"/>
        <v>0</v>
      </c>
    </row>
    <row r="111" spans="1:7" ht="15.95" customHeight="1" x14ac:dyDescent="0.25">
      <c r="A111" s="148" t="s">
        <v>217</v>
      </c>
      <c r="B111" s="80" t="s">
        <v>218</v>
      </c>
      <c r="C111" s="23"/>
      <c r="D111" s="181"/>
      <c r="E111" s="23"/>
      <c r="F111" s="76">
        <f t="shared" si="12"/>
        <v>0</v>
      </c>
      <c r="G111" s="150">
        <f t="shared" si="13"/>
        <v>0</v>
      </c>
    </row>
    <row r="112" spans="1:7" ht="15.95" customHeight="1" x14ac:dyDescent="0.25">
      <c r="A112" s="149" t="s">
        <v>219</v>
      </c>
      <c r="B112" s="75" t="s">
        <v>299</v>
      </c>
      <c r="C112" s="28"/>
      <c r="D112" s="179"/>
      <c r="E112" s="28"/>
      <c r="F112" s="78">
        <f t="shared" si="12"/>
        <v>0</v>
      </c>
      <c r="G112" s="151">
        <f t="shared" si="13"/>
        <v>0</v>
      </c>
    </row>
    <row r="113" spans="1:7" ht="15.95" customHeight="1" thickBot="1" x14ac:dyDescent="0.3">
      <c r="A113" s="161" t="s">
        <v>221</v>
      </c>
      <c r="B113" s="182" t="s">
        <v>300</v>
      </c>
      <c r="C113" s="87"/>
      <c r="D113" s="183"/>
      <c r="E113" s="87"/>
      <c r="F113" s="88">
        <f t="shared" si="12"/>
        <v>0</v>
      </c>
      <c r="G113" s="184">
        <f t="shared" si="13"/>
        <v>0</v>
      </c>
    </row>
    <row r="114" spans="1:7" ht="15.95" customHeight="1" thickBot="1" x14ac:dyDescent="0.3">
      <c r="A114" s="63" t="s">
        <v>31</v>
      </c>
      <c r="B114" s="119" t="s">
        <v>223</v>
      </c>
      <c r="C114" s="14">
        <f>+C115+C117+C119</f>
        <v>0</v>
      </c>
      <c r="D114" s="185">
        <f>+D115+D117+D119</f>
        <v>0</v>
      </c>
      <c r="E114" s="14">
        <f>+E115+E117+E119</f>
        <v>0</v>
      </c>
      <c r="F114" s="14">
        <f>+F115+F117+F119</f>
        <v>0</v>
      </c>
      <c r="G114" s="145">
        <f>+G115+G117+G119</f>
        <v>0</v>
      </c>
    </row>
    <row r="115" spans="1:7" ht="15.95" customHeight="1" x14ac:dyDescent="0.25">
      <c r="A115" s="146" t="s">
        <v>33</v>
      </c>
      <c r="B115" s="75" t="s">
        <v>224</v>
      </c>
      <c r="C115" s="18"/>
      <c r="D115" s="186"/>
      <c r="E115" s="18"/>
      <c r="F115" s="19">
        <f t="shared" ref="F115:F127" si="14">D115+E115</f>
        <v>0</v>
      </c>
      <c r="G115" s="147">
        <f t="shared" ref="G115:G127" si="15">C115+F115</f>
        <v>0</v>
      </c>
    </row>
    <row r="116" spans="1:7" ht="15.95" customHeight="1" x14ac:dyDescent="0.25">
      <c r="A116" s="146" t="s">
        <v>35</v>
      </c>
      <c r="B116" s="95" t="s">
        <v>225</v>
      </c>
      <c r="C116" s="18"/>
      <c r="D116" s="186"/>
      <c r="E116" s="18"/>
      <c r="F116" s="19">
        <f t="shared" si="14"/>
        <v>0</v>
      </c>
      <c r="G116" s="147">
        <f t="shared" si="15"/>
        <v>0</v>
      </c>
    </row>
    <row r="117" spans="1:7" ht="15.95" customHeight="1" x14ac:dyDescent="0.25">
      <c r="A117" s="146" t="s">
        <v>37</v>
      </c>
      <c r="B117" s="95" t="s">
        <v>226</v>
      </c>
      <c r="C117" s="23"/>
      <c r="D117" s="181"/>
      <c r="E117" s="23"/>
      <c r="F117" s="76">
        <f t="shared" si="14"/>
        <v>0</v>
      </c>
      <c r="G117" s="150">
        <f t="shared" si="15"/>
        <v>0</v>
      </c>
    </row>
    <row r="118" spans="1:7" ht="15.95" customHeight="1" x14ac:dyDescent="0.25">
      <c r="A118" s="146" t="s">
        <v>39</v>
      </c>
      <c r="B118" s="95" t="s">
        <v>227</v>
      </c>
      <c r="C118" s="23"/>
      <c r="D118" s="181"/>
      <c r="E118" s="23"/>
      <c r="F118" s="76">
        <f t="shared" si="14"/>
        <v>0</v>
      </c>
      <c r="G118" s="150">
        <f t="shared" si="15"/>
        <v>0</v>
      </c>
    </row>
    <row r="119" spans="1:7" ht="15.95" customHeight="1" x14ac:dyDescent="0.25">
      <c r="A119" s="146" t="s">
        <v>41</v>
      </c>
      <c r="B119" s="26" t="s">
        <v>228</v>
      </c>
      <c r="C119" s="23"/>
      <c r="D119" s="181"/>
      <c r="E119" s="23"/>
      <c r="F119" s="76">
        <f t="shared" si="14"/>
        <v>0</v>
      </c>
      <c r="G119" s="150">
        <f t="shared" si="15"/>
        <v>0</v>
      </c>
    </row>
    <row r="120" spans="1:7" ht="15.95" customHeight="1" x14ac:dyDescent="0.25">
      <c r="A120" s="146" t="s">
        <v>43</v>
      </c>
      <c r="B120" s="24" t="s">
        <v>229</v>
      </c>
      <c r="C120" s="23"/>
      <c r="D120" s="181"/>
      <c r="E120" s="23"/>
      <c r="F120" s="76">
        <f t="shared" si="14"/>
        <v>0</v>
      </c>
      <c r="G120" s="150">
        <f t="shared" si="15"/>
        <v>0</v>
      </c>
    </row>
    <row r="121" spans="1:7" ht="15.95" customHeight="1" x14ac:dyDescent="0.25">
      <c r="A121" s="146" t="s">
        <v>230</v>
      </c>
      <c r="B121" s="97" t="s">
        <v>231</v>
      </c>
      <c r="C121" s="23"/>
      <c r="D121" s="181"/>
      <c r="E121" s="23"/>
      <c r="F121" s="76">
        <f t="shared" si="14"/>
        <v>0</v>
      </c>
      <c r="G121" s="150">
        <f t="shared" si="15"/>
        <v>0</v>
      </c>
    </row>
    <row r="122" spans="1:7" ht="15.95" customHeight="1" x14ac:dyDescent="0.25">
      <c r="A122" s="146" t="s">
        <v>232</v>
      </c>
      <c r="B122" s="84" t="s">
        <v>204</v>
      </c>
      <c r="C122" s="23"/>
      <c r="D122" s="181"/>
      <c r="E122" s="23"/>
      <c r="F122" s="76">
        <f t="shared" si="14"/>
        <v>0</v>
      </c>
      <c r="G122" s="150">
        <f t="shared" si="15"/>
        <v>0</v>
      </c>
    </row>
    <row r="123" spans="1:7" ht="15.95" customHeight="1" x14ac:dyDescent="0.25">
      <c r="A123" s="146" t="s">
        <v>233</v>
      </c>
      <c r="B123" s="84" t="s">
        <v>234</v>
      </c>
      <c r="C123" s="23"/>
      <c r="D123" s="181"/>
      <c r="E123" s="23"/>
      <c r="F123" s="76">
        <f t="shared" si="14"/>
        <v>0</v>
      </c>
      <c r="G123" s="150">
        <f t="shared" si="15"/>
        <v>0</v>
      </c>
    </row>
    <row r="124" spans="1:7" ht="15.95" customHeight="1" x14ac:dyDescent="0.25">
      <c r="A124" s="146" t="s">
        <v>235</v>
      </c>
      <c r="B124" s="84" t="s">
        <v>236</v>
      </c>
      <c r="C124" s="23"/>
      <c r="D124" s="181"/>
      <c r="E124" s="23"/>
      <c r="F124" s="76">
        <f t="shared" si="14"/>
        <v>0</v>
      </c>
      <c r="G124" s="150">
        <f t="shared" si="15"/>
        <v>0</v>
      </c>
    </row>
    <row r="125" spans="1:7" ht="15.95" customHeight="1" x14ac:dyDescent="0.25">
      <c r="A125" s="146" t="s">
        <v>237</v>
      </c>
      <c r="B125" s="84" t="s">
        <v>210</v>
      </c>
      <c r="C125" s="23"/>
      <c r="D125" s="181"/>
      <c r="E125" s="23"/>
      <c r="F125" s="76">
        <f t="shared" si="14"/>
        <v>0</v>
      </c>
      <c r="G125" s="150">
        <f t="shared" si="15"/>
        <v>0</v>
      </c>
    </row>
    <row r="126" spans="1:7" ht="15.95" customHeight="1" x14ac:dyDescent="0.25">
      <c r="A126" s="146" t="s">
        <v>238</v>
      </c>
      <c r="B126" s="84" t="s">
        <v>239</v>
      </c>
      <c r="C126" s="23"/>
      <c r="D126" s="181"/>
      <c r="E126" s="23"/>
      <c r="F126" s="76">
        <f t="shared" si="14"/>
        <v>0</v>
      </c>
      <c r="G126" s="150">
        <f t="shared" si="15"/>
        <v>0</v>
      </c>
    </row>
    <row r="127" spans="1:7" ht="15.95" customHeight="1" thickBot="1" x14ac:dyDescent="0.3">
      <c r="A127" s="180" t="s">
        <v>240</v>
      </c>
      <c r="B127" s="84" t="s">
        <v>241</v>
      </c>
      <c r="C127" s="28"/>
      <c r="D127" s="179"/>
      <c r="E127" s="28"/>
      <c r="F127" s="78">
        <f t="shared" si="14"/>
        <v>0</v>
      </c>
      <c r="G127" s="151">
        <f t="shared" si="15"/>
        <v>0</v>
      </c>
    </row>
    <row r="128" spans="1:7" ht="15.95" customHeight="1" thickBot="1" x14ac:dyDescent="0.3">
      <c r="A128" s="63" t="s">
        <v>45</v>
      </c>
      <c r="B128" s="99" t="s">
        <v>242</v>
      </c>
      <c r="C128" s="14">
        <f>+C93+C114</f>
        <v>53301900</v>
      </c>
      <c r="D128" s="185">
        <f>+D93+D114</f>
        <v>0</v>
      </c>
      <c r="E128" s="14">
        <f>+E93+E114</f>
        <v>1650000</v>
      </c>
      <c r="F128" s="14">
        <f>+F93+F114</f>
        <v>1650000</v>
      </c>
      <c r="G128" s="145">
        <f>+G93+G114</f>
        <v>54951900</v>
      </c>
    </row>
    <row r="129" spans="1:7" ht="15.95" customHeight="1" thickBot="1" x14ac:dyDescent="0.3">
      <c r="A129" s="63" t="s">
        <v>243</v>
      </c>
      <c r="B129" s="99" t="s">
        <v>301</v>
      </c>
      <c r="C129" s="14">
        <f>+C130+C131+C132</f>
        <v>0</v>
      </c>
      <c r="D129" s="185">
        <f>+D130+D131+D132</f>
        <v>0</v>
      </c>
      <c r="E129" s="14">
        <f>+E130+E131+E132</f>
        <v>0</v>
      </c>
      <c r="F129" s="14">
        <f>+F130+F131+F132</f>
        <v>0</v>
      </c>
      <c r="G129" s="145">
        <f>+G130+G131+G132</f>
        <v>0</v>
      </c>
    </row>
    <row r="130" spans="1:7" ht="15.95" customHeight="1" x14ac:dyDescent="0.25">
      <c r="A130" s="146" t="s">
        <v>61</v>
      </c>
      <c r="B130" s="101" t="s">
        <v>302</v>
      </c>
      <c r="C130" s="23"/>
      <c r="D130" s="181"/>
      <c r="E130" s="23"/>
      <c r="F130" s="76">
        <f>D130+E130</f>
        <v>0</v>
      </c>
      <c r="G130" s="150">
        <f>C130+F130</f>
        <v>0</v>
      </c>
    </row>
    <row r="131" spans="1:7" ht="15.95" customHeight="1" x14ac:dyDescent="0.25">
      <c r="A131" s="146" t="s">
        <v>63</v>
      </c>
      <c r="B131" s="101" t="s">
        <v>246</v>
      </c>
      <c r="C131" s="23"/>
      <c r="D131" s="181"/>
      <c r="E131" s="23"/>
      <c r="F131" s="76">
        <f>D131+E131</f>
        <v>0</v>
      </c>
      <c r="G131" s="150">
        <f>C131+F131</f>
        <v>0</v>
      </c>
    </row>
    <row r="132" spans="1:7" ht="15.95" customHeight="1" thickBot="1" x14ac:dyDescent="0.3">
      <c r="A132" s="180" t="s">
        <v>65</v>
      </c>
      <c r="B132" s="103" t="s">
        <v>303</v>
      </c>
      <c r="C132" s="23"/>
      <c r="D132" s="181"/>
      <c r="E132" s="23"/>
      <c r="F132" s="76">
        <f>D132+E132</f>
        <v>0</v>
      </c>
      <c r="G132" s="150">
        <f>C132+F132</f>
        <v>0</v>
      </c>
    </row>
    <row r="133" spans="1:7" ht="15.95" customHeight="1" thickBot="1" x14ac:dyDescent="0.3">
      <c r="A133" s="63" t="s">
        <v>75</v>
      </c>
      <c r="B133" s="99" t="s">
        <v>248</v>
      </c>
      <c r="C133" s="14">
        <f>+C134+C135+C136+C137+C138+C139</f>
        <v>0</v>
      </c>
      <c r="D133" s="185">
        <f>+D134+D135+D136+D137+D138+D139</f>
        <v>0</v>
      </c>
      <c r="E133" s="14">
        <f>+E134+E135+E136+E137+E138+E139</f>
        <v>0</v>
      </c>
      <c r="F133" s="14">
        <f>+F134+F135+F136+F137+F138+F139</f>
        <v>0</v>
      </c>
      <c r="G133" s="145">
        <f>+G134+G135+G136+G137+G138+G139</f>
        <v>0</v>
      </c>
    </row>
    <row r="134" spans="1:7" ht="15.95" customHeight="1" x14ac:dyDescent="0.25">
      <c r="A134" s="146" t="s">
        <v>77</v>
      </c>
      <c r="B134" s="101" t="s">
        <v>249</v>
      </c>
      <c r="C134" s="23"/>
      <c r="D134" s="181"/>
      <c r="E134" s="23"/>
      <c r="F134" s="76">
        <f t="shared" ref="F134:F139" si="16">D134+E134</f>
        <v>0</v>
      </c>
      <c r="G134" s="150">
        <f t="shared" ref="G134:G139" si="17">C134+F134</f>
        <v>0</v>
      </c>
    </row>
    <row r="135" spans="1:7" ht="15.95" customHeight="1" x14ac:dyDescent="0.25">
      <c r="A135" s="146" t="s">
        <v>79</v>
      </c>
      <c r="B135" s="101" t="s">
        <v>250</v>
      </c>
      <c r="C135" s="23"/>
      <c r="D135" s="181"/>
      <c r="E135" s="23"/>
      <c r="F135" s="76">
        <f t="shared" si="16"/>
        <v>0</v>
      </c>
      <c r="G135" s="150">
        <f t="shared" si="17"/>
        <v>0</v>
      </c>
    </row>
    <row r="136" spans="1:7" ht="15.95" customHeight="1" x14ac:dyDescent="0.25">
      <c r="A136" s="146" t="s">
        <v>81</v>
      </c>
      <c r="B136" s="101" t="s">
        <v>251</v>
      </c>
      <c r="C136" s="23"/>
      <c r="D136" s="181"/>
      <c r="E136" s="23"/>
      <c r="F136" s="76">
        <f t="shared" si="16"/>
        <v>0</v>
      </c>
      <c r="G136" s="150">
        <f t="shared" si="17"/>
        <v>0</v>
      </c>
    </row>
    <row r="137" spans="1:7" ht="15.95" customHeight="1" x14ac:dyDescent="0.25">
      <c r="A137" s="146" t="s">
        <v>83</v>
      </c>
      <c r="B137" s="101" t="s">
        <v>304</v>
      </c>
      <c r="C137" s="23"/>
      <c r="D137" s="181"/>
      <c r="E137" s="23"/>
      <c r="F137" s="76">
        <f t="shared" si="16"/>
        <v>0</v>
      </c>
      <c r="G137" s="150">
        <f t="shared" si="17"/>
        <v>0</v>
      </c>
    </row>
    <row r="138" spans="1:7" ht="15.95" customHeight="1" x14ac:dyDescent="0.25">
      <c r="A138" s="146" t="s">
        <v>85</v>
      </c>
      <c r="B138" s="101" t="s">
        <v>253</v>
      </c>
      <c r="C138" s="23"/>
      <c r="D138" s="181"/>
      <c r="E138" s="23"/>
      <c r="F138" s="76">
        <f t="shared" si="16"/>
        <v>0</v>
      </c>
      <c r="G138" s="150">
        <f t="shared" si="17"/>
        <v>0</v>
      </c>
    </row>
    <row r="139" spans="1:7" ht="15.95" customHeight="1" thickBot="1" x14ac:dyDescent="0.3">
      <c r="A139" s="180" t="s">
        <v>87</v>
      </c>
      <c r="B139" s="103" t="s">
        <v>254</v>
      </c>
      <c r="C139" s="23"/>
      <c r="D139" s="181"/>
      <c r="E139" s="23"/>
      <c r="F139" s="76">
        <f t="shared" si="16"/>
        <v>0</v>
      </c>
      <c r="G139" s="150">
        <f t="shared" si="17"/>
        <v>0</v>
      </c>
    </row>
    <row r="140" spans="1:7" ht="15.95" customHeight="1" thickBot="1" x14ac:dyDescent="0.3">
      <c r="A140" s="63" t="s">
        <v>99</v>
      </c>
      <c r="B140" s="99" t="s">
        <v>305</v>
      </c>
      <c r="C140" s="32">
        <f>+C141+C142+C144+C145+C143</f>
        <v>0</v>
      </c>
      <c r="D140" s="187">
        <f>+D141+D142+D144+D145+D143</f>
        <v>0</v>
      </c>
      <c r="E140" s="32">
        <f>+E141+E142+E144+E145+E143</f>
        <v>0</v>
      </c>
      <c r="F140" s="32">
        <f>+F141+F142+F144+F145+F143</f>
        <v>0</v>
      </c>
      <c r="G140" s="152">
        <f>+G141+G142+G144+G145+G143</f>
        <v>0</v>
      </c>
    </row>
    <row r="141" spans="1:7" ht="15.95" customHeight="1" x14ac:dyDescent="0.25">
      <c r="A141" s="146" t="s">
        <v>101</v>
      </c>
      <c r="B141" s="101" t="s">
        <v>256</v>
      </c>
      <c r="C141" s="23"/>
      <c r="D141" s="181"/>
      <c r="E141" s="23"/>
      <c r="F141" s="76">
        <f>D141+E141</f>
        <v>0</v>
      </c>
      <c r="G141" s="150">
        <f>C141+F141</f>
        <v>0</v>
      </c>
    </row>
    <row r="142" spans="1:7" ht="15.95" customHeight="1" x14ac:dyDescent="0.25">
      <c r="A142" s="146" t="s">
        <v>103</v>
      </c>
      <c r="B142" s="101" t="s">
        <v>257</v>
      </c>
      <c r="C142" s="23"/>
      <c r="D142" s="181"/>
      <c r="E142" s="23"/>
      <c r="F142" s="76">
        <f>D142+E142</f>
        <v>0</v>
      </c>
      <c r="G142" s="150">
        <f>C142+F142</f>
        <v>0</v>
      </c>
    </row>
    <row r="143" spans="1:7" ht="15.95" customHeight="1" x14ac:dyDescent="0.25">
      <c r="A143" s="146" t="s">
        <v>105</v>
      </c>
      <c r="B143" s="101" t="s">
        <v>306</v>
      </c>
      <c r="C143" s="23"/>
      <c r="D143" s="181"/>
      <c r="E143" s="23"/>
      <c r="F143" s="76">
        <f>D143+E143</f>
        <v>0</v>
      </c>
      <c r="G143" s="150">
        <f>C143+F143</f>
        <v>0</v>
      </c>
    </row>
    <row r="144" spans="1:7" ht="15.95" customHeight="1" x14ac:dyDescent="0.25">
      <c r="A144" s="146" t="s">
        <v>107</v>
      </c>
      <c r="B144" s="101" t="s">
        <v>258</v>
      </c>
      <c r="C144" s="23"/>
      <c r="D144" s="181"/>
      <c r="E144" s="23"/>
      <c r="F144" s="76">
        <f>D144+E144</f>
        <v>0</v>
      </c>
      <c r="G144" s="150">
        <f>C144+F144</f>
        <v>0</v>
      </c>
    </row>
    <row r="145" spans="1:7" ht="15.95" customHeight="1" thickBot="1" x14ac:dyDescent="0.3">
      <c r="A145" s="180" t="s">
        <v>109</v>
      </c>
      <c r="B145" s="103" t="s">
        <v>259</v>
      </c>
      <c r="C145" s="23"/>
      <c r="D145" s="181"/>
      <c r="E145" s="23"/>
      <c r="F145" s="76">
        <f>D145+E145</f>
        <v>0</v>
      </c>
      <c r="G145" s="150">
        <f>C145+F145</f>
        <v>0</v>
      </c>
    </row>
    <row r="146" spans="1:7" ht="15.95" customHeight="1" thickBot="1" x14ac:dyDescent="0.3">
      <c r="A146" s="63" t="s">
        <v>260</v>
      </c>
      <c r="B146" s="99" t="s">
        <v>261</v>
      </c>
      <c r="C146" s="104">
        <f>+C147+C148+C149+C150+C151</f>
        <v>0</v>
      </c>
      <c r="D146" s="188">
        <f>+D147+D148+D149+D150+D151</f>
        <v>0</v>
      </c>
      <c r="E146" s="104">
        <f>+E147+E148+E149+E150+E151</f>
        <v>0</v>
      </c>
      <c r="F146" s="104">
        <f>+F147+F148+F149+F150+F151</f>
        <v>0</v>
      </c>
      <c r="G146" s="189">
        <f>+G147+G148+G149+G150+G151</f>
        <v>0</v>
      </c>
    </row>
    <row r="147" spans="1:7" ht="15.95" customHeight="1" x14ac:dyDescent="0.25">
      <c r="A147" s="146" t="s">
        <v>113</v>
      </c>
      <c r="B147" s="101" t="s">
        <v>262</v>
      </c>
      <c r="C147" s="23"/>
      <c r="D147" s="181"/>
      <c r="E147" s="23"/>
      <c r="F147" s="76">
        <f t="shared" ref="F147:F153" si="18">D147+E147</f>
        <v>0</v>
      </c>
      <c r="G147" s="150">
        <f t="shared" ref="G147:G153" si="19">C147+F147</f>
        <v>0</v>
      </c>
    </row>
    <row r="148" spans="1:7" ht="15.95" customHeight="1" x14ac:dyDescent="0.25">
      <c r="A148" s="146" t="s">
        <v>115</v>
      </c>
      <c r="B148" s="101" t="s">
        <v>263</v>
      </c>
      <c r="C148" s="23"/>
      <c r="D148" s="181"/>
      <c r="E148" s="23"/>
      <c r="F148" s="76">
        <f t="shared" si="18"/>
        <v>0</v>
      </c>
      <c r="G148" s="150">
        <f t="shared" si="19"/>
        <v>0</v>
      </c>
    </row>
    <row r="149" spans="1:7" ht="15.95" customHeight="1" x14ac:dyDescent="0.25">
      <c r="A149" s="146" t="s">
        <v>117</v>
      </c>
      <c r="B149" s="101" t="s">
        <v>264</v>
      </c>
      <c r="C149" s="23"/>
      <c r="D149" s="181"/>
      <c r="E149" s="23"/>
      <c r="F149" s="76">
        <f t="shared" si="18"/>
        <v>0</v>
      </c>
      <c r="G149" s="150">
        <f t="shared" si="19"/>
        <v>0</v>
      </c>
    </row>
    <row r="150" spans="1:7" ht="15.95" customHeight="1" x14ac:dyDescent="0.25">
      <c r="A150" s="146" t="s">
        <v>119</v>
      </c>
      <c r="B150" s="101" t="s">
        <v>307</v>
      </c>
      <c r="C150" s="23"/>
      <c r="D150" s="181"/>
      <c r="E150" s="23"/>
      <c r="F150" s="76">
        <f t="shared" si="18"/>
        <v>0</v>
      </c>
      <c r="G150" s="150">
        <f t="shared" si="19"/>
        <v>0</v>
      </c>
    </row>
    <row r="151" spans="1:7" ht="15.95" customHeight="1" thickBot="1" x14ac:dyDescent="0.3">
      <c r="A151" s="180" t="s">
        <v>266</v>
      </c>
      <c r="B151" s="103" t="s">
        <v>267</v>
      </c>
      <c r="C151" s="28"/>
      <c r="D151" s="179"/>
      <c r="E151" s="28"/>
      <c r="F151" s="78">
        <f t="shared" si="18"/>
        <v>0</v>
      </c>
      <c r="G151" s="151">
        <f t="shared" si="19"/>
        <v>0</v>
      </c>
    </row>
    <row r="152" spans="1:7" ht="15.95" customHeight="1" thickBot="1" x14ac:dyDescent="0.3">
      <c r="A152" s="190" t="s">
        <v>121</v>
      </c>
      <c r="B152" s="99" t="s">
        <v>268</v>
      </c>
      <c r="C152" s="107"/>
      <c r="D152" s="191"/>
      <c r="E152" s="107"/>
      <c r="F152" s="104">
        <f t="shared" si="18"/>
        <v>0</v>
      </c>
      <c r="G152" s="189">
        <f t="shared" si="19"/>
        <v>0</v>
      </c>
    </row>
    <row r="153" spans="1:7" ht="15.95" customHeight="1" thickBot="1" x14ac:dyDescent="0.3">
      <c r="A153" s="190" t="s">
        <v>269</v>
      </c>
      <c r="B153" s="99" t="s">
        <v>270</v>
      </c>
      <c r="C153" s="107"/>
      <c r="D153" s="191"/>
      <c r="E153" s="107"/>
      <c r="F153" s="104">
        <f t="shared" si="18"/>
        <v>0</v>
      </c>
      <c r="G153" s="189">
        <f t="shared" si="19"/>
        <v>0</v>
      </c>
    </row>
    <row r="154" spans="1:7" ht="15.95" customHeight="1" thickBot="1" x14ac:dyDescent="0.3">
      <c r="A154" s="63" t="s">
        <v>271</v>
      </c>
      <c r="B154" s="99" t="s">
        <v>272</v>
      </c>
      <c r="C154" s="112">
        <f>+C129+C133+C140+C146+C152+C153</f>
        <v>0</v>
      </c>
      <c r="D154" s="192">
        <f>+D129+D133+D140+D146+D152+D153</f>
        <v>0</v>
      </c>
      <c r="E154" s="112"/>
      <c r="F154" s="112"/>
      <c r="G154" s="193">
        <f>+G129+G133+G140+G146+G152+G153</f>
        <v>0</v>
      </c>
    </row>
    <row r="155" spans="1:7" ht="15.95" customHeight="1" thickBot="1" x14ac:dyDescent="0.3">
      <c r="A155" s="194" t="s">
        <v>273</v>
      </c>
      <c r="B155" s="116" t="s">
        <v>274</v>
      </c>
      <c r="C155" s="112">
        <f>+C128+C154</f>
        <v>53301900</v>
      </c>
      <c r="D155" s="192">
        <f>+D128+D154</f>
        <v>0</v>
      </c>
      <c r="E155" s="112">
        <f>+E128+E154</f>
        <v>1650000</v>
      </c>
      <c r="F155" s="112">
        <f>+F128+F154</f>
        <v>1650000</v>
      </c>
      <c r="G155" s="193">
        <f>+G128+G154</f>
        <v>54951900</v>
      </c>
    </row>
    <row r="156" spans="1:7" ht="15.95" customHeight="1" thickBot="1" x14ac:dyDescent="0.3">
      <c r="A156" s="195"/>
      <c r="B156" s="196"/>
      <c r="C156" s="197"/>
      <c r="D156" s="197"/>
      <c r="E156" s="198"/>
      <c r="F156" s="198"/>
      <c r="G156" s="199"/>
    </row>
    <row r="157" spans="1:7" ht="15.95" customHeight="1" thickBot="1" x14ac:dyDescent="0.3">
      <c r="A157" s="200" t="s">
        <v>308</v>
      </c>
      <c r="B157" s="201"/>
      <c r="C157" s="202">
        <v>10</v>
      </c>
      <c r="D157" s="203"/>
      <c r="E157" s="202"/>
      <c r="F157" s="204">
        <f>D157+E157</f>
        <v>0</v>
      </c>
      <c r="G157" s="205">
        <f>C157+F157</f>
        <v>10</v>
      </c>
    </row>
    <row r="158" spans="1:7" ht="15.95" customHeight="1" thickBot="1" x14ac:dyDescent="0.3">
      <c r="A158" s="200" t="s">
        <v>309</v>
      </c>
      <c r="B158" s="201"/>
      <c r="C158" s="202">
        <v>0</v>
      </c>
      <c r="D158" s="203"/>
      <c r="E158" s="202"/>
      <c r="F158" s="204">
        <f>D158+E158</f>
        <v>0</v>
      </c>
      <c r="G158" s="205">
        <f>C158+F158</f>
        <v>0</v>
      </c>
    </row>
  </sheetData>
  <mergeCells count="4">
    <mergeCell ref="B2:D2"/>
    <mergeCell ref="B3:D3"/>
    <mergeCell ref="A7:G7"/>
    <mergeCell ref="A92:G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 összesen</vt:lpstr>
      <vt:lpstr>Önkorm</vt:lpstr>
      <vt:lpstr>KÖH</vt:lpstr>
      <vt:lpstr>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2019-02-22T09:10:02Z</cp:lastPrinted>
  <dcterms:created xsi:type="dcterms:W3CDTF">2019-02-22T09:03:07Z</dcterms:created>
  <dcterms:modified xsi:type="dcterms:W3CDTF">2019-02-22T09:14:29Z</dcterms:modified>
</cp:coreProperties>
</file>