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1"/>
  </bookViews>
  <sheets>
    <sheet name="Bevételek 1.a mell" sheetId="1" r:id="rId1"/>
    <sheet name="Kiadások 1.b mell" sheetId="2" r:id="rId2"/>
  </sheets>
  <definedNames>
    <definedName name="_xlnm.Print_Titles" localSheetId="0">'Bevételek 1.a mell'!$2:$3</definedName>
    <definedName name="_xlnm.Print_Titles" localSheetId="1">'Kiadások 1.b mell'!$3:$5</definedName>
    <definedName name="_xlnm.Print_Area" localSheetId="0">'Bevételek 1.a mell'!$A$1:$N$77</definedName>
  </definedNames>
  <calcPr fullCalcOnLoad="1"/>
</workbook>
</file>

<file path=xl/sharedStrings.xml><?xml version="1.0" encoding="utf-8"?>
<sst xmlns="http://schemas.openxmlformats.org/spreadsheetml/2006/main" count="289" uniqueCount="133">
  <si>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</si>
  <si>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</si>
  <si>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</si>
  <si>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</si>
  <si>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</si>
  <si>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</si>
  <si>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</si>
  <si>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</si>
  <si>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</si>
  <si>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</si>
  <si>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</si>
  <si>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</si>
  <si>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</si>
  <si>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</si>
  <si>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</si>
  <si>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</si>
  <si>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</si>
  <si>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</si>
  <si>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</si>
  <si>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</si>
  <si>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</si>
  <si>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</si>
  <si>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Bevételekből:</t>
  </si>
  <si>
    <t>kötelező önkormányzati feladatok</t>
  </si>
  <si>
    <t>önként vállalt feladatok</t>
  </si>
  <si>
    <t>Kiadásokból:</t>
  </si>
  <si>
    <t>Adópótlékok, adóbírságok</t>
  </si>
  <si>
    <t>Felhalmozási bevételek</t>
  </si>
  <si>
    <t>Nem közművel összegyűjtött háztartási szennyvíz ártalmatlanítása</t>
  </si>
  <si>
    <t xml:space="preserve">           </t>
  </si>
  <si>
    <t>Földalapú támogatás</t>
  </si>
  <si>
    <t>K =</t>
  </si>
  <si>
    <t>Ö =</t>
  </si>
  <si>
    <t>előirányzat csop szám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</si>
  <si>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</si>
  <si>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</si>
  <si>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</si>
  <si>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</si>
  <si>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</si>
  <si>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</si>
  <si>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</si>
  <si>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Egyéb sajátos bevételek </t>
  </si>
  <si>
    <t xml:space="preserve">III. fejezet összesen: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</si>
  <si>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</si>
  <si>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</si>
  <si>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</si>
  <si>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</si>
  <si>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</si>
  <si>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</si>
  <si>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</si>
  <si>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</si>
  <si>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III.5. Gyermekétkeztetés támogatása</t>
  </si>
  <si>
    <t xml:space="preserve">földhasználati jogok </t>
  </si>
  <si>
    <t xml:space="preserve"> A települési önkormányzatok szociális feladatainak egyéb támogatása</t>
  </si>
  <si>
    <t xml:space="preserve"> Gyermekétkeztetés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</si>
  <si>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</si>
  <si>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</si>
  <si>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</si>
  <si>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</si>
  <si>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</si>
  <si>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IV. fejezet összesen: 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</si>
  <si>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</si>
  <si>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</si>
  <si>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</si>
  <si>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</si>
  <si>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</si>
  <si>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</si>
  <si>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</si>
  <si>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</si>
  <si>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</si>
  <si>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</si>
  <si>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</si>
  <si>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</si>
  <si>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</si>
  <si>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</si>
  <si>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>041232-Start munka program-Téli közfoglakoztatás</t>
  </si>
  <si>
    <t xml:space="preserve"> 041233 Hosszabb időtartamú közfoglalkoztatás</t>
  </si>
  <si>
    <t>045160 Közutak, hidak, alagutak üzemeltetése, fenntartása</t>
  </si>
  <si>
    <t>051030 Nem veszélyes (települési) hulladék begyűjtése</t>
  </si>
  <si>
    <t>066010 Zöldterület-kezelés</t>
  </si>
  <si>
    <t>066020 Város-, községgazdálkodási egyéb szolg.</t>
  </si>
  <si>
    <t>081030 Sportlétesítmények működtetése, fejlesztése</t>
  </si>
  <si>
    <t>082044 Könyvtári szolgáltatások</t>
  </si>
  <si>
    <t>082092 Közművelődés-hagyom. közösségi kultur.értékek gond.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</si>
  <si>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</si>
  <si>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</si>
  <si>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</si>
  <si>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</si>
  <si>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</si>
  <si>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</si>
  <si>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</si>
  <si>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107055-1 Falugondnoki, tanyagondnoki szolgáltatás</t>
  </si>
  <si>
    <t>051060 Veszélyes hulladék kezelése, ártalmatlanítása</t>
  </si>
  <si>
    <t>042180-1 Állategészségügy</t>
  </si>
  <si>
    <t>072311-1 Fogorvosi alapellátás</t>
  </si>
  <si>
    <t>074031-1 Család- és nővédelmi egészségügy gondozás/védőnő</t>
  </si>
  <si>
    <t xml:space="preserve">dologi kiadások </t>
  </si>
  <si>
    <t>Kiegésztés az önkormányzati feladatokhoz</t>
  </si>
  <si>
    <t>Szünidei gyermekétkeztetés támogatása</t>
  </si>
  <si>
    <t>Behajtási költségek</t>
  </si>
  <si>
    <t xml:space="preserve"> 2017 évi mutató szám</t>
  </si>
  <si>
    <t xml:space="preserve">lakásbérleti díj </t>
  </si>
  <si>
    <t>064010 Közvilágítás</t>
  </si>
  <si>
    <t>074032 Ifjuság egészésgügyi gondozás (  iskola egészségügy )</t>
  </si>
  <si>
    <t>Kártérítés</t>
  </si>
  <si>
    <t>I. fejezet Önkormányzati feladatok</t>
  </si>
  <si>
    <t xml:space="preserve">I fejezet összesen: </t>
  </si>
  <si>
    <t>I. fejezet Önkormányzati feladatellátás</t>
  </si>
  <si>
    <t xml:space="preserve">I. fejezet összesen : </t>
  </si>
  <si>
    <t>016080-1 Kiemelt állami és önkorm.rendezvények</t>
  </si>
  <si>
    <t xml:space="preserve">Bátor Községi Önkormányzat </t>
  </si>
  <si>
    <t xml:space="preserve">Falugondnoki szolgáltatás támogatása </t>
  </si>
  <si>
    <t>nem lakás véljára szolg. Helyiség bérlet</t>
  </si>
  <si>
    <t>Szolgáltatások ellenértéke</t>
  </si>
  <si>
    <t>II. fejezet 011220 Adó-vám és jövedéki igazgatás</t>
  </si>
  <si>
    <t>013350 Az önkormányzati vagyonnal való gazdálkodás</t>
  </si>
  <si>
    <t>018030 Támogatási célú finanszírozási műveletek</t>
  </si>
  <si>
    <t>Maradvány felhasználás</t>
  </si>
  <si>
    <t>TB Alaptól egészségügyi feladatokra</t>
  </si>
  <si>
    <t xml:space="preserve">IV. fejezet  Támogatások </t>
  </si>
  <si>
    <t xml:space="preserve">III. fejezet 018010 Önkormányzatok elszámolásai a központi költségvetéssel </t>
  </si>
  <si>
    <t>10 fő</t>
  </si>
  <si>
    <t>1 fő</t>
  </si>
  <si>
    <t>Személyi juttatások (pm)</t>
  </si>
  <si>
    <t>4 fő</t>
  </si>
  <si>
    <t xml:space="preserve">Átadás </t>
  </si>
  <si>
    <t xml:space="preserve">Dologi kiadások   Falunap </t>
  </si>
  <si>
    <t>Községháza felújítása</t>
  </si>
  <si>
    <t>Béke utca felújítása</t>
  </si>
  <si>
    <t>Engedélyezett létszám 2018 évre</t>
  </si>
  <si>
    <t xml:space="preserve">Átadás Egercsehi </t>
  </si>
  <si>
    <t>TOP 1.2.1.-16-HE1-2017-00002</t>
  </si>
  <si>
    <t xml:space="preserve">TARTALÉK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</si>
</sst>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#,###,###"/>
    <numFmt numFmtId="168" formatCode="#,##0;[Red]#,##0"/>
    <numFmt numFmtId="169" formatCode="#,##0\ &quot;Ft&quot;"/>
    <numFmt numFmtId="170" formatCode="[$-40E]yyyy\.\ mmmm\ d\."/>
    <numFmt numFmtId="171" formatCode="#,##0.00\ &quot;Ft&quot;"/>
    <numFmt numFmtId="172" formatCode="#,##0.0\ &quot;Ft&quot;"/>
    <numFmt numFmtId="173" formatCode="_-* #,##0\ &quot;Ft&quot;_-;\-* #,##0\ &quot;Ft&quot;_-;_-* &quot;-&quot;??\ &quot;Ft&quot;_-;_-@_-"/>
  </numFmts>
  <fonts count="79">
    <font>
      <sz val="10"/>
      <name val="MS Sans Serif"/>
      <family val="0"/>
    </font>
    <font>
      <sz val="11"/>
      <color indexed="8"/>
      <name val="Calibri"/>
      <family val="2"/>
    </font>
    <font>
      <sz val="10"/>
      <name val="H-Times New Roman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b/>
      <sz val="11"/>
      <name val="Times New Roman CE"/>
      <family val="0"/>
    </font>
    <font>
      <sz val="11"/>
      <color indexed="55"/>
      <name val="Times New Roman CE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i/>
      <sz val="10"/>
      <name val="Times New Roman"/>
      <family val="1"/>
    </font>
    <font>
      <sz val="9"/>
      <name val="Times New Roman CE"/>
      <family val="1"/>
    </font>
    <font>
      <b/>
      <i/>
      <sz val="12"/>
      <name val="Times New Roman CE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2"/>
      <color indexed="8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"/>
      <family val="1"/>
    </font>
    <font>
      <b/>
      <i/>
      <sz val="20"/>
      <name val="Times New Roman"/>
      <family val="1"/>
    </font>
    <font>
      <b/>
      <i/>
      <sz val="20"/>
      <name val="Times New Roman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8"/>
      <name val="Times New Roman CE"/>
      <family val="1"/>
    </font>
    <font>
      <sz val="20"/>
      <name val="Times New Roman CE"/>
      <family val="1"/>
    </font>
    <font>
      <sz val="20"/>
      <name val="MS Sans Serif"/>
      <family val="0"/>
    </font>
    <font>
      <b/>
      <sz val="22"/>
      <name val="Times New Roman CE"/>
      <family val="1"/>
    </font>
    <font>
      <b/>
      <sz val="1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color indexed="12"/>
      <name val="Times New Roman CE"/>
      <family val="0"/>
    </font>
    <font>
      <sz val="8"/>
      <color indexed="23"/>
      <name val="Times New Roman CE"/>
      <family val="0"/>
    </font>
    <font>
      <sz val="8"/>
      <color indexed="20"/>
      <name val="Times New Roman CE"/>
      <family val="0"/>
    </font>
    <font>
      <sz val="8"/>
      <color indexed="21"/>
      <name val="Times New Roman CE"/>
      <family val="0"/>
    </font>
    <font>
      <b/>
      <sz val="14"/>
      <color indexed="17"/>
      <name val="Times New Roman CE"/>
      <family val="0"/>
    </font>
    <font>
      <b/>
      <sz val="12"/>
      <color indexed="10"/>
      <name val="H-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165" fontId="9" fillId="0" borderId="0" xfId="0" applyNumberFormat="1" applyFont="1" applyAlignment="1">
      <alignment/>
    </xf>
    <xf numFmtId="164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/>
    </xf>
    <xf numFmtId="16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7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10" xfId="56" applyFont="1" applyBorder="1" applyAlignment="1">
      <alignment horizontal="left" vertical="center" wrapText="1"/>
      <protection/>
    </xf>
    <xf numFmtId="3" fontId="3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center" vertical="center" wrapText="1"/>
      <protection/>
    </xf>
    <xf numFmtId="3" fontId="5" fillId="0" borderId="10" xfId="56" applyFont="1" applyBorder="1" applyAlignment="1">
      <alignment horizontal="center" vertical="center" wrapText="1"/>
      <protection/>
    </xf>
    <xf numFmtId="3" fontId="7" fillId="0" borderId="10" xfId="56" applyFont="1" applyBorder="1" applyAlignment="1">
      <alignment horizontal="left" vertical="center"/>
      <protection/>
    </xf>
    <xf numFmtId="3" fontId="5" fillId="0" borderId="10" xfId="56" applyFont="1" applyBorder="1" applyAlignment="1">
      <alignment horizontal="left" vertical="center"/>
      <protection/>
    </xf>
    <xf numFmtId="3" fontId="7" fillId="0" borderId="10" xfId="56" applyFont="1" applyFill="1" applyBorder="1" applyAlignment="1">
      <alignment horizontal="centerContinuous" vertical="center"/>
      <protection/>
    </xf>
    <xf numFmtId="3" fontId="5" fillId="0" borderId="10" xfId="56" applyFont="1" applyFill="1" applyBorder="1" applyAlignment="1">
      <alignment horizontal="centerContinuous" vertical="center"/>
      <protection/>
    </xf>
    <xf numFmtId="3" fontId="7" fillId="0" borderId="10" xfId="56" applyFont="1" applyFill="1" applyBorder="1" applyAlignment="1">
      <alignment horizontal="centerContinuous" vertical="center" wrapText="1"/>
      <protection/>
    </xf>
    <xf numFmtId="164" fontId="6" fillId="0" borderId="10" xfId="56" applyNumberFormat="1" applyFont="1" applyFill="1" applyBorder="1" applyAlignment="1">
      <alignment horizontal="right" vertical="center"/>
      <protection/>
    </xf>
    <xf numFmtId="3" fontId="7" fillId="0" borderId="10" xfId="56" applyFont="1" applyFill="1" applyBorder="1" applyAlignment="1">
      <alignment horizontal="left" vertical="center"/>
      <protection/>
    </xf>
    <xf numFmtId="3" fontId="5" fillId="0" borderId="10" xfId="56" applyFont="1" applyFill="1" applyBorder="1" applyAlignment="1">
      <alignment horizontal="left" vertical="center"/>
      <protection/>
    </xf>
    <xf numFmtId="3" fontId="5" fillId="0" borderId="10" xfId="56" applyFont="1" applyFill="1" applyBorder="1" applyAlignment="1">
      <alignment horizontal="left" vertical="center" wrapText="1"/>
      <protection/>
    </xf>
    <xf numFmtId="166" fontId="7" fillId="0" borderId="10" xfId="56" applyNumberFormat="1" applyFont="1" applyBorder="1" applyAlignment="1">
      <alignment horizontal="centerContinuous" vertical="center"/>
      <protection/>
    </xf>
    <xf numFmtId="166" fontId="7" fillId="0" borderId="10" xfId="56" applyNumberFormat="1" applyFont="1" applyBorder="1" applyAlignment="1">
      <alignment horizontal="centerContinuous" vertical="center" wrapText="1"/>
      <protection/>
    </xf>
    <xf numFmtId="164" fontId="6" fillId="0" borderId="10" xfId="56" applyNumberFormat="1" applyFont="1" applyBorder="1" applyAlignment="1">
      <alignment horizontal="right" vertical="center"/>
      <protection/>
    </xf>
    <xf numFmtId="0" fontId="27" fillId="3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1" xfId="56" applyFont="1" applyBorder="1" applyAlignment="1">
      <alignment horizontal="center" vertical="center"/>
      <protection/>
    </xf>
    <xf numFmtId="3" fontId="5" fillId="0" borderId="11" xfId="56" applyFont="1" applyBorder="1" applyAlignment="1">
      <alignment horizontal="left" vertical="center"/>
      <protection/>
    </xf>
    <xf numFmtId="3" fontId="7" fillId="0" borderId="11" xfId="56" applyFont="1" applyBorder="1" applyAlignment="1">
      <alignment horizontal="left" vertical="center" wrapText="1"/>
      <protection/>
    </xf>
    <xf numFmtId="3" fontId="5" fillId="0" borderId="10" xfId="56" applyFont="1" applyFill="1" applyBorder="1" applyAlignment="1">
      <alignment horizontal="center" vertical="center"/>
      <protection/>
    </xf>
    <xf numFmtId="3" fontId="7" fillId="0" borderId="11" xfId="56" applyFont="1" applyFill="1" applyBorder="1" applyAlignment="1">
      <alignment horizontal="left" vertical="center" wrapText="1"/>
      <protection/>
    </xf>
    <xf numFmtId="3" fontId="5" fillId="0" borderId="12" xfId="56" applyFont="1" applyFill="1" applyBorder="1" applyAlignment="1">
      <alignment horizontal="center" vertical="center"/>
      <protection/>
    </xf>
    <xf numFmtId="3" fontId="7" fillId="0" borderId="11" xfId="56" applyFont="1" applyFill="1" applyBorder="1" applyAlignment="1">
      <alignment horizontal="left" vertical="center"/>
      <protection/>
    </xf>
    <xf numFmtId="3" fontId="5" fillId="0" borderId="12" xfId="56" applyFont="1" applyFill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3" fontId="7" fillId="35" borderId="11" xfId="56" applyFont="1" applyFill="1" applyBorder="1" applyAlignment="1">
      <alignment horizontal="left" vertical="center"/>
      <protection/>
    </xf>
    <xf numFmtId="3" fontId="6" fillId="36" borderId="11" xfId="56" applyFont="1" applyFill="1" applyBorder="1" applyAlignment="1">
      <alignment horizontal="left" vertical="center" wrapText="1"/>
      <protection/>
    </xf>
    <xf numFmtId="3" fontId="7" fillId="36" borderId="11" xfId="56" applyFont="1" applyFill="1" applyBorder="1" applyAlignment="1">
      <alignment horizontal="left" vertical="center"/>
      <protection/>
    </xf>
    <xf numFmtId="3" fontId="7" fillId="33" borderId="11" xfId="56" applyFont="1" applyFill="1" applyBorder="1" applyAlignment="1">
      <alignment horizontal="left" vertical="center"/>
      <protection/>
    </xf>
    <xf numFmtId="3" fontId="7" fillId="35" borderId="11" xfId="56" applyFont="1" applyFill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3" fontId="5" fillId="0" borderId="11" xfId="56" applyFont="1" applyBorder="1" applyAlignment="1">
      <alignment horizontal="left" vertical="center"/>
      <protection/>
    </xf>
    <xf numFmtId="3" fontId="5" fillId="0" borderId="11" xfId="56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3" fontId="5" fillId="0" borderId="11" xfId="56" applyFont="1" applyFill="1" applyBorder="1" applyAlignment="1">
      <alignment horizontal="left" vertical="center" wrapText="1"/>
      <protection/>
    </xf>
    <xf numFmtId="164" fontId="6" fillId="34" borderId="10" xfId="56" applyNumberFormat="1" applyFont="1" applyFill="1" applyBorder="1" applyAlignment="1">
      <alignment horizontal="right" vertical="center"/>
      <protection/>
    </xf>
    <xf numFmtId="0" fontId="6" fillId="34" borderId="0" xfId="0" applyFont="1" applyFill="1" applyAlignment="1">
      <alignment vertical="center"/>
    </xf>
    <xf numFmtId="3" fontId="5" fillId="0" borderId="11" xfId="56" applyFont="1" applyFill="1" applyBorder="1" applyAlignment="1">
      <alignment horizontal="left" vertical="center" wrapText="1"/>
      <protection/>
    </xf>
    <xf numFmtId="0" fontId="7" fillId="35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23" fillId="0" borderId="10" xfId="55" applyFont="1" applyBorder="1" applyAlignment="1">
      <alignment horizontal="left" vertical="center"/>
      <protection/>
    </xf>
    <xf numFmtId="0" fontId="11" fillId="0" borderId="10" xfId="55" applyFont="1" applyBorder="1" applyAlignment="1">
      <alignment vertical="center"/>
      <protection/>
    </xf>
    <xf numFmtId="0" fontId="11" fillId="0" borderId="10" xfId="55" applyFont="1" applyBorder="1" applyAlignment="1">
      <alignment horizontal="left"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/>
      <protection/>
    </xf>
    <xf numFmtId="0" fontId="23" fillId="0" borderId="10" xfId="55" applyFont="1" applyBorder="1" applyAlignment="1" quotePrefix="1">
      <alignment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19" fillId="0" borderId="10" xfId="55" applyFont="1" applyBorder="1" applyAlignment="1">
      <alignment horizontal="left" vertical="center"/>
      <protection/>
    </xf>
    <xf numFmtId="0" fontId="19" fillId="0" borderId="10" xfId="55" applyFont="1" applyBorder="1" applyAlignment="1">
      <alignment vertical="center"/>
      <protection/>
    </xf>
    <xf numFmtId="0" fontId="21" fillId="34" borderId="12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1" fillId="34" borderId="10" xfId="0" applyFont="1" applyFill="1" applyBorder="1" applyAlignment="1">
      <alignment/>
    </xf>
    <xf numFmtId="164" fontId="24" fillId="34" borderId="10" xfId="0" applyNumberFormat="1" applyFont="1" applyFill="1" applyBorder="1" applyAlignment="1">
      <alignment vertical="center"/>
    </xf>
    <xf numFmtId="164" fontId="23" fillId="34" borderId="13" xfId="0" applyNumberFormat="1" applyFont="1" applyFill="1" applyBorder="1" applyAlignment="1">
      <alignment vertical="center"/>
    </xf>
    <xf numFmtId="4" fontId="5" fillId="0" borderId="11" xfId="56" applyNumberFormat="1" applyFont="1" applyBorder="1" applyAlignment="1">
      <alignment horizontal="left" vertical="center"/>
      <protection/>
    </xf>
    <xf numFmtId="3" fontId="7" fillId="0" borderId="12" xfId="56" applyFont="1" applyFill="1" applyBorder="1" applyAlignment="1">
      <alignment horizontal="centerContinuous" vertical="center"/>
      <protection/>
    </xf>
    <xf numFmtId="3" fontId="7" fillId="0" borderId="14" xfId="56" applyFont="1" applyFill="1" applyBorder="1" applyAlignment="1">
      <alignment horizontal="centerContinuous" vertical="center"/>
      <protection/>
    </xf>
    <xf numFmtId="164" fontId="5" fillId="0" borderId="10" xfId="56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65" fontId="24" fillId="36" borderId="10" xfId="55" applyNumberFormat="1" applyFont="1" applyFill="1" applyBorder="1" applyAlignment="1">
      <alignment horizontal="right" vertical="center"/>
      <protection/>
    </xf>
    <xf numFmtId="3" fontId="28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28" fillId="0" borderId="11" xfId="0" applyNumberFormat="1" applyFont="1" applyBorder="1" applyAlignment="1">
      <alignment vertical="center" wrapText="1"/>
    </xf>
    <xf numFmtId="0" fontId="21" fillId="34" borderId="12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169" fontId="21" fillId="36" borderId="10" xfId="55" applyNumberFormat="1" applyFont="1" applyFill="1" applyBorder="1" applyAlignment="1">
      <alignment horizontal="right" vertical="center"/>
      <protection/>
    </xf>
    <xf numFmtId="169" fontId="24" fillId="0" borderId="10" xfId="0" applyNumberFormat="1" applyFont="1" applyBorder="1" applyAlignment="1">
      <alignment horizontal="right" vertical="center"/>
    </xf>
    <xf numFmtId="169" fontId="21" fillId="0" borderId="1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169" fontId="23" fillId="0" borderId="10" xfId="0" applyNumberFormat="1" applyFont="1" applyBorder="1" applyAlignment="1">
      <alignment horizontal="right" vertical="center"/>
    </xf>
    <xf numFmtId="169" fontId="24" fillId="0" borderId="10" xfId="0" applyNumberFormat="1" applyFont="1" applyBorder="1" applyAlignment="1">
      <alignment horizontal="right"/>
    </xf>
    <xf numFmtId="3" fontId="7" fillId="0" borderId="12" xfId="56" applyFont="1" applyFill="1" applyBorder="1" applyAlignment="1">
      <alignment vertical="center"/>
      <protection/>
    </xf>
    <xf numFmtId="3" fontId="7" fillId="0" borderId="14" xfId="56" applyFont="1" applyFill="1" applyBorder="1" applyAlignment="1">
      <alignment vertical="center"/>
      <protection/>
    </xf>
    <xf numFmtId="3" fontId="5" fillId="0" borderId="10" xfId="56" applyFont="1" applyFill="1" applyBorder="1" applyAlignment="1">
      <alignment vertical="center"/>
      <protection/>
    </xf>
    <xf numFmtId="169" fontId="35" fillId="0" borderId="10" xfId="40" applyNumberFormat="1" applyFont="1" applyFill="1" applyBorder="1" applyAlignment="1">
      <alignment horizontal="right"/>
    </xf>
    <xf numFmtId="3" fontId="5" fillId="0" borderId="10" xfId="56" applyFont="1" applyFill="1" applyBorder="1" applyAlignment="1">
      <alignment vertical="center"/>
      <protection/>
    </xf>
    <xf numFmtId="3" fontId="28" fillId="0" borderId="11" xfId="0" applyNumberFormat="1" applyFont="1" applyBorder="1" applyAlignment="1">
      <alignment horizontal="left" vertical="center" wrapText="1"/>
    </xf>
    <xf numFmtId="3" fontId="5" fillId="0" borderId="11" xfId="56" applyFont="1" applyFill="1" applyBorder="1" applyAlignment="1">
      <alignment vertical="center"/>
      <protection/>
    </xf>
    <xf numFmtId="3" fontId="25" fillId="0" borderId="10" xfId="56" applyFont="1" applyFill="1" applyBorder="1" applyAlignment="1">
      <alignment vertical="center"/>
      <protection/>
    </xf>
    <xf numFmtId="169" fontId="7" fillId="0" borderId="10" xfId="56" applyNumberFormat="1" applyFont="1" applyBorder="1" applyAlignment="1">
      <alignment vertical="center"/>
      <protection/>
    </xf>
    <xf numFmtId="169" fontId="7" fillId="0" borderId="10" xfId="56" applyNumberFormat="1" applyFont="1" applyFill="1" applyBorder="1" applyAlignment="1">
      <alignment vertical="center"/>
      <protection/>
    </xf>
    <xf numFmtId="169" fontId="35" fillId="34" borderId="10" xfId="40" applyNumberFormat="1" applyFont="1" applyFill="1" applyBorder="1" applyAlignment="1">
      <alignment horizontal="right"/>
    </xf>
    <xf numFmtId="169" fontId="5" fillId="0" borderId="10" xfId="56" applyNumberFormat="1" applyFont="1" applyBorder="1" applyAlignment="1">
      <alignment vertical="center"/>
      <protection/>
    </xf>
    <xf numFmtId="169" fontId="6" fillId="34" borderId="10" xfId="56" applyNumberFormat="1" applyFont="1" applyFill="1" applyBorder="1" applyAlignment="1">
      <alignment vertical="center"/>
      <protection/>
    </xf>
    <xf numFmtId="169" fontId="6" fillId="0" borderId="10" xfId="56" applyNumberFormat="1" applyFont="1" applyBorder="1" applyAlignment="1">
      <alignment vertical="center"/>
      <protection/>
    </xf>
    <xf numFmtId="3" fontId="25" fillId="0" borderId="10" xfId="56" applyFont="1" applyFill="1" applyBorder="1" applyAlignment="1">
      <alignment vertical="center"/>
      <protection/>
    </xf>
    <xf numFmtId="3" fontId="5" fillId="0" borderId="10" xfId="56" applyFont="1" applyBorder="1" applyAlignment="1">
      <alignment vertical="center" wrapText="1"/>
      <protection/>
    </xf>
    <xf numFmtId="3" fontId="32" fillId="0" borderId="0" xfId="0" applyNumberFormat="1" applyFont="1" applyAlignment="1">
      <alignment/>
    </xf>
    <xf numFmtId="3" fontId="32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34" borderId="10" xfId="0" applyNumberFormat="1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/>
    </xf>
    <xf numFmtId="3" fontId="24" fillId="34" borderId="13" xfId="0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/>
    </xf>
    <xf numFmtId="3" fontId="32" fillId="34" borderId="10" xfId="0" applyNumberFormat="1" applyFont="1" applyFill="1" applyBorder="1" applyAlignment="1">
      <alignment vertical="center"/>
    </xf>
    <xf numFmtId="169" fontId="23" fillId="0" borderId="10" xfId="0" applyNumberFormat="1" applyFont="1" applyBorder="1" applyAlignment="1">
      <alignment horizontal="right"/>
    </xf>
    <xf numFmtId="169" fontId="32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3" fontId="5" fillId="0" borderId="10" xfId="56" applyFont="1" applyFill="1" applyBorder="1" applyAlignment="1">
      <alignment horizontal="left" vertical="center" wrapText="1"/>
      <protection/>
    </xf>
    <xf numFmtId="3" fontId="5" fillId="0" borderId="12" xfId="56" applyFont="1" applyBorder="1" applyAlignment="1">
      <alignment horizontal="left" vertical="center"/>
      <protection/>
    </xf>
    <xf numFmtId="3" fontId="5" fillId="0" borderId="14" xfId="56" applyFont="1" applyBorder="1" applyAlignment="1">
      <alignment horizontal="left" vertical="center"/>
      <protection/>
    </xf>
    <xf numFmtId="3" fontId="5" fillId="0" borderId="11" xfId="56" applyFont="1" applyBorder="1" applyAlignment="1">
      <alignment horizontal="left" vertical="center"/>
      <protection/>
    </xf>
    <xf numFmtId="3" fontId="25" fillId="0" borderId="10" xfId="56" applyFont="1" applyBorder="1" applyAlignment="1">
      <alignment horizontal="center" vertical="center" wrapText="1"/>
      <protection/>
    </xf>
    <xf numFmtId="3" fontId="15" fillId="0" borderId="10" xfId="56" applyFont="1" applyBorder="1" applyAlignment="1">
      <alignment horizontal="center" vertical="center" wrapText="1"/>
      <protection/>
    </xf>
    <xf numFmtId="3" fontId="26" fillId="0" borderId="10" xfId="56" applyFont="1" applyBorder="1" applyAlignment="1">
      <alignment horizontal="center" vertical="center" wrapText="1"/>
      <protection/>
    </xf>
    <xf numFmtId="167" fontId="36" fillId="0" borderId="10" xfId="0" applyNumberFormat="1" applyFont="1" applyBorder="1" applyAlignment="1">
      <alignment horizontal="center" vertical="center" wrapText="1"/>
    </xf>
    <xf numFmtId="3" fontId="15" fillId="0" borderId="10" xfId="56" applyFont="1" applyBorder="1" applyAlignment="1">
      <alignment horizontal="center" vertical="center" wrapText="1"/>
      <protection/>
    </xf>
    <xf numFmtId="3" fontId="15" fillId="0" borderId="13" xfId="56" applyFont="1" applyBorder="1" applyAlignment="1">
      <alignment horizontal="center" vertical="center" wrapText="1"/>
      <protection/>
    </xf>
    <xf numFmtId="3" fontId="15" fillId="0" borderId="15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7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7" fillId="36" borderId="12" xfId="56" applyFont="1" applyFill="1" applyBorder="1" applyAlignment="1">
      <alignment horizontal="left" vertical="center"/>
      <protection/>
    </xf>
    <xf numFmtId="3" fontId="7" fillId="36" borderId="14" xfId="56" applyFont="1" applyFill="1" applyBorder="1" applyAlignment="1">
      <alignment horizontal="left" vertical="center"/>
      <protection/>
    </xf>
    <xf numFmtId="3" fontId="7" fillId="36" borderId="11" xfId="56" applyFont="1" applyFill="1" applyBorder="1" applyAlignment="1">
      <alignment horizontal="left" vertical="center"/>
      <protection/>
    </xf>
    <xf numFmtId="3" fontId="3" fillId="0" borderId="13" xfId="56" applyFont="1" applyBorder="1" applyAlignment="1">
      <alignment horizontal="center" vertical="center" wrapText="1"/>
      <protection/>
    </xf>
    <xf numFmtId="3" fontId="3" fillId="0" borderId="15" xfId="56" applyFont="1" applyBorder="1" applyAlignment="1">
      <alignment horizontal="center" vertical="center" wrapText="1"/>
      <protection/>
    </xf>
    <xf numFmtId="3" fontId="7" fillId="0" borderId="12" xfId="56" applyFont="1" applyFill="1" applyBorder="1" applyAlignment="1">
      <alignment horizontal="left" vertical="center"/>
      <protection/>
    </xf>
    <xf numFmtId="3" fontId="7" fillId="0" borderId="14" xfId="56" applyFont="1" applyFill="1" applyBorder="1" applyAlignment="1">
      <alignment horizontal="left" vertical="center"/>
      <protection/>
    </xf>
    <xf numFmtId="3" fontId="7" fillId="0" borderId="11" xfId="56" applyFont="1" applyFill="1" applyBorder="1" applyAlignment="1">
      <alignment horizontal="left" vertical="center"/>
      <protection/>
    </xf>
    <xf numFmtId="3" fontId="5" fillId="0" borderId="12" xfId="56" applyFont="1" applyFill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0" fontId="6" fillId="35" borderId="12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3" fontId="5" fillId="0" borderId="12" xfId="56" applyFont="1" applyFill="1" applyBorder="1" applyAlignment="1">
      <alignment horizontal="left" vertical="center"/>
      <protection/>
    </xf>
    <xf numFmtId="3" fontId="5" fillId="0" borderId="14" xfId="56" applyFont="1" applyFill="1" applyBorder="1" applyAlignment="1">
      <alignment horizontal="left" vertical="center"/>
      <protection/>
    </xf>
    <xf numFmtId="3" fontId="5" fillId="0" borderId="11" xfId="56" applyFont="1" applyFill="1" applyBorder="1" applyAlignment="1">
      <alignment horizontal="left" vertical="center"/>
      <protection/>
    </xf>
    <xf numFmtId="3" fontId="5" fillId="0" borderId="12" xfId="56" applyFont="1" applyBorder="1" applyAlignment="1">
      <alignment horizontal="center" vertical="center"/>
      <protection/>
    </xf>
    <xf numFmtId="3" fontId="5" fillId="0" borderId="11" xfId="56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3" fontId="6" fillId="36" borderId="12" xfId="56" applyFont="1" applyFill="1" applyBorder="1" applyAlignment="1">
      <alignment horizontal="left" vertical="center" wrapText="1"/>
      <protection/>
    </xf>
    <xf numFmtId="3" fontId="6" fillId="36" borderId="14" xfId="56" applyFont="1" applyFill="1" applyBorder="1" applyAlignment="1">
      <alignment horizontal="left" vertical="center" wrapText="1"/>
      <protection/>
    </xf>
    <xf numFmtId="3" fontId="6" fillId="36" borderId="11" xfId="56" applyFont="1" applyFill="1" applyBorder="1" applyAlignment="1">
      <alignment horizontal="left" vertical="center" wrapText="1"/>
      <protection/>
    </xf>
    <xf numFmtId="0" fontId="7" fillId="35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3" fontId="5" fillId="0" borderId="12" xfId="56" applyFont="1" applyBorder="1" applyAlignment="1">
      <alignment horizontal="left" vertical="center" wrapText="1"/>
      <protection/>
    </xf>
    <xf numFmtId="3" fontId="5" fillId="0" borderId="14" xfId="56" applyFont="1" applyBorder="1" applyAlignment="1">
      <alignment horizontal="left" vertical="center" wrapText="1"/>
      <protection/>
    </xf>
    <xf numFmtId="3" fontId="5" fillId="0" borderId="11" xfId="56" applyFont="1" applyBorder="1" applyAlignment="1">
      <alignment horizontal="left" vertical="center" wrapText="1"/>
      <protection/>
    </xf>
    <xf numFmtId="3" fontId="7" fillId="35" borderId="12" xfId="56" applyFont="1" applyFill="1" applyBorder="1" applyAlignment="1">
      <alignment horizontal="left" vertical="center"/>
      <protection/>
    </xf>
    <xf numFmtId="3" fontId="7" fillId="35" borderId="14" xfId="56" applyFont="1" applyFill="1" applyBorder="1" applyAlignment="1">
      <alignment horizontal="left" vertical="center"/>
      <protection/>
    </xf>
    <xf numFmtId="3" fontId="7" fillId="35" borderId="11" xfId="56" applyFont="1" applyFill="1" applyBorder="1" applyAlignment="1">
      <alignment horizontal="left" vertical="center"/>
      <protection/>
    </xf>
    <xf numFmtId="3" fontId="5" fillId="0" borderId="12" xfId="56" applyFont="1" applyBorder="1" applyAlignment="1">
      <alignment horizontal="left" vertical="center"/>
      <protection/>
    </xf>
    <xf numFmtId="3" fontId="5" fillId="0" borderId="14" xfId="56" applyFont="1" applyBorder="1" applyAlignment="1">
      <alignment horizontal="left" vertical="center"/>
      <protection/>
    </xf>
    <xf numFmtId="3" fontId="5" fillId="0" borderId="11" xfId="56" applyFont="1" applyBorder="1" applyAlignment="1">
      <alignment horizontal="left" vertical="center"/>
      <protection/>
    </xf>
    <xf numFmtId="3" fontId="5" fillId="0" borderId="12" xfId="56" applyFont="1" applyFill="1" applyBorder="1" applyAlignment="1">
      <alignment horizontal="left" vertical="center" wrapText="1"/>
      <protection/>
    </xf>
    <xf numFmtId="3" fontId="5" fillId="0" borderId="14" xfId="56" applyFont="1" applyFill="1" applyBorder="1" applyAlignment="1">
      <alignment horizontal="left" vertical="center" wrapText="1"/>
      <protection/>
    </xf>
    <xf numFmtId="3" fontId="5" fillId="0" borderId="11" xfId="56" applyFont="1" applyFill="1" applyBorder="1" applyAlignment="1">
      <alignment horizontal="left" vertical="center" wrapText="1"/>
      <protection/>
    </xf>
    <xf numFmtId="3" fontId="7" fillId="0" borderId="12" xfId="56" applyFont="1" applyBorder="1" applyAlignment="1">
      <alignment horizontal="left" vertical="center" wrapText="1"/>
      <protection/>
    </xf>
    <xf numFmtId="3" fontId="7" fillId="0" borderId="14" xfId="56" applyFont="1" applyBorder="1" applyAlignment="1">
      <alignment horizontal="left" vertical="center" wrapText="1"/>
      <protection/>
    </xf>
    <xf numFmtId="3" fontId="7" fillId="0" borderId="11" xfId="56" applyFont="1" applyBorder="1" applyAlignment="1">
      <alignment horizontal="left" vertical="center" wrapText="1"/>
      <protection/>
    </xf>
    <xf numFmtId="0" fontId="7" fillId="36" borderId="12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3" fontId="7" fillId="35" borderId="12" xfId="56" applyFont="1" applyFill="1" applyBorder="1" applyAlignment="1">
      <alignment horizontal="left" vertical="center"/>
      <protection/>
    </xf>
    <xf numFmtId="3" fontId="7" fillId="35" borderId="14" xfId="56" applyFont="1" applyFill="1" applyBorder="1" applyAlignment="1">
      <alignment horizontal="left" vertical="center"/>
      <protection/>
    </xf>
    <xf numFmtId="3" fontId="7" fillId="35" borderId="11" xfId="56" applyFont="1" applyFill="1" applyBorder="1" applyAlignment="1">
      <alignment horizontal="left" vertical="center"/>
      <protection/>
    </xf>
    <xf numFmtId="3" fontId="7" fillId="33" borderId="12" xfId="56" applyFont="1" applyFill="1" applyBorder="1" applyAlignment="1">
      <alignment horizontal="left" vertical="center"/>
      <protection/>
    </xf>
    <xf numFmtId="3" fontId="7" fillId="33" borderId="14" xfId="56" applyFont="1" applyFill="1" applyBorder="1" applyAlignment="1">
      <alignment horizontal="left" vertical="center"/>
      <protection/>
    </xf>
    <xf numFmtId="3" fontId="7" fillId="33" borderId="11" xfId="56" applyFont="1" applyFill="1" applyBorder="1" applyAlignment="1">
      <alignment horizontal="left" vertical="center"/>
      <protection/>
    </xf>
    <xf numFmtId="3" fontId="7" fillId="0" borderId="12" xfId="56" applyFont="1" applyFill="1" applyBorder="1" applyAlignment="1">
      <alignment horizontal="left" vertical="center" wrapText="1"/>
      <protection/>
    </xf>
    <xf numFmtId="3" fontId="7" fillId="0" borderId="14" xfId="56" applyFont="1" applyFill="1" applyBorder="1" applyAlignment="1">
      <alignment horizontal="left" vertical="center" wrapText="1"/>
      <protection/>
    </xf>
    <xf numFmtId="3" fontId="7" fillId="0" borderId="11" xfId="56" applyFont="1" applyFill="1" applyBorder="1" applyAlignment="1">
      <alignment horizontal="left" vertical="center" wrapText="1"/>
      <protection/>
    </xf>
    <xf numFmtId="0" fontId="7" fillId="35" borderId="12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3" fontId="25" fillId="0" borderId="12" xfId="56" applyFont="1" applyFill="1" applyBorder="1" applyAlignment="1">
      <alignment horizontal="left" vertical="center"/>
      <protection/>
    </xf>
    <xf numFmtId="3" fontId="25" fillId="0" borderId="14" xfId="56" applyFont="1" applyFill="1" applyBorder="1" applyAlignment="1">
      <alignment horizontal="left" vertical="center"/>
      <protection/>
    </xf>
    <xf numFmtId="3" fontId="25" fillId="0" borderId="11" xfId="56" applyFont="1" applyFill="1" applyBorder="1" applyAlignment="1">
      <alignment horizontal="left" vertical="center"/>
      <protection/>
    </xf>
    <xf numFmtId="0" fontId="24" fillId="34" borderId="12" xfId="0" applyFont="1" applyFill="1" applyBorder="1" applyAlignment="1">
      <alignment vertical="center"/>
    </xf>
    <xf numFmtId="0" fontId="24" fillId="34" borderId="14" xfId="0" applyFont="1" applyFill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33" fillId="36" borderId="10" xfId="55" applyFont="1" applyFill="1" applyBorder="1" applyAlignment="1">
      <alignment horizontal="left" vertical="center"/>
      <protection/>
    </xf>
    <xf numFmtId="0" fontId="23" fillId="0" borderId="1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34" fillId="36" borderId="12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horizontal="left" vertical="center"/>
    </xf>
    <xf numFmtId="0" fontId="34" fillId="36" borderId="11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1" fillId="35" borderId="12" xfId="0" applyFont="1" applyFill="1" applyBorder="1" applyAlignment="1">
      <alignment horizontal="left" vertical="center"/>
    </xf>
    <xf numFmtId="0" fontId="21" fillId="35" borderId="14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left" vertical="center"/>
    </xf>
    <xf numFmtId="0" fontId="23" fillId="34" borderId="11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67" fontId="3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1MELL" xfId="55"/>
    <cellStyle name="Normál_2MELL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000375" y="0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7229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3000375" y="0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7229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2628900" y="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3000375" y="0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7229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Szöveg 10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Szöveg 11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Szöveg 12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Szöveg 13"/>
        <xdr:cNvSpPr txBox="1">
          <a:spLocks noChangeArrowheads="1"/>
        </xdr:cNvSpPr>
      </xdr:nvSpPr>
      <xdr:spPr>
        <a:xfrm>
          <a:off x="2628900" y="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76"/>
  <sheetViews>
    <sheetView showGridLines="0" zoomScalePageLayoutView="0" workbookViewId="0" topLeftCell="A1">
      <pane xSplit="14" ySplit="1" topLeftCell="O50" activePane="bottomRight" state="frozen"/>
      <selection pane="topLeft" activeCell="A1" sqref="A1"/>
      <selection pane="topRight" activeCell="N1" sqref="N1"/>
      <selection pane="bottomLeft" activeCell="A2" sqref="A2"/>
      <selection pane="bottomRight" activeCell="L64" sqref="L64"/>
    </sheetView>
  </sheetViews>
  <sheetFormatPr defaultColWidth="9.140625" defaultRowHeight="12.75"/>
  <cols>
    <col min="1" max="1" width="4.140625" style="3" customWidth="1"/>
    <col min="2" max="3" width="5.140625" style="4" customWidth="1"/>
    <col min="4" max="4" width="6.7109375" style="3" customWidth="1"/>
    <col min="5" max="5" width="5.8515625" style="3" customWidth="1"/>
    <col min="6" max="6" width="4.00390625" style="3" customWidth="1"/>
    <col min="7" max="7" width="8.421875" style="3" customWidth="1"/>
    <col min="8" max="8" width="18.57421875" style="3" customWidth="1"/>
    <col min="9" max="9" width="40.57421875" style="3" customWidth="1"/>
    <col min="10" max="10" width="9.8515625" style="3" customWidth="1"/>
    <col min="11" max="11" width="22.00390625" style="116" customWidth="1"/>
    <col min="12" max="12" width="18.7109375" style="3" customWidth="1"/>
    <col min="13" max="16384" width="9.140625" style="3" customWidth="1"/>
  </cols>
  <sheetData>
    <row r="1" spans="1:14" s="1" customFormat="1" ht="24.75" customHeight="1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1.75" customHeight="1">
      <c r="A2" s="169" t="s">
        <v>2</v>
      </c>
      <c r="B2" s="173" t="s">
        <v>9</v>
      </c>
      <c r="C2" s="174" t="s">
        <v>33</v>
      </c>
      <c r="D2" s="170" t="s">
        <v>3</v>
      </c>
      <c r="E2" s="170" t="s">
        <v>19</v>
      </c>
      <c r="F2" s="171" t="s">
        <v>15</v>
      </c>
      <c r="G2" s="171"/>
      <c r="H2" s="171"/>
      <c r="I2" s="171"/>
      <c r="J2" s="183" t="s">
        <v>100</v>
      </c>
      <c r="K2" s="172">
        <v>2017</v>
      </c>
      <c r="L2" s="178">
        <v>2018</v>
      </c>
      <c r="M2" s="177"/>
      <c r="N2" s="176"/>
    </row>
    <row r="3" spans="1:14" ht="51.75" customHeight="1">
      <c r="A3" s="169"/>
      <c r="B3" s="173"/>
      <c r="C3" s="175"/>
      <c r="D3" s="170"/>
      <c r="E3" s="170"/>
      <c r="F3" s="34" t="s">
        <v>10</v>
      </c>
      <c r="G3" s="34" t="s">
        <v>11</v>
      </c>
      <c r="H3" s="34" t="s">
        <v>12</v>
      </c>
      <c r="I3" s="34" t="s">
        <v>1</v>
      </c>
      <c r="J3" s="184"/>
      <c r="K3" s="172"/>
      <c r="L3" s="179"/>
      <c r="M3" s="177"/>
      <c r="N3" s="176"/>
    </row>
    <row r="4" spans="1:13" s="2" customFormat="1" ht="14.25" customHeight="1">
      <c r="A4" s="35"/>
      <c r="B4" s="36"/>
      <c r="C4" s="36"/>
      <c r="D4" s="37"/>
      <c r="E4" s="37"/>
      <c r="F4" s="190" t="s">
        <v>105</v>
      </c>
      <c r="G4" s="191"/>
      <c r="H4" s="191"/>
      <c r="I4" s="192"/>
      <c r="J4" s="71"/>
      <c r="K4" s="111"/>
      <c r="L4" s="111"/>
      <c r="M4" s="21"/>
    </row>
    <row r="5" spans="1:13" s="6" customFormat="1" ht="12.75" customHeight="1">
      <c r="A5" s="35">
        <v>1</v>
      </c>
      <c r="B5" s="36"/>
      <c r="C5" s="36"/>
      <c r="D5" s="37"/>
      <c r="E5" s="37"/>
      <c r="F5" s="185" t="s">
        <v>115</v>
      </c>
      <c r="G5" s="186"/>
      <c r="H5" s="186"/>
      <c r="I5" s="187"/>
      <c r="J5" s="58"/>
      <c r="K5" s="147"/>
      <c r="L5" s="147"/>
      <c r="M5" s="21"/>
    </row>
    <row r="6" spans="1:13" s="6" customFormat="1" ht="12.75" customHeight="1">
      <c r="A6" s="35"/>
      <c r="B6" s="36"/>
      <c r="C6" s="36">
        <v>1</v>
      </c>
      <c r="D6" s="37"/>
      <c r="E6" s="37"/>
      <c r="F6" s="40"/>
      <c r="G6" s="40"/>
      <c r="H6" s="188" t="s">
        <v>34</v>
      </c>
      <c r="I6" s="189"/>
      <c r="J6" s="60"/>
      <c r="K6" s="147"/>
      <c r="L6" s="147"/>
      <c r="M6" s="21"/>
    </row>
    <row r="7" spans="1:13" s="6" customFormat="1" ht="12.75" customHeight="1">
      <c r="A7" s="35"/>
      <c r="B7" s="36"/>
      <c r="C7" s="36"/>
      <c r="D7" s="37"/>
      <c r="E7" s="37"/>
      <c r="F7" s="40"/>
      <c r="G7" s="40"/>
      <c r="H7" s="59"/>
      <c r="I7" s="138" t="s">
        <v>101</v>
      </c>
      <c r="J7" s="142"/>
      <c r="K7" s="146">
        <v>363000</v>
      </c>
      <c r="L7" s="163">
        <v>350000</v>
      </c>
      <c r="M7" s="21"/>
    </row>
    <row r="8" spans="1:13" s="6" customFormat="1" ht="12.75" customHeight="1">
      <c r="A8" s="35"/>
      <c r="B8" s="36"/>
      <c r="C8" s="36"/>
      <c r="D8" s="37"/>
      <c r="E8" s="37"/>
      <c r="F8" s="40"/>
      <c r="G8" s="40"/>
      <c r="H8" s="59"/>
      <c r="I8" s="143" t="s">
        <v>112</v>
      </c>
      <c r="J8" s="142"/>
      <c r="K8" s="139">
        <v>356000</v>
      </c>
      <c r="L8" s="163">
        <v>350000</v>
      </c>
      <c r="M8" s="21"/>
    </row>
    <row r="9" spans="1:13" s="6" customFormat="1" ht="12.75" customHeight="1">
      <c r="A9" s="35"/>
      <c r="B9" s="36"/>
      <c r="C9" s="36"/>
      <c r="D9" s="37"/>
      <c r="E9" s="37"/>
      <c r="F9" s="40"/>
      <c r="G9" s="40"/>
      <c r="H9" s="59"/>
      <c r="I9" s="143" t="s">
        <v>113</v>
      </c>
      <c r="J9" s="142"/>
      <c r="K9" s="139">
        <v>98000</v>
      </c>
      <c r="L9" s="163"/>
      <c r="M9" s="21"/>
    </row>
    <row r="10" spans="1:13" s="6" customFormat="1" ht="12.75" customHeight="1">
      <c r="A10" s="35"/>
      <c r="B10" s="36"/>
      <c r="C10" s="36">
        <v>2</v>
      </c>
      <c r="D10" s="37"/>
      <c r="E10" s="37"/>
      <c r="F10" s="40"/>
      <c r="G10" s="40"/>
      <c r="H10" s="188" t="s">
        <v>27</v>
      </c>
      <c r="I10" s="189"/>
      <c r="J10" s="60"/>
      <c r="K10" s="147"/>
      <c r="L10" s="163"/>
      <c r="M10" s="21"/>
    </row>
    <row r="11" spans="1:13" s="6" customFormat="1" ht="12.75" customHeight="1">
      <c r="A11" s="35"/>
      <c r="B11" s="36"/>
      <c r="C11" s="36"/>
      <c r="D11" s="36">
        <v>1</v>
      </c>
      <c r="E11" s="37"/>
      <c r="F11" s="40"/>
      <c r="G11" s="40"/>
      <c r="H11" s="57"/>
      <c r="I11" s="45" t="s">
        <v>52</v>
      </c>
      <c r="J11" s="55"/>
      <c r="K11" s="147"/>
      <c r="L11" s="163">
        <v>90000</v>
      </c>
      <c r="M11" s="21"/>
    </row>
    <row r="12" spans="1:13" s="6" customFormat="1" ht="12.75" customHeight="1">
      <c r="A12" s="35"/>
      <c r="B12" s="36"/>
      <c r="C12" s="36"/>
      <c r="D12" s="36">
        <v>2</v>
      </c>
      <c r="E12" s="37"/>
      <c r="F12" s="40"/>
      <c r="G12" s="40"/>
      <c r="H12" s="57"/>
      <c r="I12" s="33" t="s">
        <v>30</v>
      </c>
      <c r="J12" s="33"/>
      <c r="K12" s="147"/>
      <c r="L12" s="163"/>
      <c r="M12" s="21"/>
    </row>
    <row r="13" spans="1:13" s="6" customFormat="1" ht="12.75" customHeight="1">
      <c r="A13" s="35"/>
      <c r="B13" s="36"/>
      <c r="C13" s="36"/>
      <c r="D13" s="36">
        <v>3</v>
      </c>
      <c r="E13" s="37"/>
      <c r="F13" s="40"/>
      <c r="G13" s="40"/>
      <c r="H13" s="57"/>
      <c r="I13" s="45" t="s">
        <v>36</v>
      </c>
      <c r="J13" s="55"/>
      <c r="K13" s="147"/>
      <c r="L13" s="147"/>
      <c r="M13" s="21"/>
    </row>
    <row r="14" spans="1:13" s="6" customFormat="1" ht="12.75" customHeight="1">
      <c r="A14" s="35"/>
      <c r="B14" s="36"/>
      <c r="C14" s="36"/>
      <c r="D14" s="36">
        <v>4</v>
      </c>
      <c r="E14" s="37"/>
      <c r="F14" s="40"/>
      <c r="G14" s="40"/>
      <c r="H14" s="55"/>
      <c r="I14" s="45" t="s">
        <v>56</v>
      </c>
      <c r="J14" s="55"/>
      <c r="K14" s="147"/>
      <c r="L14" s="147"/>
      <c r="M14" s="21"/>
    </row>
    <row r="15" spans="1:13" s="6" customFormat="1" ht="12.75" customHeight="1">
      <c r="A15" s="35"/>
      <c r="B15" s="36"/>
      <c r="C15" s="36"/>
      <c r="D15" s="37"/>
      <c r="E15" s="37"/>
      <c r="F15" s="136"/>
      <c r="G15" s="137"/>
      <c r="H15" s="137"/>
      <c r="I15" s="140" t="s">
        <v>104</v>
      </c>
      <c r="J15" s="58"/>
      <c r="K15" s="147"/>
      <c r="L15" s="147"/>
      <c r="M15" s="21"/>
    </row>
    <row r="16" spans="1:13" s="6" customFormat="1" ht="12.75" customHeight="1">
      <c r="A16" s="35"/>
      <c r="B16" s="36"/>
      <c r="C16" s="36"/>
      <c r="D16" s="37"/>
      <c r="E16" s="37"/>
      <c r="F16" s="180" t="s">
        <v>106</v>
      </c>
      <c r="G16" s="181"/>
      <c r="H16" s="181"/>
      <c r="I16" s="182"/>
      <c r="J16" s="63"/>
      <c r="K16" s="144">
        <f>SUM(K7:K15)</f>
        <v>817000</v>
      </c>
      <c r="L16" s="144">
        <f>SUM(L7:L15)</f>
        <v>790000</v>
      </c>
      <c r="M16" s="21"/>
    </row>
    <row r="17" spans="1:13" s="2" customFormat="1" ht="12.75" customHeight="1">
      <c r="A17" s="35"/>
      <c r="B17" s="36"/>
      <c r="C17" s="36"/>
      <c r="D17" s="37"/>
      <c r="E17" s="37"/>
      <c r="F17" s="202" t="s">
        <v>114</v>
      </c>
      <c r="G17" s="203"/>
      <c r="H17" s="203"/>
      <c r="I17" s="204"/>
      <c r="J17" s="72"/>
      <c r="K17" s="147"/>
      <c r="L17" s="147"/>
      <c r="M17" s="21"/>
    </row>
    <row r="18" spans="1:13" s="2" customFormat="1" ht="12.75" customHeight="1">
      <c r="A18" s="35">
        <v>1</v>
      </c>
      <c r="B18" s="36"/>
      <c r="C18" s="36"/>
      <c r="D18" s="37"/>
      <c r="E18" s="37"/>
      <c r="F18" s="205" t="s">
        <v>8</v>
      </c>
      <c r="G18" s="206"/>
      <c r="H18" s="206"/>
      <c r="I18" s="207"/>
      <c r="J18" s="68"/>
      <c r="K18" s="147">
        <v>1030000</v>
      </c>
      <c r="L18" s="163">
        <v>920000</v>
      </c>
      <c r="M18" s="21"/>
    </row>
    <row r="19" spans="1:13" s="2" customFormat="1" ht="14.25" customHeight="1">
      <c r="A19" s="35">
        <v>2</v>
      </c>
      <c r="B19" s="36"/>
      <c r="C19" s="36"/>
      <c r="D19" s="37"/>
      <c r="E19" s="37"/>
      <c r="F19" s="193" t="s">
        <v>37</v>
      </c>
      <c r="G19" s="194"/>
      <c r="H19" s="194"/>
      <c r="I19" s="195"/>
      <c r="J19" s="66"/>
      <c r="K19" s="147">
        <v>1641000</v>
      </c>
      <c r="L19" s="163">
        <v>1500000</v>
      </c>
      <c r="M19" s="21"/>
    </row>
    <row r="20" spans="1:14" s="6" customFormat="1" ht="14.25" customHeight="1">
      <c r="A20" s="35">
        <v>3</v>
      </c>
      <c r="B20" s="36"/>
      <c r="C20" s="36"/>
      <c r="D20" s="37"/>
      <c r="E20" s="37"/>
      <c r="F20" s="193" t="s">
        <v>38</v>
      </c>
      <c r="G20" s="194"/>
      <c r="H20" s="194"/>
      <c r="I20" s="195"/>
      <c r="J20" s="66"/>
      <c r="K20" s="147">
        <v>5477000</v>
      </c>
      <c r="L20" s="163">
        <v>4500000</v>
      </c>
      <c r="M20" s="21"/>
      <c r="N20" s="50"/>
    </row>
    <row r="21" spans="1:14" s="2" customFormat="1" ht="14.25" customHeight="1">
      <c r="A21" s="35">
        <v>4</v>
      </c>
      <c r="B21" s="36"/>
      <c r="C21" s="36"/>
      <c r="D21" s="37"/>
      <c r="E21" s="37"/>
      <c r="F21" s="211" t="s">
        <v>39</v>
      </c>
      <c r="G21" s="212"/>
      <c r="H21" s="212"/>
      <c r="I21" s="213"/>
      <c r="J21" s="67"/>
      <c r="K21" s="147"/>
      <c r="L21" s="163"/>
      <c r="M21" s="21"/>
      <c r="N21" s="51"/>
    </row>
    <row r="22" spans="1:14" s="2" customFormat="1" ht="14.25" customHeight="1">
      <c r="A22" s="35">
        <v>5</v>
      </c>
      <c r="B22" s="36"/>
      <c r="C22" s="36"/>
      <c r="D22" s="37"/>
      <c r="E22" s="37"/>
      <c r="F22" s="205" t="s">
        <v>0</v>
      </c>
      <c r="G22" s="206"/>
      <c r="H22" s="206"/>
      <c r="I22" s="207"/>
      <c r="J22" s="68"/>
      <c r="K22" s="147"/>
      <c r="L22" s="163"/>
      <c r="M22" s="21"/>
      <c r="N22" s="51"/>
    </row>
    <row r="23" spans="1:14" s="2" customFormat="1" ht="14.25" customHeight="1">
      <c r="A23" s="35">
        <v>6</v>
      </c>
      <c r="B23" s="36"/>
      <c r="C23" s="36"/>
      <c r="D23" s="37"/>
      <c r="E23" s="37"/>
      <c r="F23" s="205" t="s">
        <v>6</v>
      </c>
      <c r="G23" s="206"/>
      <c r="H23" s="206"/>
      <c r="I23" s="207"/>
      <c r="J23" s="68"/>
      <c r="K23" s="147"/>
      <c r="L23" s="163"/>
      <c r="M23" s="21"/>
      <c r="N23" s="51"/>
    </row>
    <row r="24" spans="1:14" s="2" customFormat="1" ht="18" customHeight="1">
      <c r="A24" s="35">
        <v>7</v>
      </c>
      <c r="B24" s="36"/>
      <c r="C24" s="36"/>
      <c r="D24" s="37"/>
      <c r="E24" s="37"/>
      <c r="F24" s="166" t="s">
        <v>40</v>
      </c>
      <c r="G24" s="167"/>
      <c r="H24" s="167"/>
      <c r="I24" s="168"/>
      <c r="J24" s="53"/>
      <c r="K24" s="147">
        <v>150000</v>
      </c>
      <c r="L24" s="163">
        <v>150000</v>
      </c>
      <c r="M24" s="21"/>
      <c r="N24" s="51"/>
    </row>
    <row r="25" spans="1:14" s="2" customFormat="1" ht="18.75" customHeight="1">
      <c r="A25" s="35">
        <v>8</v>
      </c>
      <c r="B25" s="36"/>
      <c r="C25" s="36"/>
      <c r="D25" s="37"/>
      <c r="E25" s="37"/>
      <c r="F25" s="166" t="s">
        <v>26</v>
      </c>
      <c r="G25" s="167"/>
      <c r="H25" s="167"/>
      <c r="I25" s="168"/>
      <c r="J25" s="53"/>
      <c r="K25" s="147">
        <v>180000</v>
      </c>
      <c r="L25" s="163">
        <v>200000</v>
      </c>
      <c r="M25" s="21"/>
      <c r="N25" s="51"/>
    </row>
    <row r="26" spans="1:14" s="2" customFormat="1" ht="18.75" customHeight="1">
      <c r="A26" s="35">
        <v>9</v>
      </c>
      <c r="B26" s="36"/>
      <c r="C26" s="36"/>
      <c r="D26" s="37"/>
      <c r="E26" s="37"/>
      <c r="F26" s="166" t="s">
        <v>99</v>
      </c>
      <c r="G26" s="167"/>
      <c r="H26" s="167"/>
      <c r="I26" s="168"/>
      <c r="J26" s="53"/>
      <c r="K26" s="147"/>
      <c r="L26" s="147"/>
      <c r="M26" s="21"/>
      <c r="N26" s="51"/>
    </row>
    <row r="27" spans="1:14" s="6" customFormat="1" ht="14.25" customHeight="1">
      <c r="A27" s="35">
        <v>10</v>
      </c>
      <c r="B27" s="36"/>
      <c r="C27" s="36"/>
      <c r="D27" s="37"/>
      <c r="E27" s="37"/>
      <c r="F27" s="193" t="s">
        <v>41</v>
      </c>
      <c r="G27" s="194"/>
      <c r="H27" s="194"/>
      <c r="I27" s="195"/>
      <c r="J27" s="66"/>
      <c r="K27" s="144"/>
      <c r="L27" s="144"/>
      <c r="M27" s="23"/>
      <c r="N27" s="31"/>
    </row>
    <row r="28" spans="1:14" s="2" customFormat="1" ht="13.5" customHeight="1">
      <c r="A28" s="35"/>
      <c r="B28" s="36"/>
      <c r="C28" s="36"/>
      <c r="D28" s="37"/>
      <c r="E28" s="37"/>
      <c r="F28" s="39"/>
      <c r="G28" s="39"/>
      <c r="H28" s="196"/>
      <c r="I28" s="197"/>
      <c r="J28" s="52"/>
      <c r="K28" s="147"/>
      <c r="L28" s="147"/>
      <c r="M28" s="21"/>
      <c r="N28" s="51"/>
    </row>
    <row r="29" spans="1:13" s="2" customFormat="1" ht="14.25" customHeight="1">
      <c r="A29" s="35"/>
      <c r="B29" s="36"/>
      <c r="C29" s="36"/>
      <c r="D29" s="37"/>
      <c r="E29" s="37"/>
      <c r="F29" s="21"/>
      <c r="G29" s="21"/>
      <c r="H29" s="198"/>
      <c r="I29" s="198"/>
      <c r="J29" s="69"/>
      <c r="K29" s="147"/>
      <c r="L29" s="147"/>
      <c r="M29" s="21"/>
    </row>
    <row r="30" spans="1:13" s="2" customFormat="1" ht="14.25" customHeight="1">
      <c r="A30" s="35"/>
      <c r="B30" s="36"/>
      <c r="C30" s="36"/>
      <c r="D30" s="37"/>
      <c r="E30" s="37"/>
      <c r="F30" s="199" t="s">
        <v>35</v>
      </c>
      <c r="G30" s="200"/>
      <c r="H30" s="200"/>
      <c r="I30" s="201"/>
      <c r="J30" s="62"/>
      <c r="K30" s="144">
        <f>SUM(K18:K29)</f>
        <v>8478000</v>
      </c>
      <c r="L30" s="144">
        <f>SUM(L18:L29)</f>
        <v>7270000</v>
      </c>
      <c r="M30" s="21"/>
    </row>
    <row r="31" spans="1:13" s="2" customFormat="1" ht="18.75" customHeight="1">
      <c r="A31" s="35"/>
      <c r="B31" s="36"/>
      <c r="C31" s="36"/>
      <c r="D31" s="37"/>
      <c r="E31" s="37"/>
      <c r="F31" s="208" t="s">
        <v>120</v>
      </c>
      <c r="G31" s="209"/>
      <c r="H31" s="209"/>
      <c r="I31" s="210"/>
      <c r="J31" s="61"/>
      <c r="K31" s="147"/>
      <c r="L31" s="147"/>
      <c r="M31" s="21"/>
    </row>
    <row r="32" spans="1:13" s="6" customFormat="1" ht="14.25" customHeight="1">
      <c r="A32" s="35">
        <v>1</v>
      </c>
      <c r="B32" s="36"/>
      <c r="C32" s="36"/>
      <c r="D32" s="37"/>
      <c r="E32" s="37"/>
      <c r="F32" s="185" t="s">
        <v>43</v>
      </c>
      <c r="G32" s="186"/>
      <c r="H32" s="186"/>
      <c r="I32" s="187"/>
      <c r="J32" s="58"/>
      <c r="K32" s="144">
        <f>SUM(K33:K42)</f>
        <v>9952079</v>
      </c>
      <c r="L32" s="144">
        <f>SUM(L33:L42)</f>
        <v>12778196</v>
      </c>
      <c r="M32" s="21"/>
    </row>
    <row r="33" spans="1:13" s="2" customFormat="1" ht="14.25" customHeight="1">
      <c r="A33" s="35"/>
      <c r="B33" s="36">
        <v>1</v>
      </c>
      <c r="C33" s="36"/>
      <c r="D33" s="37"/>
      <c r="E33" s="37"/>
      <c r="F33" s="39"/>
      <c r="G33" s="166" t="s">
        <v>44</v>
      </c>
      <c r="H33" s="167"/>
      <c r="I33" s="168"/>
      <c r="J33" s="108"/>
      <c r="K33" s="147"/>
      <c r="L33" s="163">
        <v>1009100</v>
      </c>
      <c r="M33" s="21"/>
    </row>
    <row r="34" spans="1:13" s="2" customFormat="1" ht="14.25" customHeight="1">
      <c r="A34" s="35"/>
      <c r="B34" s="36">
        <v>2</v>
      </c>
      <c r="C34" s="36"/>
      <c r="D34" s="37"/>
      <c r="E34" s="37"/>
      <c r="F34" s="39"/>
      <c r="G34" s="166" t="s">
        <v>45</v>
      </c>
      <c r="H34" s="167"/>
      <c r="I34" s="168"/>
      <c r="J34" s="53"/>
      <c r="K34" s="147"/>
      <c r="L34" s="163"/>
      <c r="M34" s="21"/>
    </row>
    <row r="35" spans="1:13" s="2" customFormat="1" ht="14.25" customHeight="1">
      <c r="A35" s="35"/>
      <c r="B35" s="36">
        <v>3</v>
      </c>
      <c r="C35" s="36"/>
      <c r="D35" s="37"/>
      <c r="E35" s="37"/>
      <c r="F35" s="39"/>
      <c r="G35" s="166" t="s">
        <v>46</v>
      </c>
      <c r="H35" s="167"/>
      <c r="I35" s="168"/>
      <c r="J35" s="53"/>
      <c r="K35" s="147">
        <v>1697030</v>
      </c>
      <c r="L35" s="163">
        <v>1697030</v>
      </c>
      <c r="M35" s="21"/>
    </row>
    <row r="36" spans="1:13" s="2" customFormat="1" ht="14.25" customHeight="1">
      <c r="A36" s="35"/>
      <c r="B36" s="36">
        <v>4</v>
      </c>
      <c r="C36" s="36"/>
      <c r="D36" s="37"/>
      <c r="E36" s="37"/>
      <c r="F36" s="39"/>
      <c r="G36" s="166" t="s">
        <v>47</v>
      </c>
      <c r="H36" s="167"/>
      <c r="I36" s="168"/>
      <c r="J36" s="53"/>
      <c r="K36" s="147">
        <v>1728000</v>
      </c>
      <c r="L36" s="163">
        <v>1728000</v>
      </c>
      <c r="M36" s="21"/>
    </row>
    <row r="37" spans="1:13" s="2" customFormat="1" ht="13.5" customHeight="1">
      <c r="A37" s="35"/>
      <c r="B37" s="36">
        <v>5</v>
      </c>
      <c r="C37" s="36"/>
      <c r="D37" s="37"/>
      <c r="E37" s="37"/>
      <c r="F37" s="39"/>
      <c r="G37" s="211" t="s">
        <v>48</v>
      </c>
      <c r="H37" s="212"/>
      <c r="I37" s="213"/>
      <c r="J37" s="67"/>
      <c r="K37" s="147">
        <v>289800</v>
      </c>
      <c r="L37" s="163">
        <v>100000</v>
      </c>
      <c r="M37" s="21"/>
    </row>
    <row r="38" spans="1:13" s="6" customFormat="1" ht="14.25" customHeight="1">
      <c r="A38" s="35"/>
      <c r="B38" s="36">
        <v>6</v>
      </c>
      <c r="C38" s="36"/>
      <c r="D38" s="37"/>
      <c r="E38" s="37"/>
      <c r="F38" s="40"/>
      <c r="G38" s="193" t="s">
        <v>49</v>
      </c>
      <c r="H38" s="194"/>
      <c r="I38" s="195"/>
      <c r="J38" s="66"/>
      <c r="K38" s="147">
        <v>1282550</v>
      </c>
      <c r="L38" s="163">
        <v>1282550</v>
      </c>
      <c r="M38" s="21"/>
    </row>
    <row r="39" spans="1:13" s="6" customFormat="1" ht="18.75" customHeight="1">
      <c r="A39" s="35"/>
      <c r="B39" s="36">
        <v>7</v>
      </c>
      <c r="C39" s="36"/>
      <c r="D39" s="37"/>
      <c r="E39" s="37"/>
      <c r="F39" s="40"/>
      <c r="G39" s="193" t="s">
        <v>50</v>
      </c>
      <c r="H39" s="194"/>
      <c r="I39" s="195"/>
      <c r="J39" s="66"/>
      <c r="K39" s="147"/>
      <c r="L39" s="163">
        <v>1961516</v>
      </c>
      <c r="M39" s="21"/>
    </row>
    <row r="40" spans="1:13" s="6" customFormat="1" ht="18.75" customHeight="1">
      <c r="A40" s="35"/>
      <c r="B40" s="36">
        <v>8</v>
      </c>
      <c r="C40" s="36"/>
      <c r="D40" s="37"/>
      <c r="E40" s="37"/>
      <c r="F40" s="40"/>
      <c r="G40" s="193" t="s">
        <v>97</v>
      </c>
      <c r="H40" s="194"/>
      <c r="I40" s="195"/>
      <c r="J40" s="66"/>
      <c r="K40" s="147">
        <v>4851699</v>
      </c>
      <c r="L40" s="163">
        <v>5000000</v>
      </c>
      <c r="M40" s="21"/>
    </row>
    <row r="41" spans="1:13" s="6" customFormat="1" ht="25.5" customHeight="1">
      <c r="A41" s="35"/>
      <c r="B41" s="36">
        <v>9</v>
      </c>
      <c r="C41" s="36"/>
      <c r="D41" s="37"/>
      <c r="E41" s="37"/>
      <c r="F41" s="40"/>
      <c r="G41" s="214" t="s">
        <v>28</v>
      </c>
      <c r="H41" s="215"/>
      <c r="I41" s="216"/>
      <c r="J41" s="76"/>
      <c r="K41" s="147"/>
      <c r="L41" s="163">
        <v>0</v>
      </c>
      <c r="M41" s="21"/>
    </row>
    <row r="42" spans="1:13" s="6" customFormat="1" ht="25.5" customHeight="1">
      <c r="A42" s="35"/>
      <c r="B42" s="36">
        <v>10</v>
      </c>
      <c r="C42" s="36"/>
      <c r="D42" s="37"/>
      <c r="E42" s="37"/>
      <c r="F42" s="40"/>
      <c r="G42" s="214" t="s">
        <v>57</v>
      </c>
      <c r="H42" s="215"/>
      <c r="I42" s="216"/>
      <c r="J42" s="76"/>
      <c r="K42" s="147">
        <v>103000</v>
      </c>
      <c r="L42" s="147"/>
      <c r="M42" s="21"/>
    </row>
    <row r="43" spans="1:14" s="2" customFormat="1" ht="29.25" customHeight="1">
      <c r="A43" s="35">
        <v>3</v>
      </c>
      <c r="B43" s="36"/>
      <c r="C43" s="36"/>
      <c r="D43" s="37"/>
      <c r="E43" s="37"/>
      <c r="F43" s="217" t="s">
        <v>58</v>
      </c>
      <c r="G43" s="218"/>
      <c r="H43" s="218"/>
      <c r="I43" s="219"/>
      <c r="J43" s="54"/>
      <c r="K43" s="144">
        <f>SUM(K44:K45)</f>
        <v>3386600</v>
      </c>
      <c r="L43" s="144">
        <f>SUM(L44)</f>
        <v>3251000</v>
      </c>
      <c r="M43" s="21"/>
      <c r="N43" s="31"/>
    </row>
    <row r="44" spans="1:14" s="2" customFormat="1" ht="28.5" customHeight="1">
      <c r="A44" s="35"/>
      <c r="B44" s="36">
        <v>1</v>
      </c>
      <c r="C44" s="36"/>
      <c r="D44" s="37"/>
      <c r="E44" s="37"/>
      <c r="G44" s="205" t="s">
        <v>53</v>
      </c>
      <c r="H44" s="206"/>
      <c r="I44" s="207"/>
      <c r="J44" s="68"/>
      <c r="K44" s="147">
        <v>3227000</v>
      </c>
      <c r="L44" s="163">
        <v>3251000</v>
      </c>
      <c r="M44" s="21"/>
      <c r="N44" s="51"/>
    </row>
    <row r="45" spans="1:14" s="2" customFormat="1" ht="25.5" customHeight="1">
      <c r="A45" s="35"/>
      <c r="B45" s="36">
        <v>5</v>
      </c>
      <c r="C45" s="36"/>
      <c r="D45" s="37"/>
      <c r="E45" s="37"/>
      <c r="F45" s="40"/>
      <c r="G45" s="193" t="s">
        <v>54</v>
      </c>
      <c r="H45" s="194" t="s">
        <v>51</v>
      </c>
      <c r="I45" s="195" t="s">
        <v>51</v>
      </c>
      <c r="J45" s="66"/>
      <c r="K45" s="148">
        <f>SUM(K46)</f>
        <v>159600</v>
      </c>
      <c r="L45" s="148">
        <f>SUM(L46)</f>
        <v>144780</v>
      </c>
      <c r="M45" s="74"/>
      <c r="N45" s="75"/>
    </row>
    <row r="46" spans="1:13" s="2" customFormat="1" ht="24" customHeight="1">
      <c r="A46" s="35"/>
      <c r="B46" s="36"/>
      <c r="C46" s="36"/>
      <c r="D46" s="37"/>
      <c r="E46" s="37"/>
      <c r="F46" s="109"/>
      <c r="G46" s="110"/>
      <c r="H46" s="165" t="s">
        <v>98</v>
      </c>
      <c r="I46" s="165"/>
      <c r="J46" s="73"/>
      <c r="K46" s="147">
        <v>159600</v>
      </c>
      <c r="L46" s="163">
        <v>144780</v>
      </c>
      <c r="M46" s="21"/>
    </row>
    <row r="47" spans="1:13" s="2" customFormat="1" ht="24" customHeight="1">
      <c r="A47" s="35"/>
      <c r="B47" s="36"/>
      <c r="C47" s="36"/>
      <c r="D47" s="37"/>
      <c r="E47" s="37"/>
      <c r="F47" s="185" t="s">
        <v>111</v>
      </c>
      <c r="G47" s="186"/>
      <c r="H47" s="186"/>
      <c r="I47" s="187"/>
      <c r="J47" s="73"/>
      <c r="K47" s="144">
        <v>2500000</v>
      </c>
      <c r="L47" s="144">
        <v>3100000</v>
      </c>
      <c r="M47" s="21"/>
    </row>
    <row r="48" spans="1:13" s="2" customFormat="1" ht="30" customHeight="1">
      <c r="A48" s="35">
        <v>4</v>
      </c>
      <c r="B48" s="36"/>
      <c r="C48" s="36"/>
      <c r="D48" s="37"/>
      <c r="E48" s="37"/>
      <c r="F48" s="229" t="s">
        <v>59</v>
      </c>
      <c r="G48" s="230"/>
      <c r="H48" s="230"/>
      <c r="I48" s="231"/>
      <c r="J48" s="56"/>
      <c r="K48" s="144">
        <f>SUM(K49)</f>
        <v>1200000</v>
      </c>
      <c r="L48" s="144">
        <f>SUM(L49)</f>
        <v>1800000</v>
      </c>
      <c r="M48" s="21"/>
    </row>
    <row r="49" spans="1:13" s="2" customFormat="1" ht="28.5" customHeight="1">
      <c r="A49" s="35"/>
      <c r="B49" s="36">
        <v>1</v>
      </c>
      <c r="C49" s="36"/>
      <c r="D49" s="37"/>
      <c r="E49" s="37"/>
      <c r="F49" s="40"/>
      <c r="G49" s="214" t="s">
        <v>55</v>
      </c>
      <c r="H49" s="215"/>
      <c r="I49" s="216"/>
      <c r="J49" s="76"/>
      <c r="K49" s="147">
        <v>1200000</v>
      </c>
      <c r="L49" s="147">
        <v>1800000</v>
      </c>
      <c r="M49" s="21"/>
    </row>
    <row r="50" spans="1:13" s="2" customFormat="1" ht="17.25" customHeight="1">
      <c r="A50" s="35"/>
      <c r="B50" s="36"/>
      <c r="C50" s="36"/>
      <c r="D50" s="37"/>
      <c r="E50" s="37"/>
      <c r="F50" s="223" t="s">
        <v>42</v>
      </c>
      <c r="G50" s="224"/>
      <c r="H50" s="224"/>
      <c r="I50" s="225"/>
      <c r="J50" s="65"/>
      <c r="K50" s="144">
        <f>SUM(K48,K47,K43,K32,)</f>
        <v>17038679</v>
      </c>
      <c r="L50" s="144">
        <f>SUM(L48,L47,L43,L32,)</f>
        <v>20929196</v>
      </c>
      <c r="M50" s="21"/>
    </row>
    <row r="51" spans="1:13" s="2" customFormat="1" ht="15" customHeight="1">
      <c r="A51" s="35"/>
      <c r="B51" s="36"/>
      <c r="C51" s="36"/>
      <c r="D51" s="37"/>
      <c r="E51" s="37"/>
      <c r="F51" s="220" t="s">
        <v>119</v>
      </c>
      <c r="G51" s="221"/>
      <c r="H51" s="221"/>
      <c r="I51" s="222"/>
      <c r="J51" s="70"/>
      <c r="K51" s="145"/>
      <c r="L51" s="145"/>
      <c r="M51" s="21"/>
    </row>
    <row r="52" spans="1:13" s="2" customFormat="1" ht="15" customHeight="1">
      <c r="A52" s="36">
        <v>1</v>
      </c>
      <c r="C52" s="36"/>
      <c r="D52" s="37"/>
      <c r="E52" s="37"/>
      <c r="F52" s="40"/>
      <c r="G52" s="205" t="s">
        <v>116</v>
      </c>
      <c r="H52" s="206"/>
      <c r="I52" s="207"/>
      <c r="J52" s="68"/>
      <c r="K52" s="147"/>
      <c r="L52" s="147"/>
      <c r="M52" s="21"/>
    </row>
    <row r="53" spans="1:13" s="2" customFormat="1" ht="15" customHeight="1">
      <c r="A53" s="36">
        <v>2</v>
      </c>
      <c r="C53" s="36"/>
      <c r="D53" s="37"/>
      <c r="E53" s="37"/>
      <c r="F53" s="40"/>
      <c r="G53" s="21"/>
      <c r="H53" s="151"/>
      <c r="I53" s="151" t="s">
        <v>17</v>
      </c>
      <c r="J53" s="33"/>
      <c r="K53" s="147">
        <v>13080154</v>
      </c>
      <c r="L53" s="147">
        <v>6789990</v>
      </c>
      <c r="M53" s="21"/>
    </row>
    <row r="54" spans="1:13" s="2" customFormat="1" ht="15" customHeight="1">
      <c r="A54" s="36">
        <v>3</v>
      </c>
      <c r="C54" s="36"/>
      <c r="D54" s="37"/>
      <c r="E54" s="37"/>
      <c r="F54" s="40"/>
      <c r="G54" s="21"/>
      <c r="H54" s="151"/>
      <c r="I54" s="151" t="s">
        <v>118</v>
      </c>
      <c r="J54" s="33"/>
      <c r="K54" s="147">
        <v>5174400</v>
      </c>
      <c r="L54" s="147">
        <v>2596860</v>
      </c>
      <c r="M54" s="21"/>
    </row>
    <row r="55" spans="1:13" s="2" customFormat="1" ht="12" customHeight="1">
      <c r="A55" s="35">
        <v>4</v>
      </c>
      <c r="B55" s="36"/>
      <c r="C55" s="36"/>
      <c r="D55" s="37"/>
      <c r="E55" s="37"/>
      <c r="F55" s="40"/>
      <c r="G55" s="150"/>
      <c r="H55" s="150"/>
      <c r="I55" s="193" t="s">
        <v>117</v>
      </c>
      <c r="J55" s="195"/>
      <c r="K55" s="147">
        <v>6000000</v>
      </c>
      <c r="L55" s="147">
        <v>20000000</v>
      </c>
      <c r="M55" s="21"/>
    </row>
    <row r="56" spans="1:13" s="2" customFormat="1" ht="12.75" customHeight="1">
      <c r="A56" s="35"/>
      <c r="B56" s="36"/>
      <c r="C56" s="36"/>
      <c r="D56" s="37"/>
      <c r="E56" s="37"/>
      <c r="F56" s="40"/>
      <c r="G56" s="235"/>
      <c r="H56" s="236"/>
      <c r="I56" s="237"/>
      <c r="J56" s="42"/>
      <c r="K56" s="149"/>
      <c r="L56" s="149"/>
      <c r="M56" s="43">
        <f>SUM(M52:M55)</f>
        <v>0</v>
      </c>
    </row>
    <row r="57" spans="1:13" s="2" customFormat="1" ht="12.75" customHeight="1">
      <c r="A57" s="35"/>
      <c r="B57" s="36"/>
      <c r="C57" s="36"/>
      <c r="D57" s="37"/>
      <c r="E57" s="37"/>
      <c r="F57" s="40"/>
      <c r="G57" s="40"/>
      <c r="H57" s="41"/>
      <c r="I57" s="42" t="s">
        <v>131</v>
      </c>
      <c r="J57" s="42"/>
      <c r="K57" s="147"/>
      <c r="L57" s="147">
        <v>51800000</v>
      </c>
      <c r="M57" s="21"/>
    </row>
    <row r="58" spans="1:13" s="2" customFormat="1" ht="14.25" customHeight="1">
      <c r="A58" s="35"/>
      <c r="B58" s="36"/>
      <c r="C58" s="36"/>
      <c r="D58" s="37"/>
      <c r="E58" s="37"/>
      <c r="F58" s="232" t="s">
        <v>60</v>
      </c>
      <c r="G58" s="233"/>
      <c r="H58" s="233"/>
      <c r="I58" s="234"/>
      <c r="J58" s="77"/>
      <c r="K58" s="144">
        <f>SUM(K52:K57)</f>
        <v>24254554</v>
      </c>
      <c r="L58" s="144">
        <f>SUM(L52:L57)</f>
        <v>81186850</v>
      </c>
      <c r="M58" s="21"/>
    </row>
    <row r="59" spans="1:13" s="2" customFormat="1" ht="14.25" customHeight="1">
      <c r="A59" s="35"/>
      <c r="B59" s="36"/>
      <c r="C59" s="36"/>
      <c r="D59" s="37"/>
      <c r="E59" s="37"/>
      <c r="F59" s="180"/>
      <c r="G59" s="181"/>
      <c r="H59" s="181"/>
      <c r="I59" s="182"/>
      <c r="J59" s="63"/>
      <c r="K59" s="147"/>
      <c r="L59" s="147"/>
      <c r="M59" s="21"/>
    </row>
    <row r="60" spans="1:13" s="2" customFormat="1" ht="14.25" customHeight="1">
      <c r="A60" s="35"/>
      <c r="B60" s="36"/>
      <c r="C60" s="36"/>
      <c r="D60" s="36"/>
      <c r="E60" s="37"/>
      <c r="F60" s="44"/>
      <c r="G60" s="44"/>
      <c r="H60" s="45"/>
      <c r="I60" s="33"/>
      <c r="J60" s="33"/>
      <c r="K60" s="147"/>
      <c r="L60" s="147"/>
      <c r="M60" s="21"/>
    </row>
    <row r="61" spans="1:13" s="2" customFormat="1" ht="14.25" customHeight="1">
      <c r="A61" s="35"/>
      <c r="B61" s="36"/>
      <c r="C61" s="36"/>
      <c r="D61" s="36"/>
      <c r="E61" s="37"/>
      <c r="F61" s="38"/>
      <c r="G61" s="44"/>
      <c r="H61" s="45"/>
      <c r="I61" s="46"/>
      <c r="J61" s="46"/>
      <c r="K61" s="147"/>
      <c r="L61" s="147"/>
      <c r="M61" s="21"/>
    </row>
    <row r="62" spans="1:13" s="2" customFormat="1" ht="14.25" customHeight="1">
      <c r="A62" s="35"/>
      <c r="B62" s="36"/>
      <c r="C62" s="36"/>
      <c r="D62" s="37"/>
      <c r="E62" s="37"/>
      <c r="F62" s="38"/>
      <c r="G62" s="44"/>
      <c r="H62" s="45"/>
      <c r="I62" s="46"/>
      <c r="J62" s="46"/>
      <c r="K62" s="147"/>
      <c r="L62" s="147"/>
      <c r="M62" s="21"/>
    </row>
    <row r="63" spans="1:13" s="2" customFormat="1" ht="14.25" customHeight="1">
      <c r="A63" s="35"/>
      <c r="B63" s="36"/>
      <c r="C63" s="36"/>
      <c r="D63" s="37"/>
      <c r="E63" s="37"/>
      <c r="F63" s="226"/>
      <c r="G63" s="227"/>
      <c r="H63" s="227"/>
      <c r="I63" s="228"/>
      <c r="J63" s="64"/>
      <c r="K63" s="147"/>
      <c r="L63" s="147"/>
      <c r="M63" s="21"/>
    </row>
    <row r="64" spans="1:13" s="2" customFormat="1" ht="14.25" customHeight="1">
      <c r="A64" s="35"/>
      <c r="B64" s="36"/>
      <c r="C64" s="36"/>
      <c r="D64" s="37"/>
      <c r="E64" s="37"/>
      <c r="F64" s="38"/>
      <c r="G64" s="44"/>
      <c r="H64" s="45"/>
      <c r="I64" s="46"/>
      <c r="J64" s="46"/>
      <c r="K64" s="147"/>
      <c r="L64" s="147"/>
      <c r="M64" s="21"/>
    </row>
    <row r="65" spans="1:13" s="2" customFormat="1" ht="15" customHeight="1">
      <c r="A65" s="35"/>
      <c r="B65" s="36"/>
      <c r="C65" s="36"/>
      <c r="D65" s="37"/>
      <c r="E65" s="37"/>
      <c r="F65" s="40"/>
      <c r="G65" s="40"/>
      <c r="H65" s="41"/>
      <c r="I65" s="42"/>
      <c r="J65" s="42"/>
      <c r="K65" s="144"/>
      <c r="L65" s="144"/>
      <c r="M65" s="23"/>
    </row>
    <row r="66" spans="1:13" s="2" customFormat="1" ht="18" customHeight="1">
      <c r="A66" s="35"/>
      <c r="B66" s="36"/>
      <c r="C66" s="36"/>
      <c r="D66" s="38"/>
      <c r="E66" s="38"/>
      <c r="F66" s="47" t="s">
        <v>7</v>
      </c>
      <c r="G66" s="47"/>
      <c r="H66" s="48"/>
      <c r="I66" s="48"/>
      <c r="J66" s="48"/>
      <c r="K66" s="149">
        <f>SUM(K50,K58,K63,K16,K30,)</f>
        <v>50588233</v>
      </c>
      <c r="L66" s="149">
        <f>SUM(L50,L58,L63,L16,L30,)</f>
        <v>110176046</v>
      </c>
      <c r="M66" s="49"/>
    </row>
    <row r="67" spans="2:11" s="2" customFormat="1" ht="15">
      <c r="B67" s="5"/>
      <c r="C67" s="5"/>
      <c r="K67" s="112"/>
    </row>
    <row r="68" spans="2:12" s="2" customFormat="1" ht="15">
      <c r="B68" s="5"/>
      <c r="C68" s="5"/>
      <c r="G68" s="14" t="s">
        <v>22</v>
      </c>
      <c r="H68" s="13"/>
      <c r="I68" s="13"/>
      <c r="J68" s="13"/>
      <c r="K68" s="113"/>
      <c r="L68" s="10"/>
    </row>
    <row r="69" spans="2:12" s="2" customFormat="1" ht="15">
      <c r="B69" s="5"/>
      <c r="C69" s="5"/>
      <c r="G69" s="13" t="s">
        <v>31</v>
      </c>
      <c r="H69" s="13" t="s">
        <v>23</v>
      </c>
      <c r="I69" s="13"/>
      <c r="J69" s="13"/>
      <c r="K69" s="114"/>
      <c r="L69" s="16"/>
    </row>
    <row r="70" spans="2:12" s="2" customFormat="1" ht="15">
      <c r="B70" s="5"/>
      <c r="C70" s="5"/>
      <c r="G70" s="13" t="s">
        <v>32</v>
      </c>
      <c r="H70" s="13" t="s">
        <v>24</v>
      </c>
      <c r="I70" s="13"/>
      <c r="J70" s="13"/>
      <c r="K70" s="114"/>
      <c r="L70" s="16"/>
    </row>
    <row r="71" spans="11:12" ht="15.75">
      <c r="K71" s="115"/>
      <c r="L71" s="12"/>
    </row>
    <row r="76" spans="2:10" ht="15.75">
      <c r="B76" s="31"/>
      <c r="C76" s="31"/>
      <c r="D76" s="32"/>
      <c r="E76" s="32"/>
      <c r="F76" s="32"/>
      <c r="G76" s="32"/>
      <c r="H76" s="32"/>
      <c r="I76" s="32"/>
      <c r="J76" s="32"/>
    </row>
  </sheetData>
  <sheetProtection/>
  <mergeCells count="58">
    <mergeCell ref="F63:I63"/>
    <mergeCell ref="F48:I48"/>
    <mergeCell ref="G49:I49"/>
    <mergeCell ref="F58:I58"/>
    <mergeCell ref="G56:I56"/>
    <mergeCell ref="I55:J55"/>
    <mergeCell ref="G44:I44"/>
    <mergeCell ref="F59:I59"/>
    <mergeCell ref="F47:I47"/>
    <mergeCell ref="F51:I51"/>
    <mergeCell ref="G52:I52"/>
    <mergeCell ref="F50:I50"/>
    <mergeCell ref="G45:I45"/>
    <mergeCell ref="G40:I40"/>
    <mergeCell ref="G41:I41"/>
    <mergeCell ref="G42:I42"/>
    <mergeCell ref="F43:I43"/>
    <mergeCell ref="G36:I36"/>
    <mergeCell ref="G37:I37"/>
    <mergeCell ref="G38:I38"/>
    <mergeCell ref="G39:I39"/>
    <mergeCell ref="F31:I31"/>
    <mergeCell ref="G33:I33"/>
    <mergeCell ref="G34:I34"/>
    <mergeCell ref="G35:I35"/>
    <mergeCell ref="F21:I21"/>
    <mergeCell ref="F22:I22"/>
    <mergeCell ref="F32:I32"/>
    <mergeCell ref="F23:I23"/>
    <mergeCell ref="F24:I24"/>
    <mergeCell ref="F25:I25"/>
    <mergeCell ref="F27:I27"/>
    <mergeCell ref="H28:I28"/>
    <mergeCell ref="H29:I29"/>
    <mergeCell ref="F30:I30"/>
    <mergeCell ref="F17:I17"/>
    <mergeCell ref="F18:I18"/>
    <mergeCell ref="F19:I19"/>
    <mergeCell ref="F20:I20"/>
    <mergeCell ref="N2:N3"/>
    <mergeCell ref="M2:M3"/>
    <mergeCell ref="L2:L3"/>
    <mergeCell ref="F16:I16"/>
    <mergeCell ref="J2:J3"/>
    <mergeCell ref="F5:I5"/>
    <mergeCell ref="H6:I6"/>
    <mergeCell ref="H10:I10"/>
    <mergeCell ref="F4:I4"/>
    <mergeCell ref="A1:N1"/>
    <mergeCell ref="H46:I46"/>
    <mergeCell ref="F26:I26"/>
    <mergeCell ref="A2:A3"/>
    <mergeCell ref="D2:D3"/>
    <mergeCell ref="F2:I2"/>
    <mergeCell ref="K2:K3"/>
    <mergeCell ref="E2:E3"/>
    <mergeCell ref="B2:B3"/>
    <mergeCell ref="C2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9" r:id="rId2"/>
  <headerFooter alignWithMargins="0">
    <oddHeader>&amp;C&amp;"H_Garamond ITC BkCn BT,Normál"&amp;11 &amp;"Times New Roman CE,Normál"&amp;10 1. melléklet - &amp;P. oldal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200"/>
  <sheetViews>
    <sheetView showGridLines="0" tabSelected="1" zoomScalePageLayoutView="0" workbookViewId="0" topLeftCell="A179">
      <selection activeCell="K14" sqref="K14"/>
    </sheetView>
  </sheetViews>
  <sheetFormatPr defaultColWidth="9.140625" defaultRowHeight="12.75"/>
  <cols>
    <col min="1" max="1" width="4.7109375" style="9" customWidth="1"/>
    <col min="2" max="2" width="5.8515625" style="9" customWidth="1"/>
    <col min="3" max="3" width="7.8515625" style="9" customWidth="1"/>
    <col min="4" max="5" width="7.57421875" style="9" customWidth="1"/>
    <col min="6" max="6" width="4.00390625" style="9" customWidth="1"/>
    <col min="7" max="7" width="5.140625" style="9" customWidth="1"/>
    <col min="8" max="8" width="6.57421875" style="9" customWidth="1"/>
    <col min="9" max="9" width="52.57421875" style="9" customWidth="1"/>
    <col min="10" max="10" width="20.57421875" style="9" customWidth="1"/>
    <col min="11" max="11" width="18.57421875" style="152" customWidth="1"/>
    <col min="12" max="12" width="12.140625" style="9" customWidth="1"/>
    <col min="13" max="16384" width="9.140625" style="9" customWidth="1"/>
  </cols>
  <sheetData>
    <row r="1" spans="1:9" ht="15.75">
      <c r="A1" s="17"/>
      <c r="B1" s="17"/>
      <c r="C1" s="17"/>
      <c r="D1" s="17"/>
      <c r="E1" s="7"/>
      <c r="F1" s="8"/>
      <c r="G1" s="7"/>
      <c r="H1" s="7"/>
      <c r="I1" s="7"/>
    </row>
    <row r="2" spans="1:12" ht="25.5">
      <c r="A2" s="266" t="s">
        <v>110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9" ht="15.75">
      <c r="A3" s="24"/>
      <c r="B3" s="24"/>
      <c r="C3" s="25"/>
      <c r="D3" s="26"/>
      <c r="E3" s="26"/>
      <c r="I3" s="27"/>
    </row>
    <row r="4" spans="1:12" ht="24.75" customHeight="1">
      <c r="A4" s="267" t="s">
        <v>2</v>
      </c>
      <c r="B4" s="267" t="s">
        <v>9</v>
      </c>
      <c r="C4" s="267" t="s">
        <v>4</v>
      </c>
      <c r="D4" s="267" t="s">
        <v>5</v>
      </c>
      <c r="E4" s="267" t="s">
        <v>19</v>
      </c>
      <c r="F4" s="268" t="s">
        <v>16</v>
      </c>
      <c r="G4" s="268"/>
      <c r="H4" s="268"/>
      <c r="I4" s="268"/>
      <c r="J4" s="272">
        <v>2017</v>
      </c>
      <c r="K4" s="270">
        <v>2018</v>
      </c>
      <c r="L4" s="269" t="s">
        <v>129</v>
      </c>
    </row>
    <row r="5" spans="1:12" ht="44.25" customHeight="1">
      <c r="A5" s="267"/>
      <c r="B5" s="267"/>
      <c r="C5" s="267"/>
      <c r="D5" s="267"/>
      <c r="E5" s="267"/>
      <c r="F5" s="78" t="s">
        <v>10</v>
      </c>
      <c r="G5" s="78" t="s">
        <v>11</v>
      </c>
      <c r="H5" s="79" t="s">
        <v>12</v>
      </c>
      <c r="I5" s="80" t="s">
        <v>13</v>
      </c>
      <c r="J5" s="272"/>
      <c r="K5" s="271"/>
      <c r="L5" s="269"/>
    </row>
    <row r="6" spans="1:12" ht="21" customHeight="1">
      <c r="A6" s="81"/>
      <c r="B6" s="81"/>
      <c r="C6" s="78"/>
      <c r="D6" s="82"/>
      <c r="E6" s="82"/>
      <c r="F6" s="254" t="s">
        <v>107</v>
      </c>
      <c r="G6" s="255"/>
      <c r="H6" s="255"/>
      <c r="I6" s="256"/>
      <c r="J6" s="133"/>
      <c r="K6" s="153"/>
      <c r="L6" s="22"/>
    </row>
    <row r="7" spans="1:12" ht="15.75">
      <c r="A7" s="81">
        <v>1</v>
      </c>
      <c r="B7" s="81"/>
      <c r="C7" s="78"/>
      <c r="D7" s="82"/>
      <c r="E7" s="82" t="s">
        <v>21</v>
      </c>
      <c r="F7" s="257" t="s">
        <v>65</v>
      </c>
      <c r="G7" s="258"/>
      <c r="H7" s="258"/>
      <c r="I7" s="259"/>
      <c r="J7" s="131">
        <f>SUM(J8:J13)</f>
        <v>19976069</v>
      </c>
      <c r="K7" s="131">
        <f>SUM(K8:K13)</f>
        <v>21316975</v>
      </c>
      <c r="L7" s="22"/>
    </row>
    <row r="8" spans="1:12" ht="18.75">
      <c r="A8" s="81"/>
      <c r="B8" s="81"/>
      <c r="C8" s="78"/>
      <c r="D8" s="82">
        <v>1</v>
      </c>
      <c r="E8" s="82"/>
      <c r="F8" s="102"/>
      <c r="G8" s="103"/>
      <c r="H8" s="103"/>
      <c r="I8" s="119" t="s">
        <v>123</v>
      </c>
      <c r="J8" s="161">
        <v>2304132</v>
      </c>
      <c r="K8" s="161">
        <v>2304132</v>
      </c>
      <c r="L8" s="22" t="s">
        <v>122</v>
      </c>
    </row>
    <row r="9" spans="1:12" ht="18.75">
      <c r="A9" s="81"/>
      <c r="B9" s="81"/>
      <c r="C9" s="78"/>
      <c r="D9" s="82">
        <v>2</v>
      </c>
      <c r="E9" s="82"/>
      <c r="F9" s="102"/>
      <c r="G9" s="103"/>
      <c r="H9" s="103"/>
      <c r="I9" s="119" t="s">
        <v>71</v>
      </c>
      <c r="J9" s="161">
        <v>1020000</v>
      </c>
      <c r="K9" s="161">
        <v>1020000</v>
      </c>
      <c r="L9" s="22" t="s">
        <v>124</v>
      </c>
    </row>
    <row r="10" spans="1:12" ht="18.75">
      <c r="A10" s="81"/>
      <c r="B10" s="81"/>
      <c r="C10" s="78"/>
      <c r="D10" s="82">
        <v>3</v>
      </c>
      <c r="E10" s="82"/>
      <c r="F10" s="102"/>
      <c r="G10" s="103"/>
      <c r="H10" s="103"/>
      <c r="I10" s="119" t="s">
        <v>61</v>
      </c>
      <c r="J10" s="161">
        <v>731280</v>
      </c>
      <c r="K10" s="161">
        <v>648205</v>
      </c>
      <c r="L10" s="22"/>
    </row>
    <row r="11" spans="1:12" ht="18.75">
      <c r="A11" s="81"/>
      <c r="B11" s="81"/>
      <c r="C11" s="78"/>
      <c r="D11" s="82">
        <v>4</v>
      </c>
      <c r="E11" s="82"/>
      <c r="F11" s="102"/>
      <c r="G11" s="103"/>
      <c r="H11" s="103"/>
      <c r="I11" s="119" t="s">
        <v>62</v>
      </c>
      <c r="J11" s="161">
        <v>1500000</v>
      </c>
      <c r="K11" s="161">
        <v>1500000</v>
      </c>
      <c r="L11" s="22"/>
    </row>
    <row r="12" spans="1:12" ht="18.75">
      <c r="A12" s="81"/>
      <c r="B12" s="81"/>
      <c r="C12" s="78"/>
      <c r="D12" s="82">
        <v>5</v>
      </c>
      <c r="E12" s="82"/>
      <c r="F12" s="102"/>
      <c r="G12" s="103"/>
      <c r="H12" s="103"/>
      <c r="I12" s="119" t="s">
        <v>63</v>
      </c>
      <c r="J12" s="152"/>
      <c r="L12" s="22"/>
    </row>
    <row r="13" spans="1:12" ht="18.75">
      <c r="A13" s="81"/>
      <c r="B13" s="81"/>
      <c r="C13" s="78"/>
      <c r="D13" s="82">
        <v>6</v>
      </c>
      <c r="E13" s="82"/>
      <c r="F13" s="102"/>
      <c r="G13" s="103"/>
      <c r="H13" s="103"/>
      <c r="I13" s="119" t="s">
        <v>132</v>
      </c>
      <c r="J13" s="161">
        <v>14420657</v>
      </c>
      <c r="K13" s="161">
        <v>15844638</v>
      </c>
      <c r="L13" s="22"/>
    </row>
    <row r="14" spans="1:12" ht="15.75">
      <c r="A14" s="81">
        <v>2</v>
      </c>
      <c r="B14" s="81"/>
      <c r="C14" s="78"/>
      <c r="D14" s="82"/>
      <c r="E14" s="82" t="s">
        <v>21</v>
      </c>
      <c r="F14" s="257" t="s">
        <v>72</v>
      </c>
      <c r="G14" s="258"/>
      <c r="H14" s="258"/>
      <c r="I14" s="259"/>
      <c r="J14" s="131">
        <f>SUM(J15:J19)</f>
        <v>300000</v>
      </c>
      <c r="K14" s="131">
        <f>SUM(K15:K19)</f>
        <v>300000</v>
      </c>
      <c r="L14" s="22"/>
    </row>
    <row r="15" spans="1:12" ht="18.75">
      <c r="A15" s="81"/>
      <c r="B15" s="81"/>
      <c r="C15" s="78"/>
      <c r="D15" s="82">
        <v>1</v>
      </c>
      <c r="E15" s="82"/>
      <c r="F15" s="102"/>
      <c r="G15" s="103"/>
      <c r="H15" s="103"/>
      <c r="I15" s="119" t="s">
        <v>18</v>
      </c>
      <c r="J15" s="153"/>
      <c r="K15" s="153"/>
      <c r="L15" s="22"/>
    </row>
    <row r="16" spans="1:12" ht="18.75">
      <c r="A16" s="81"/>
      <c r="B16" s="81"/>
      <c r="C16" s="78"/>
      <c r="D16" s="82">
        <v>2</v>
      </c>
      <c r="E16" s="82"/>
      <c r="F16" s="102"/>
      <c r="G16" s="103"/>
      <c r="H16" s="103"/>
      <c r="I16" s="119" t="s">
        <v>61</v>
      </c>
      <c r="J16" s="153"/>
      <c r="K16" s="153"/>
      <c r="L16" s="22"/>
    </row>
    <row r="17" spans="1:12" ht="18.75">
      <c r="A17" s="81"/>
      <c r="B17" s="81"/>
      <c r="C17" s="78"/>
      <c r="D17" s="82">
        <v>3</v>
      </c>
      <c r="E17" s="82"/>
      <c r="F17" s="102"/>
      <c r="G17" s="103"/>
      <c r="H17" s="103"/>
      <c r="I17" s="119" t="s">
        <v>62</v>
      </c>
      <c r="J17" s="153">
        <v>300000</v>
      </c>
      <c r="K17" s="153">
        <v>300000</v>
      </c>
      <c r="L17" s="22"/>
    </row>
    <row r="18" spans="1:12" ht="18.75">
      <c r="A18" s="81"/>
      <c r="B18" s="81"/>
      <c r="C18" s="78"/>
      <c r="D18" s="82">
        <v>4</v>
      </c>
      <c r="E18" s="82"/>
      <c r="F18" s="102"/>
      <c r="G18" s="103"/>
      <c r="H18" s="103"/>
      <c r="I18" s="119" t="s">
        <v>63</v>
      </c>
      <c r="J18" s="153"/>
      <c r="K18" s="153"/>
      <c r="L18" s="22"/>
    </row>
    <row r="19" spans="1:12" ht="18.75">
      <c r="A19" s="81"/>
      <c r="B19" s="81"/>
      <c r="C19" s="78"/>
      <c r="D19" s="82">
        <v>5</v>
      </c>
      <c r="E19" s="82"/>
      <c r="F19" s="102"/>
      <c r="G19" s="103"/>
      <c r="H19" s="103"/>
      <c r="I19" s="119" t="s">
        <v>64</v>
      </c>
      <c r="J19" s="153"/>
      <c r="K19" s="153"/>
      <c r="L19" s="22"/>
    </row>
    <row r="20" spans="1:12" ht="15">
      <c r="A20" s="83">
        <v>3</v>
      </c>
      <c r="B20" s="83"/>
      <c r="C20" s="84"/>
      <c r="D20" s="84"/>
      <c r="E20" s="84" t="s">
        <v>20</v>
      </c>
      <c r="F20" s="260" t="s">
        <v>73</v>
      </c>
      <c r="G20" s="261"/>
      <c r="H20" s="261"/>
      <c r="I20" s="262"/>
      <c r="J20" s="134">
        <f>SUM(J21:J25)</f>
        <v>0</v>
      </c>
      <c r="K20" s="134">
        <f>SUM(K21:K25)</f>
        <v>55800000</v>
      </c>
      <c r="L20" s="22"/>
    </row>
    <row r="21" spans="1:12" ht="15.75">
      <c r="A21" s="83"/>
      <c r="B21" s="83"/>
      <c r="C21" s="84"/>
      <c r="D21" s="82">
        <v>1</v>
      </c>
      <c r="E21" s="84"/>
      <c r="F21" s="85"/>
      <c r="G21" s="85"/>
      <c r="H21" s="86"/>
      <c r="I21" s="119" t="s">
        <v>18</v>
      </c>
      <c r="J21" s="153"/>
      <c r="K21" s="153"/>
      <c r="L21" s="22"/>
    </row>
    <row r="22" spans="1:12" ht="15.75">
      <c r="A22" s="83"/>
      <c r="B22" s="83"/>
      <c r="C22" s="84"/>
      <c r="D22" s="82">
        <v>2</v>
      </c>
      <c r="E22" s="84"/>
      <c r="F22" s="85"/>
      <c r="G22" s="85"/>
      <c r="H22" s="86"/>
      <c r="I22" s="119" t="s">
        <v>61</v>
      </c>
      <c r="J22" s="153"/>
      <c r="K22" s="153"/>
      <c r="L22" s="22"/>
    </row>
    <row r="23" spans="1:12" ht="15.75">
      <c r="A23" s="83"/>
      <c r="B23" s="83"/>
      <c r="C23" s="84"/>
      <c r="D23" s="82">
        <v>3</v>
      </c>
      <c r="E23" s="84"/>
      <c r="F23" s="85"/>
      <c r="G23" s="85"/>
      <c r="H23" s="86"/>
      <c r="I23" s="119" t="s">
        <v>62</v>
      </c>
      <c r="J23" s="153"/>
      <c r="K23" s="153"/>
      <c r="L23" s="22"/>
    </row>
    <row r="24" spans="1:12" ht="15.75">
      <c r="A24" s="83"/>
      <c r="B24" s="83"/>
      <c r="C24" s="84"/>
      <c r="D24" s="82">
        <v>4</v>
      </c>
      <c r="E24" s="84"/>
      <c r="F24" s="85"/>
      <c r="G24" s="85"/>
      <c r="H24" s="86"/>
      <c r="I24" s="119" t="s">
        <v>131</v>
      </c>
      <c r="J24" s="153"/>
      <c r="K24" s="153">
        <v>51800000</v>
      </c>
      <c r="L24" s="22"/>
    </row>
    <row r="25" spans="1:12" ht="15.75">
      <c r="A25" s="83"/>
      <c r="B25" s="83"/>
      <c r="C25" s="84"/>
      <c r="D25" s="82">
        <v>5</v>
      </c>
      <c r="E25" s="84"/>
      <c r="F25" s="104"/>
      <c r="G25" s="104"/>
      <c r="H25" s="104"/>
      <c r="I25" s="119" t="s">
        <v>127</v>
      </c>
      <c r="J25" s="153"/>
      <c r="K25" s="153">
        <v>4000000</v>
      </c>
      <c r="L25" s="22"/>
    </row>
    <row r="26" spans="1:12" ht="15">
      <c r="A26" s="83"/>
      <c r="B26" s="83"/>
      <c r="C26" s="84"/>
      <c r="D26" s="82"/>
      <c r="E26" s="84"/>
      <c r="F26" s="251" t="s">
        <v>109</v>
      </c>
      <c r="G26" s="252"/>
      <c r="H26" s="252"/>
      <c r="I26" s="253"/>
      <c r="J26" s="134">
        <f>SUM(J27)</f>
        <v>500000</v>
      </c>
      <c r="K26" s="134">
        <f>SUM(K27)</f>
        <v>0</v>
      </c>
      <c r="L26" s="22"/>
    </row>
    <row r="27" spans="1:12" ht="15.75">
      <c r="A27" s="83"/>
      <c r="B27" s="83"/>
      <c r="C27" s="84"/>
      <c r="D27" s="82"/>
      <c r="E27" s="84"/>
      <c r="F27" s="122"/>
      <c r="G27" s="123"/>
      <c r="H27" s="123"/>
      <c r="I27" s="119" t="s">
        <v>62</v>
      </c>
      <c r="J27" s="153">
        <v>500000</v>
      </c>
      <c r="K27" s="153"/>
      <c r="L27" s="22"/>
    </row>
    <row r="28" spans="1:12" ht="15.75">
      <c r="A28" s="83"/>
      <c r="B28" s="83"/>
      <c r="C28" s="84"/>
      <c r="D28" s="82"/>
      <c r="E28" s="84"/>
      <c r="F28" s="122"/>
      <c r="G28" s="123"/>
      <c r="H28" s="123"/>
      <c r="I28" s="141"/>
      <c r="J28" s="153"/>
      <c r="K28" s="153"/>
      <c r="L28" s="22"/>
    </row>
    <row r="29" spans="1:12" ht="15.75">
      <c r="A29" s="83">
        <v>4</v>
      </c>
      <c r="B29" s="83"/>
      <c r="C29" s="84"/>
      <c r="D29" s="82"/>
      <c r="E29" s="84" t="s">
        <v>20</v>
      </c>
      <c r="F29" s="263" t="s">
        <v>74</v>
      </c>
      <c r="G29" s="264"/>
      <c r="H29" s="264"/>
      <c r="I29" s="265"/>
      <c r="J29" s="131">
        <f>SUM(J30:J34)</f>
        <v>0</v>
      </c>
      <c r="K29" s="131">
        <f>SUM(K30:K34)</f>
        <v>0</v>
      </c>
      <c r="L29" s="22"/>
    </row>
    <row r="30" spans="1:12" ht="15.75">
      <c r="A30" s="83"/>
      <c r="B30" s="83"/>
      <c r="C30" s="84"/>
      <c r="D30" s="82">
        <v>1</v>
      </c>
      <c r="E30" s="84"/>
      <c r="F30" s="87"/>
      <c r="G30" s="85"/>
      <c r="H30" s="87"/>
      <c r="I30" s="119" t="s">
        <v>18</v>
      </c>
      <c r="J30" s="153"/>
      <c r="K30" s="153"/>
      <c r="L30" s="22"/>
    </row>
    <row r="31" spans="1:12" ht="15.75">
      <c r="A31" s="83"/>
      <c r="B31" s="83"/>
      <c r="C31" s="84"/>
      <c r="D31" s="82">
        <v>2</v>
      </c>
      <c r="E31" s="84"/>
      <c r="F31" s="87"/>
      <c r="G31" s="87"/>
      <c r="H31" s="86"/>
      <c r="I31" s="119" t="s">
        <v>61</v>
      </c>
      <c r="J31" s="153"/>
      <c r="K31" s="153"/>
      <c r="L31" s="22"/>
    </row>
    <row r="32" spans="1:12" ht="15.75">
      <c r="A32" s="83"/>
      <c r="B32" s="83"/>
      <c r="C32" s="84"/>
      <c r="D32" s="82">
        <v>3</v>
      </c>
      <c r="E32" s="84"/>
      <c r="F32" s="87"/>
      <c r="G32" s="87"/>
      <c r="H32" s="86"/>
      <c r="I32" s="119" t="s">
        <v>62</v>
      </c>
      <c r="J32" s="153"/>
      <c r="K32" s="153"/>
      <c r="L32" s="22"/>
    </row>
    <row r="33" spans="1:12" ht="15.75">
      <c r="A33" s="83"/>
      <c r="B33" s="83"/>
      <c r="C33" s="84"/>
      <c r="D33" s="82">
        <v>4</v>
      </c>
      <c r="E33" s="84"/>
      <c r="F33" s="87"/>
      <c r="G33" s="87"/>
      <c r="H33" s="86"/>
      <c r="I33" s="119" t="s">
        <v>63</v>
      </c>
      <c r="J33" s="153"/>
      <c r="K33" s="153"/>
      <c r="L33" s="22"/>
    </row>
    <row r="34" spans="1:12" ht="15.75">
      <c r="A34" s="83"/>
      <c r="B34" s="83"/>
      <c r="C34" s="84"/>
      <c r="D34" s="82">
        <v>5</v>
      </c>
      <c r="E34" s="84"/>
      <c r="F34" s="87"/>
      <c r="G34" s="87"/>
      <c r="H34" s="86"/>
      <c r="I34" s="119" t="s">
        <v>64</v>
      </c>
      <c r="J34" s="153"/>
      <c r="K34" s="153"/>
      <c r="L34" s="22"/>
    </row>
    <row r="35" spans="1:12" ht="15.75">
      <c r="A35" s="83">
        <v>5</v>
      </c>
      <c r="B35" s="83"/>
      <c r="C35" s="84"/>
      <c r="D35" s="84"/>
      <c r="E35" s="84" t="s">
        <v>20</v>
      </c>
      <c r="F35" s="251" t="s">
        <v>75</v>
      </c>
      <c r="G35" s="252"/>
      <c r="H35" s="252"/>
      <c r="I35" s="253"/>
      <c r="J35" s="131">
        <f>SUM(J36:J40)</f>
        <v>0</v>
      </c>
      <c r="K35" s="131">
        <f>SUM(K36:K40)</f>
        <v>0</v>
      </c>
      <c r="L35" s="22"/>
    </row>
    <row r="36" spans="1:12" ht="15.75">
      <c r="A36" s="83"/>
      <c r="B36" s="83"/>
      <c r="C36" s="84"/>
      <c r="D36" s="82">
        <v>1</v>
      </c>
      <c r="E36" s="84"/>
      <c r="F36" s="87"/>
      <c r="G36" s="87"/>
      <c r="H36" s="87"/>
      <c r="I36" s="119" t="s">
        <v>18</v>
      </c>
      <c r="J36" s="153"/>
      <c r="K36" s="153"/>
      <c r="L36" s="22"/>
    </row>
    <row r="37" spans="1:12" ht="15.75">
      <c r="A37" s="83"/>
      <c r="B37" s="83"/>
      <c r="C37" s="84"/>
      <c r="D37" s="82">
        <v>2</v>
      </c>
      <c r="E37" s="84"/>
      <c r="F37" s="104"/>
      <c r="G37" s="104"/>
      <c r="H37" s="104"/>
      <c r="I37" s="119" t="s">
        <v>61</v>
      </c>
      <c r="J37" s="153"/>
      <c r="K37" s="153"/>
      <c r="L37" s="22"/>
    </row>
    <row r="38" spans="1:12" ht="15.75">
      <c r="A38" s="83"/>
      <c r="B38" s="83"/>
      <c r="C38" s="84"/>
      <c r="D38" s="82">
        <v>3</v>
      </c>
      <c r="E38" s="84"/>
      <c r="F38" s="85"/>
      <c r="G38" s="85"/>
      <c r="H38" s="86"/>
      <c r="I38" s="119" t="s">
        <v>62</v>
      </c>
      <c r="J38" s="153"/>
      <c r="K38" s="153"/>
      <c r="L38" s="22"/>
    </row>
    <row r="39" spans="1:12" ht="15.75">
      <c r="A39" s="83"/>
      <c r="B39" s="83"/>
      <c r="C39" s="84"/>
      <c r="D39" s="82">
        <v>4</v>
      </c>
      <c r="E39" s="84"/>
      <c r="F39" s="85"/>
      <c r="G39" s="85"/>
      <c r="H39" s="86"/>
      <c r="I39" s="119" t="s">
        <v>63</v>
      </c>
      <c r="J39" s="153"/>
      <c r="K39" s="153"/>
      <c r="L39" s="22"/>
    </row>
    <row r="40" spans="1:12" ht="15.75">
      <c r="A40" s="83"/>
      <c r="B40" s="83"/>
      <c r="C40" s="84"/>
      <c r="D40" s="82">
        <v>5</v>
      </c>
      <c r="E40" s="84"/>
      <c r="F40" s="85"/>
      <c r="G40" s="85"/>
      <c r="H40" s="86"/>
      <c r="I40" s="119" t="s">
        <v>64</v>
      </c>
      <c r="J40" s="153"/>
      <c r="K40" s="153"/>
      <c r="L40" s="22"/>
    </row>
    <row r="41" spans="1:12" ht="15">
      <c r="A41" s="83">
        <v>6</v>
      </c>
      <c r="B41" s="83"/>
      <c r="C41" s="84"/>
      <c r="D41" s="84"/>
      <c r="E41" s="84" t="s">
        <v>20</v>
      </c>
      <c r="F41" s="242" t="s">
        <v>76</v>
      </c>
      <c r="G41" s="243"/>
      <c r="H41" s="243"/>
      <c r="I41" s="244"/>
      <c r="J41" s="134">
        <f>J42+J43+J44+J46+J45</f>
        <v>13080154</v>
      </c>
      <c r="K41" s="134">
        <f>K42+K43+K44+K46+K45</f>
        <v>6789990</v>
      </c>
      <c r="L41" s="22"/>
    </row>
    <row r="42" spans="1:12" ht="15.75">
      <c r="A42" s="83"/>
      <c r="B42" s="83"/>
      <c r="C42" s="84"/>
      <c r="D42" s="82">
        <v>1</v>
      </c>
      <c r="E42" s="84"/>
      <c r="F42" s="104"/>
      <c r="G42" s="104"/>
      <c r="H42" s="120"/>
      <c r="I42" s="121" t="s">
        <v>18</v>
      </c>
      <c r="J42" s="153">
        <v>11333472</v>
      </c>
      <c r="K42" s="162">
        <v>5682000</v>
      </c>
      <c r="L42" s="22" t="s">
        <v>121</v>
      </c>
    </row>
    <row r="43" spans="1:12" ht="15.75">
      <c r="A43" s="83"/>
      <c r="B43" s="83"/>
      <c r="C43" s="84"/>
      <c r="D43" s="82">
        <v>2</v>
      </c>
      <c r="E43" s="84"/>
      <c r="F43" s="104"/>
      <c r="G43" s="104"/>
      <c r="H43" s="104"/>
      <c r="I43" s="121" t="s">
        <v>61</v>
      </c>
      <c r="J43" s="153">
        <v>1246682</v>
      </c>
      <c r="K43" s="162">
        <v>1107990</v>
      </c>
      <c r="L43" s="29"/>
    </row>
    <row r="44" spans="1:12" ht="15.75">
      <c r="A44" s="83"/>
      <c r="B44" s="83"/>
      <c r="C44" s="84"/>
      <c r="D44" s="82">
        <v>3</v>
      </c>
      <c r="E44" s="84"/>
      <c r="F44" s="104"/>
      <c r="G44" s="104"/>
      <c r="H44" s="120"/>
      <c r="I44" s="121" t="s">
        <v>62</v>
      </c>
      <c r="J44" s="153">
        <v>500000</v>
      </c>
      <c r="K44" s="153"/>
      <c r="L44" s="22"/>
    </row>
    <row r="45" spans="1:12" ht="15.75">
      <c r="A45" s="83"/>
      <c r="B45" s="83"/>
      <c r="C45" s="84"/>
      <c r="D45" s="82">
        <v>4</v>
      </c>
      <c r="E45" s="84"/>
      <c r="F45" s="104"/>
      <c r="G45" s="104"/>
      <c r="H45" s="120"/>
      <c r="I45" s="121" t="s">
        <v>63</v>
      </c>
      <c r="J45" s="153"/>
      <c r="K45" s="153"/>
      <c r="L45" s="22"/>
    </row>
    <row r="46" spans="1:12" ht="15.75">
      <c r="A46" s="83"/>
      <c r="B46" s="83"/>
      <c r="C46" s="84"/>
      <c r="D46" s="82">
        <v>5</v>
      </c>
      <c r="E46" s="84"/>
      <c r="F46" s="104"/>
      <c r="G46" s="104"/>
      <c r="H46" s="120"/>
      <c r="I46" s="121" t="s">
        <v>64</v>
      </c>
      <c r="J46" s="153"/>
      <c r="K46" s="153"/>
      <c r="L46" s="22"/>
    </row>
    <row r="47" spans="1:12" ht="15.75">
      <c r="A47" s="83">
        <v>7</v>
      </c>
      <c r="B47" s="83"/>
      <c r="C47" s="84"/>
      <c r="D47" s="82"/>
      <c r="E47" s="84" t="s">
        <v>20</v>
      </c>
      <c r="F47" s="122" t="s">
        <v>93</v>
      </c>
      <c r="G47" s="123"/>
      <c r="H47" s="123"/>
      <c r="I47" s="124"/>
      <c r="J47" s="153"/>
      <c r="K47" s="153"/>
      <c r="L47" s="89"/>
    </row>
    <row r="48" spans="2:12" ht="15.75">
      <c r="B48" s="83"/>
      <c r="C48" s="84"/>
      <c r="D48" s="82">
        <v>3</v>
      </c>
      <c r="E48" s="84"/>
      <c r="F48" s="104"/>
      <c r="G48" s="104"/>
      <c r="H48" s="120"/>
      <c r="I48" s="121" t="s">
        <v>62</v>
      </c>
      <c r="J48" s="154">
        <v>180000</v>
      </c>
      <c r="K48" s="154">
        <v>180000</v>
      </c>
      <c r="L48" s="89"/>
    </row>
    <row r="49" spans="1:12" ht="15.75">
      <c r="A49" s="83"/>
      <c r="B49" s="83"/>
      <c r="C49" s="84"/>
      <c r="D49" s="82"/>
      <c r="E49" s="84"/>
      <c r="F49" s="122"/>
      <c r="G49" s="123"/>
      <c r="H49" s="125"/>
      <c r="I49" s="126"/>
      <c r="J49" s="153"/>
      <c r="K49" s="153"/>
      <c r="L49" s="22"/>
    </row>
    <row r="50" spans="1:12" ht="15">
      <c r="A50" s="83">
        <v>8</v>
      </c>
      <c r="B50" s="83"/>
      <c r="C50" s="84"/>
      <c r="D50" s="84"/>
      <c r="E50" s="84"/>
      <c r="F50" s="242" t="s">
        <v>77</v>
      </c>
      <c r="G50" s="243"/>
      <c r="H50" s="243"/>
      <c r="I50" s="244"/>
      <c r="J50" s="134">
        <f>SUM(J51:J55)</f>
        <v>1282550</v>
      </c>
      <c r="K50" s="134">
        <f>SUM(K51:K55)</f>
        <v>11282550</v>
      </c>
      <c r="L50" s="22"/>
    </row>
    <row r="51" spans="1:12" ht="15.75">
      <c r="A51" s="87"/>
      <c r="B51" s="87"/>
      <c r="C51" s="88"/>
      <c r="D51" s="82">
        <v>1</v>
      </c>
      <c r="E51" s="88"/>
      <c r="F51" s="104"/>
      <c r="G51" s="104"/>
      <c r="H51" s="120"/>
      <c r="I51" s="121" t="s">
        <v>18</v>
      </c>
      <c r="J51" s="153"/>
      <c r="K51" s="153"/>
      <c r="L51" s="22"/>
    </row>
    <row r="52" spans="1:12" ht="15.75">
      <c r="A52" s="87"/>
      <c r="B52" s="87"/>
      <c r="C52" s="88"/>
      <c r="D52" s="82">
        <v>2</v>
      </c>
      <c r="E52" s="88"/>
      <c r="F52" s="104"/>
      <c r="G52" s="104"/>
      <c r="H52" s="104"/>
      <c r="I52" s="121" t="s">
        <v>61</v>
      </c>
      <c r="J52" s="153"/>
      <c r="K52" s="153"/>
      <c r="L52" s="22"/>
    </row>
    <row r="53" spans="1:12" ht="15.75">
      <c r="A53" s="87"/>
      <c r="B53" s="87"/>
      <c r="C53" s="88"/>
      <c r="D53" s="82">
        <v>3</v>
      </c>
      <c r="E53" s="88"/>
      <c r="F53" s="104"/>
      <c r="G53" s="104"/>
      <c r="H53" s="104"/>
      <c r="I53" s="121" t="s">
        <v>62</v>
      </c>
      <c r="J53" s="153">
        <v>1282550</v>
      </c>
      <c r="K53" s="153">
        <v>1282550</v>
      </c>
      <c r="L53" s="22"/>
    </row>
    <row r="54" spans="1:12" ht="15.75">
      <c r="A54" s="87"/>
      <c r="B54" s="87"/>
      <c r="C54" s="88"/>
      <c r="D54" s="82">
        <v>4</v>
      </c>
      <c r="E54" s="88"/>
      <c r="F54" s="104"/>
      <c r="G54" s="104"/>
      <c r="H54" s="104"/>
      <c r="I54" s="121" t="s">
        <v>63</v>
      </c>
      <c r="J54" s="153"/>
      <c r="K54" s="153"/>
      <c r="L54" s="22"/>
    </row>
    <row r="55" spans="1:12" ht="15.75">
      <c r="A55" s="87"/>
      <c r="B55" s="87"/>
      <c r="C55" s="88"/>
      <c r="D55" s="82">
        <v>5</v>
      </c>
      <c r="E55" s="88"/>
      <c r="F55" s="104"/>
      <c r="G55" s="104"/>
      <c r="H55" s="120"/>
      <c r="I55" s="121" t="s">
        <v>128</v>
      </c>
      <c r="J55" s="153"/>
      <c r="K55" s="153">
        <v>10000000</v>
      </c>
      <c r="L55" s="22"/>
    </row>
    <row r="56" spans="1:12" ht="15">
      <c r="A56" s="87">
        <v>9</v>
      </c>
      <c r="B56" s="87"/>
      <c r="C56" s="88"/>
      <c r="D56" s="88"/>
      <c r="E56" s="88" t="s">
        <v>21</v>
      </c>
      <c r="F56" s="242" t="s">
        <v>78</v>
      </c>
      <c r="G56" s="243"/>
      <c r="H56" s="243"/>
      <c r="I56" s="244"/>
      <c r="J56" s="134">
        <f>SUM(J57:J61)</f>
        <v>50000</v>
      </c>
      <c r="K56" s="134">
        <f>SUM(K57:K61)</f>
        <v>50000</v>
      </c>
      <c r="L56" s="22"/>
    </row>
    <row r="57" spans="1:12" ht="15.75">
      <c r="A57" s="87"/>
      <c r="B57" s="87"/>
      <c r="C57" s="88"/>
      <c r="D57" s="82">
        <v>1</v>
      </c>
      <c r="E57" s="88"/>
      <c r="F57" s="104"/>
      <c r="G57" s="104"/>
      <c r="H57" s="104"/>
      <c r="I57" s="121" t="s">
        <v>18</v>
      </c>
      <c r="J57" s="153"/>
      <c r="K57" s="153"/>
      <c r="L57" s="22"/>
    </row>
    <row r="58" spans="1:12" ht="15.75">
      <c r="A58" s="87"/>
      <c r="B58" s="87"/>
      <c r="C58" s="88"/>
      <c r="D58" s="82">
        <v>2</v>
      </c>
      <c r="E58" s="88"/>
      <c r="F58" s="104"/>
      <c r="G58" s="104"/>
      <c r="H58" s="104"/>
      <c r="I58" s="121" t="s">
        <v>61</v>
      </c>
      <c r="J58" s="153"/>
      <c r="K58" s="153"/>
      <c r="L58" s="22"/>
    </row>
    <row r="59" spans="1:12" ht="15.75">
      <c r="A59" s="87"/>
      <c r="B59" s="87"/>
      <c r="C59" s="88"/>
      <c r="D59" s="82">
        <v>3</v>
      </c>
      <c r="E59" s="88"/>
      <c r="F59" s="104"/>
      <c r="G59" s="104"/>
      <c r="H59" s="104"/>
      <c r="I59" s="121" t="s">
        <v>62</v>
      </c>
      <c r="J59" s="153">
        <v>50000</v>
      </c>
      <c r="K59" s="153">
        <v>50000</v>
      </c>
      <c r="L59" s="22"/>
    </row>
    <row r="60" spans="1:12" ht="15.75">
      <c r="A60" s="87"/>
      <c r="B60" s="87"/>
      <c r="C60" s="88"/>
      <c r="D60" s="82">
        <v>4</v>
      </c>
      <c r="E60" s="88"/>
      <c r="F60" s="104"/>
      <c r="G60" s="104"/>
      <c r="H60" s="104"/>
      <c r="I60" s="121" t="s">
        <v>63</v>
      </c>
      <c r="J60" s="153"/>
      <c r="K60" s="153"/>
      <c r="L60" s="22"/>
    </row>
    <row r="61" spans="1:12" ht="15.75">
      <c r="A61" s="87"/>
      <c r="B61" s="87"/>
      <c r="C61" s="88"/>
      <c r="D61" s="82">
        <v>5</v>
      </c>
      <c r="E61" s="88"/>
      <c r="F61" s="104"/>
      <c r="G61" s="104"/>
      <c r="H61" s="120"/>
      <c r="I61" s="121" t="s">
        <v>64</v>
      </c>
      <c r="J61" s="153"/>
      <c r="K61" s="153"/>
      <c r="L61" s="22"/>
    </row>
    <row r="62" spans="1:12" ht="15">
      <c r="A62" s="87">
        <v>10</v>
      </c>
      <c r="B62" s="87"/>
      <c r="C62" s="88"/>
      <c r="D62" s="82"/>
      <c r="E62" s="88" t="s">
        <v>21</v>
      </c>
      <c r="F62" s="242" t="s">
        <v>92</v>
      </c>
      <c r="G62" s="243"/>
      <c r="H62" s="243"/>
      <c r="I62" s="244"/>
      <c r="J62" s="134">
        <f>SUM(J63:J67)</f>
        <v>0</v>
      </c>
      <c r="K62" s="134">
        <f>SUM(K63:K67)</f>
        <v>0</v>
      </c>
      <c r="L62" s="22"/>
    </row>
    <row r="63" spans="1:12" ht="15.75">
      <c r="A63" s="87"/>
      <c r="B63" s="87"/>
      <c r="C63" s="88"/>
      <c r="D63" s="82">
        <v>1</v>
      </c>
      <c r="E63" s="88"/>
      <c r="F63" s="104"/>
      <c r="G63" s="104"/>
      <c r="H63" s="120"/>
      <c r="I63" s="121" t="s">
        <v>18</v>
      </c>
      <c r="J63" s="153"/>
      <c r="K63" s="153"/>
      <c r="L63" s="22"/>
    </row>
    <row r="64" spans="1:12" ht="15.75">
      <c r="A64" s="87"/>
      <c r="B64" s="87"/>
      <c r="C64" s="88"/>
      <c r="D64" s="82">
        <v>2</v>
      </c>
      <c r="E64" s="88"/>
      <c r="F64" s="104"/>
      <c r="G64" s="104"/>
      <c r="H64" s="120"/>
      <c r="I64" s="121" t="s">
        <v>61</v>
      </c>
      <c r="J64" s="153"/>
      <c r="K64" s="153"/>
      <c r="L64" s="22"/>
    </row>
    <row r="65" spans="1:12" ht="15.75">
      <c r="A65" s="87"/>
      <c r="B65" s="87"/>
      <c r="C65" s="88"/>
      <c r="D65" s="82">
        <v>3</v>
      </c>
      <c r="E65" s="88"/>
      <c r="F65" s="104"/>
      <c r="G65" s="104"/>
      <c r="H65" s="120"/>
      <c r="I65" s="121" t="s">
        <v>62</v>
      </c>
      <c r="J65" s="153"/>
      <c r="K65" s="153"/>
      <c r="L65" s="22"/>
    </row>
    <row r="66" spans="1:12" ht="15.75">
      <c r="A66" s="87"/>
      <c r="B66" s="87"/>
      <c r="C66" s="88"/>
      <c r="D66" s="82">
        <v>4</v>
      </c>
      <c r="E66" s="88"/>
      <c r="F66" s="104"/>
      <c r="G66" s="104"/>
      <c r="H66" s="120"/>
      <c r="I66" s="121" t="s">
        <v>63</v>
      </c>
      <c r="J66" s="153"/>
      <c r="K66" s="153"/>
      <c r="L66" s="22"/>
    </row>
    <row r="67" spans="1:12" ht="15.75">
      <c r="A67" s="87"/>
      <c r="B67" s="87"/>
      <c r="C67" s="88"/>
      <c r="D67" s="82">
        <v>5</v>
      </c>
      <c r="E67" s="88"/>
      <c r="F67" s="104"/>
      <c r="G67" s="104"/>
      <c r="H67" s="120"/>
      <c r="I67" s="121" t="s">
        <v>64</v>
      </c>
      <c r="J67" s="153"/>
      <c r="K67" s="153"/>
      <c r="L67" s="22"/>
    </row>
    <row r="68" spans="1:12" ht="15.75">
      <c r="A68" s="87"/>
      <c r="B68" s="87"/>
      <c r="C68" s="88"/>
      <c r="D68" s="82"/>
      <c r="E68" s="88" t="s">
        <v>21</v>
      </c>
      <c r="F68" s="242" t="s">
        <v>102</v>
      </c>
      <c r="G68" s="243"/>
      <c r="H68" s="243"/>
      <c r="I68" s="244"/>
      <c r="J68" s="131">
        <f>SUM(J69:J73)</f>
        <v>1728000</v>
      </c>
      <c r="K68" s="131">
        <f>SUM(K69:K73)</f>
        <v>1728000</v>
      </c>
      <c r="L68" s="22"/>
    </row>
    <row r="69" spans="1:12" ht="15.75">
      <c r="A69" s="87"/>
      <c r="B69" s="87"/>
      <c r="C69" s="88"/>
      <c r="D69" s="82">
        <v>1</v>
      </c>
      <c r="E69" s="88"/>
      <c r="F69" s="104"/>
      <c r="G69" s="104"/>
      <c r="H69" s="120"/>
      <c r="I69" s="121" t="s">
        <v>18</v>
      </c>
      <c r="J69" s="153"/>
      <c r="K69" s="153"/>
      <c r="L69" s="22"/>
    </row>
    <row r="70" spans="1:12" ht="15.75">
      <c r="A70" s="87"/>
      <c r="B70" s="87"/>
      <c r="C70" s="88"/>
      <c r="D70" s="82">
        <v>2</v>
      </c>
      <c r="E70" s="88"/>
      <c r="F70" s="104"/>
      <c r="G70" s="104"/>
      <c r="H70" s="120"/>
      <c r="I70" s="121" t="s">
        <v>61</v>
      </c>
      <c r="J70" s="153"/>
      <c r="K70" s="153"/>
      <c r="L70" s="22"/>
    </row>
    <row r="71" spans="1:12" ht="15.75">
      <c r="A71" s="87"/>
      <c r="B71" s="87"/>
      <c r="C71" s="88"/>
      <c r="D71" s="82">
        <v>3</v>
      </c>
      <c r="E71" s="88"/>
      <c r="F71" s="104"/>
      <c r="G71" s="104"/>
      <c r="H71" s="120"/>
      <c r="I71" s="121" t="s">
        <v>62</v>
      </c>
      <c r="J71" s="153">
        <v>1728000</v>
      </c>
      <c r="K71" s="153">
        <v>1728000</v>
      </c>
      <c r="L71" s="22"/>
    </row>
    <row r="72" spans="1:12" ht="15.75">
      <c r="A72" s="87"/>
      <c r="B72" s="87"/>
      <c r="C72" s="88"/>
      <c r="D72" s="82">
        <v>4</v>
      </c>
      <c r="E72" s="88"/>
      <c r="F72" s="104"/>
      <c r="G72" s="104"/>
      <c r="H72" s="120"/>
      <c r="I72" s="121" t="s">
        <v>63</v>
      </c>
      <c r="J72" s="153"/>
      <c r="K72" s="153"/>
      <c r="L72" s="22"/>
    </row>
    <row r="73" spans="1:12" ht="15.75">
      <c r="A73" s="87"/>
      <c r="B73" s="87"/>
      <c r="C73" s="88"/>
      <c r="D73" s="82">
        <v>5</v>
      </c>
      <c r="E73" s="88"/>
      <c r="F73" s="104"/>
      <c r="G73" s="104"/>
      <c r="H73" s="120"/>
      <c r="I73" s="121" t="s">
        <v>64</v>
      </c>
      <c r="J73" s="153"/>
      <c r="K73" s="153"/>
      <c r="L73" s="22"/>
    </row>
    <row r="74" spans="1:12" ht="15">
      <c r="A74" s="87">
        <v>11</v>
      </c>
      <c r="B74" s="87"/>
      <c r="C74" s="88"/>
      <c r="D74" s="88"/>
      <c r="E74" s="88" t="s">
        <v>21</v>
      </c>
      <c r="F74" s="242" t="s">
        <v>79</v>
      </c>
      <c r="G74" s="243"/>
      <c r="H74" s="243"/>
      <c r="I74" s="244"/>
      <c r="J74" s="134">
        <f>SUM(J75:J79)</f>
        <v>1697030</v>
      </c>
      <c r="K74" s="134">
        <f>SUM(K75:K79)</f>
        <v>2055530</v>
      </c>
      <c r="L74" s="22"/>
    </row>
    <row r="75" spans="1:12" ht="15.75">
      <c r="A75" s="87"/>
      <c r="B75" s="87"/>
      <c r="C75" s="88"/>
      <c r="D75" s="82">
        <v>1</v>
      </c>
      <c r="E75" s="88"/>
      <c r="F75" s="104"/>
      <c r="G75" s="104"/>
      <c r="H75" s="104"/>
      <c r="I75" s="121" t="s">
        <v>18</v>
      </c>
      <c r="J75" s="153"/>
      <c r="K75" s="153">
        <v>300000</v>
      </c>
      <c r="L75" s="22"/>
    </row>
    <row r="76" spans="1:12" ht="15.75">
      <c r="A76" s="87"/>
      <c r="B76" s="87"/>
      <c r="C76" s="88"/>
      <c r="D76" s="82">
        <v>2</v>
      </c>
      <c r="E76" s="88"/>
      <c r="F76" s="104"/>
      <c r="G76" s="104"/>
      <c r="H76" s="104"/>
      <c r="I76" s="121" t="s">
        <v>61</v>
      </c>
      <c r="J76" s="153"/>
      <c r="K76" s="153">
        <v>58500</v>
      </c>
      <c r="L76" s="22"/>
    </row>
    <row r="77" spans="1:12" ht="15.75">
      <c r="A77" s="87"/>
      <c r="B77" s="87"/>
      <c r="C77" s="88"/>
      <c r="D77" s="82">
        <v>3</v>
      </c>
      <c r="E77" s="88"/>
      <c r="F77" s="104"/>
      <c r="G77" s="104"/>
      <c r="H77" s="120"/>
      <c r="I77" s="121" t="s">
        <v>62</v>
      </c>
      <c r="J77" s="153">
        <v>1697030</v>
      </c>
      <c r="K77" s="153">
        <v>1697030</v>
      </c>
      <c r="L77" s="22"/>
    </row>
    <row r="78" spans="1:12" ht="15.75">
      <c r="A78" s="83"/>
      <c r="B78" s="83"/>
      <c r="C78" s="84"/>
      <c r="D78" s="82">
        <v>4</v>
      </c>
      <c r="E78" s="84"/>
      <c r="F78" s="104"/>
      <c r="G78" s="104"/>
      <c r="H78" s="120"/>
      <c r="I78" s="121" t="s">
        <v>63</v>
      </c>
      <c r="J78" s="153"/>
      <c r="K78" s="153"/>
      <c r="L78" s="22"/>
    </row>
    <row r="79" spans="1:12" ht="15.75">
      <c r="A79" s="83"/>
      <c r="B79" s="83"/>
      <c r="C79" s="84"/>
      <c r="D79" s="82">
        <v>5</v>
      </c>
      <c r="E79" s="84"/>
      <c r="F79" s="104"/>
      <c r="G79" s="104"/>
      <c r="H79" s="120"/>
      <c r="I79" s="121" t="s">
        <v>64</v>
      </c>
      <c r="J79" s="153"/>
      <c r="K79" s="153"/>
      <c r="L79" s="22"/>
    </row>
    <row r="80" spans="1:12" ht="15.75">
      <c r="A80" s="83">
        <v>12</v>
      </c>
      <c r="B80" s="83"/>
      <c r="C80" s="84"/>
      <c r="D80" s="84"/>
      <c r="E80" s="84" t="s">
        <v>21</v>
      </c>
      <c r="F80" s="242" t="s">
        <v>80</v>
      </c>
      <c r="G80" s="243"/>
      <c r="H80" s="243"/>
      <c r="I80" s="244"/>
      <c r="J80" s="131">
        <f>SUM(J81:J85)</f>
        <v>100000</v>
      </c>
      <c r="K80" s="131">
        <f>SUM(K81:K85)</f>
        <v>458500</v>
      </c>
      <c r="L80" s="22"/>
    </row>
    <row r="81" spans="1:12" ht="15.75">
      <c r="A81" s="83"/>
      <c r="B81" s="83"/>
      <c r="C81" s="84"/>
      <c r="D81" s="82">
        <v>1</v>
      </c>
      <c r="E81" s="84"/>
      <c r="F81" s="104"/>
      <c r="G81" s="104"/>
      <c r="H81" s="120"/>
      <c r="I81" s="121" t="s">
        <v>18</v>
      </c>
      <c r="J81" s="153"/>
      <c r="K81" s="153">
        <v>300000</v>
      </c>
      <c r="L81" s="22"/>
    </row>
    <row r="82" spans="1:12" ht="15.75">
      <c r="A82" s="83"/>
      <c r="B82" s="83"/>
      <c r="C82" s="88"/>
      <c r="D82" s="82">
        <v>2</v>
      </c>
      <c r="E82" s="88"/>
      <c r="F82" s="104"/>
      <c r="G82" s="104"/>
      <c r="H82" s="120"/>
      <c r="I82" s="121" t="s">
        <v>61</v>
      </c>
      <c r="J82" s="153"/>
      <c r="K82" s="153">
        <v>58500</v>
      </c>
      <c r="L82" s="22"/>
    </row>
    <row r="83" spans="1:12" ht="15.75">
      <c r="A83" s="83"/>
      <c r="B83" s="83"/>
      <c r="C83" s="88"/>
      <c r="D83" s="82">
        <v>3</v>
      </c>
      <c r="E83" s="88"/>
      <c r="F83" s="104"/>
      <c r="G83" s="104"/>
      <c r="H83" s="104"/>
      <c r="I83" s="121" t="s">
        <v>62</v>
      </c>
      <c r="J83" s="153">
        <v>100000</v>
      </c>
      <c r="K83" s="153">
        <v>100000</v>
      </c>
      <c r="L83" s="28"/>
    </row>
    <row r="84" spans="1:12" ht="15.75">
      <c r="A84" s="83"/>
      <c r="B84" s="83"/>
      <c r="C84" s="88"/>
      <c r="D84" s="82">
        <v>4</v>
      </c>
      <c r="E84" s="88"/>
      <c r="F84" s="104"/>
      <c r="G84" s="104"/>
      <c r="H84" s="104"/>
      <c r="I84" s="121" t="s">
        <v>63</v>
      </c>
      <c r="J84" s="153"/>
      <c r="K84" s="153"/>
      <c r="L84" s="22"/>
    </row>
    <row r="85" spans="1:12" ht="15.75">
      <c r="A85" s="83"/>
      <c r="B85" s="83"/>
      <c r="C85" s="88"/>
      <c r="D85" s="82">
        <v>5</v>
      </c>
      <c r="E85" s="88"/>
      <c r="F85" s="104"/>
      <c r="G85" s="104"/>
      <c r="H85" s="104"/>
      <c r="I85" s="121" t="s">
        <v>64</v>
      </c>
      <c r="J85" s="153"/>
      <c r="K85" s="153"/>
      <c r="L85" s="22"/>
    </row>
    <row r="86" spans="1:12" ht="15">
      <c r="A86" s="83">
        <v>13</v>
      </c>
      <c r="B86" s="83"/>
      <c r="C86" s="88"/>
      <c r="D86" s="82"/>
      <c r="E86" s="88" t="s">
        <v>21</v>
      </c>
      <c r="F86" s="242" t="s">
        <v>90</v>
      </c>
      <c r="G86" s="243"/>
      <c r="H86" s="243"/>
      <c r="I86" s="244"/>
      <c r="J86" s="134">
        <f>SUM(J87:J91)</f>
        <v>0</v>
      </c>
      <c r="K86" s="134">
        <f>SUM(K87:K91)</f>
        <v>0</v>
      </c>
      <c r="L86" s="22"/>
    </row>
    <row r="87" spans="1:12" ht="15.75">
      <c r="A87" s="83"/>
      <c r="B87" s="83"/>
      <c r="C87" s="88"/>
      <c r="D87" s="82">
        <v>1</v>
      </c>
      <c r="E87" s="88"/>
      <c r="F87" s="104"/>
      <c r="G87" s="104"/>
      <c r="H87" s="104"/>
      <c r="I87" s="121" t="s">
        <v>18</v>
      </c>
      <c r="J87" s="153"/>
      <c r="K87" s="153"/>
      <c r="L87" s="22"/>
    </row>
    <row r="88" spans="1:12" ht="15.75">
      <c r="A88" s="83"/>
      <c r="B88" s="83"/>
      <c r="C88" s="88"/>
      <c r="D88" s="82">
        <v>2</v>
      </c>
      <c r="E88" s="88"/>
      <c r="F88" s="104"/>
      <c r="G88" s="104"/>
      <c r="H88" s="104"/>
      <c r="I88" s="121" t="s">
        <v>61</v>
      </c>
      <c r="J88" s="153"/>
      <c r="K88" s="153"/>
      <c r="L88" s="22"/>
    </row>
    <row r="89" spans="1:12" ht="15.75">
      <c r="A89" s="83"/>
      <c r="B89" s="83"/>
      <c r="C89" s="88"/>
      <c r="D89" s="82">
        <v>3</v>
      </c>
      <c r="E89" s="88"/>
      <c r="F89" s="104"/>
      <c r="G89" s="104"/>
      <c r="H89" s="104"/>
      <c r="I89" s="121" t="s">
        <v>62</v>
      </c>
      <c r="J89" s="153"/>
      <c r="K89" s="153"/>
      <c r="L89" s="22"/>
    </row>
    <row r="90" spans="1:12" ht="15.75">
      <c r="A90" s="83"/>
      <c r="B90" s="83"/>
      <c r="C90" s="88"/>
      <c r="D90" s="82">
        <v>4</v>
      </c>
      <c r="E90" s="88"/>
      <c r="F90" s="104"/>
      <c r="G90" s="104"/>
      <c r="H90" s="104"/>
      <c r="I90" s="121" t="s">
        <v>63</v>
      </c>
      <c r="J90" s="153"/>
      <c r="K90" s="153"/>
      <c r="L90" s="22"/>
    </row>
    <row r="91" spans="1:12" ht="15.75">
      <c r="A91" s="83"/>
      <c r="B91" s="83"/>
      <c r="C91" s="88"/>
      <c r="D91" s="82">
        <v>5</v>
      </c>
      <c r="E91" s="88"/>
      <c r="F91" s="104"/>
      <c r="G91" s="104"/>
      <c r="H91" s="104"/>
      <c r="I91" s="121" t="s">
        <v>64</v>
      </c>
      <c r="J91" s="153"/>
      <c r="K91" s="153"/>
      <c r="L91" s="22"/>
    </row>
    <row r="92" spans="1:12" ht="15">
      <c r="A92" s="83">
        <v>14</v>
      </c>
      <c r="B92" s="83"/>
      <c r="C92" s="84"/>
      <c r="D92" s="82"/>
      <c r="E92" s="84" t="s">
        <v>21</v>
      </c>
      <c r="F92" s="122" t="s">
        <v>94</v>
      </c>
      <c r="G92" s="123"/>
      <c r="H92" s="123"/>
      <c r="I92" s="124"/>
      <c r="J92" s="134">
        <f>SUM(J93)</f>
        <v>2596800</v>
      </c>
      <c r="K92" s="134">
        <f>SUM(K93)</f>
        <v>2596800</v>
      </c>
      <c r="L92" s="89"/>
    </row>
    <row r="93" spans="1:12" ht="15.75">
      <c r="A93" s="83"/>
      <c r="B93" s="83"/>
      <c r="C93" s="84"/>
      <c r="D93" s="82">
        <v>1</v>
      </c>
      <c r="E93" s="84"/>
      <c r="F93" s="104"/>
      <c r="G93" s="104"/>
      <c r="H93" s="120"/>
      <c r="I93" s="121" t="s">
        <v>96</v>
      </c>
      <c r="J93" s="153">
        <v>2596800</v>
      </c>
      <c r="K93" s="153">
        <v>2596800</v>
      </c>
      <c r="L93" s="89"/>
    </row>
    <row r="94" spans="1:12" ht="15">
      <c r="A94" s="83">
        <v>15</v>
      </c>
      <c r="B94" s="83"/>
      <c r="C94" s="84"/>
      <c r="D94" s="84"/>
      <c r="E94" s="84" t="s">
        <v>21</v>
      </c>
      <c r="F94" s="122" t="s">
        <v>95</v>
      </c>
      <c r="G94" s="123"/>
      <c r="H94" s="123"/>
      <c r="I94" s="124"/>
      <c r="J94" s="134">
        <f>SUM(J95)</f>
        <v>2577600</v>
      </c>
      <c r="K94" s="134"/>
      <c r="L94" s="89"/>
    </row>
    <row r="95" spans="1:12" ht="15.75">
      <c r="A95" s="83"/>
      <c r="B95" s="83"/>
      <c r="C95" s="84"/>
      <c r="D95" s="84">
        <v>1</v>
      </c>
      <c r="E95" s="84"/>
      <c r="F95" s="104"/>
      <c r="G95" s="104"/>
      <c r="H95" s="120"/>
      <c r="I95" s="121" t="s">
        <v>62</v>
      </c>
      <c r="J95" s="153">
        <v>2577600</v>
      </c>
      <c r="K95" s="153"/>
      <c r="L95" s="89"/>
    </row>
    <row r="96" spans="1:12" ht="15.75">
      <c r="A96" s="83">
        <v>16</v>
      </c>
      <c r="B96" s="83"/>
      <c r="C96" s="84"/>
      <c r="D96" s="84"/>
      <c r="E96" s="84" t="s">
        <v>21</v>
      </c>
      <c r="F96" s="251" t="s">
        <v>103</v>
      </c>
      <c r="G96" s="252"/>
      <c r="H96" s="252"/>
      <c r="I96" s="253"/>
      <c r="J96" s="153"/>
      <c r="K96" s="153"/>
      <c r="L96" s="89"/>
    </row>
    <row r="97" spans="1:12" ht="15.75">
      <c r="A97" s="83"/>
      <c r="B97" s="83"/>
      <c r="C97" s="84"/>
      <c r="D97" s="82">
        <v>1</v>
      </c>
      <c r="E97" s="84"/>
      <c r="F97" s="122"/>
      <c r="G97" s="123"/>
      <c r="H97" s="125"/>
      <c r="I97" s="121" t="s">
        <v>18</v>
      </c>
      <c r="J97" s="153"/>
      <c r="K97" s="153"/>
      <c r="L97" s="89"/>
    </row>
    <row r="98" spans="1:12" ht="15.75">
      <c r="A98" s="83"/>
      <c r="B98" s="83"/>
      <c r="C98" s="84"/>
      <c r="D98" s="82">
        <v>2</v>
      </c>
      <c r="E98" s="84"/>
      <c r="F98" s="122"/>
      <c r="G98" s="123"/>
      <c r="H98" s="125"/>
      <c r="I98" s="121" t="s">
        <v>61</v>
      </c>
      <c r="J98" s="153"/>
      <c r="K98" s="153"/>
      <c r="L98" s="89"/>
    </row>
    <row r="99" spans="1:12" ht="15.75">
      <c r="A99" s="83"/>
      <c r="B99" s="83"/>
      <c r="C99" s="84"/>
      <c r="D99" s="82">
        <v>3</v>
      </c>
      <c r="E99" s="84"/>
      <c r="F99" s="122"/>
      <c r="G99" s="123"/>
      <c r="H99" s="125"/>
      <c r="I99" s="121" t="s">
        <v>62</v>
      </c>
      <c r="J99" s="153"/>
      <c r="K99" s="153"/>
      <c r="L99" s="89"/>
    </row>
    <row r="100" spans="1:12" ht="15.75">
      <c r="A100" s="83"/>
      <c r="B100" s="83"/>
      <c r="C100" s="84"/>
      <c r="D100" s="82">
        <v>4</v>
      </c>
      <c r="E100" s="84"/>
      <c r="F100" s="122"/>
      <c r="G100" s="123"/>
      <c r="H100" s="125"/>
      <c r="I100" s="121" t="s">
        <v>63</v>
      </c>
      <c r="J100" s="153"/>
      <c r="K100" s="153"/>
      <c r="L100" s="89"/>
    </row>
    <row r="101" spans="1:12" ht="15.75">
      <c r="A101" s="83"/>
      <c r="B101" s="83"/>
      <c r="C101" s="84"/>
      <c r="D101" s="82">
        <v>5</v>
      </c>
      <c r="E101" s="84"/>
      <c r="F101" s="122"/>
      <c r="G101" s="123"/>
      <c r="H101" s="125"/>
      <c r="I101" s="121" t="s">
        <v>64</v>
      </c>
      <c r="J101" s="153"/>
      <c r="K101" s="153"/>
      <c r="L101" s="89"/>
    </row>
    <row r="102" spans="1:12" ht="15.75">
      <c r="A102" s="83">
        <v>17</v>
      </c>
      <c r="B102" s="83"/>
      <c r="C102" s="88"/>
      <c r="D102" s="88"/>
      <c r="E102" s="88" t="s">
        <v>20</v>
      </c>
      <c r="F102" s="242" t="s">
        <v>81</v>
      </c>
      <c r="G102" s="243"/>
      <c r="H102" s="243"/>
      <c r="I102" s="244"/>
      <c r="J102" s="153"/>
      <c r="K102" s="153"/>
      <c r="L102" s="22"/>
    </row>
    <row r="103" spans="1:12" ht="15.75">
      <c r="A103" s="83"/>
      <c r="B103" s="83"/>
      <c r="C103" s="88"/>
      <c r="D103" s="82">
        <v>1</v>
      </c>
      <c r="E103" s="88"/>
      <c r="F103" s="104"/>
      <c r="G103" s="104"/>
      <c r="H103" s="120"/>
      <c r="I103" s="121" t="s">
        <v>18</v>
      </c>
      <c r="J103" s="153"/>
      <c r="K103" s="153"/>
      <c r="L103" s="22"/>
    </row>
    <row r="104" spans="1:12" ht="15.75">
      <c r="A104" s="83"/>
      <c r="B104" s="83"/>
      <c r="C104" s="88"/>
      <c r="D104" s="82">
        <v>2</v>
      </c>
      <c r="E104" s="88"/>
      <c r="F104" s="104"/>
      <c r="G104" s="104"/>
      <c r="H104" s="120"/>
      <c r="I104" s="121" t="s">
        <v>61</v>
      </c>
      <c r="J104" s="153"/>
      <c r="K104" s="153"/>
      <c r="L104" s="22"/>
    </row>
    <row r="105" spans="1:12" ht="15.75">
      <c r="A105" s="83"/>
      <c r="B105" s="83"/>
      <c r="C105" s="88"/>
      <c r="D105" s="82">
        <v>3</v>
      </c>
      <c r="E105" s="88"/>
      <c r="F105" s="104"/>
      <c r="G105" s="104"/>
      <c r="H105" s="120"/>
      <c r="I105" s="121" t="s">
        <v>62</v>
      </c>
      <c r="J105" s="153"/>
      <c r="K105" s="153"/>
      <c r="L105" s="22"/>
    </row>
    <row r="106" spans="1:12" ht="15.75">
      <c r="A106" s="83"/>
      <c r="B106" s="83"/>
      <c r="C106" s="88"/>
      <c r="D106" s="82">
        <v>4</v>
      </c>
      <c r="E106" s="88"/>
      <c r="F106" s="104"/>
      <c r="G106" s="104"/>
      <c r="H106" s="120"/>
      <c r="I106" s="121" t="s">
        <v>63</v>
      </c>
      <c r="J106" s="153"/>
      <c r="K106" s="153"/>
      <c r="L106" s="22"/>
    </row>
    <row r="107" spans="1:12" ht="15.75">
      <c r="A107" s="83"/>
      <c r="B107" s="83"/>
      <c r="C107" s="88"/>
      <c r="D107" s="82">
        <v>5</v>
      </c>
      <c r="E107" s="88"/>
      <c r="F107" s="104"/>
      <c r="G107" s="104"/>
      <c r="H107" s="104"/>
      <c r="I107" s="121" t="s">
        <v>64</v>
      </c>
      <c r="J107" s="154"/>
      <c r="K107" s="154"/>
      <c r="L107" s="28"/>
    </row>
    <row r="108" spans="1:12" ht="15">
      <c r="A108" s="83">
        <v>18</v>
      </c>
      <c r="B108" s="83"/>
      <c r="C108" s="88"/>
      <c r="D108" s="88"/>
      <c r="E108" s="88" t="s">
        <v>21</v>
      </c>
      <c r="F108" s="242" t="s">
        <v>82</v>
      </c>
      <c r="G108" s="243"/>
      <c r="H108" s="243"/>
      <c r="I108" s="244"/>
      <c r="J108" s="134">
        <f>SUM(J109:J113)</f>
        <v>930580</v>
      </c>
      <c r="K108" s="134">
        <f>SUM(K109:K113)</f>
        <v>930580</v>
      </c>
      <c r="L108" s="22"/>
    </row>
    <row r="109" spans="1:12" ht="15.75">
      <c r="A109" s="83"/>
      <c r="B109" s="83"/>
      <c r="C109" s="88"/>
      <c r="D109" s="82">
        <v>1</v>
      </c>
      <c r="E109" s="88"/>
      <c r="F109" s="104"/>
      <c r="G109" s="104"/>
      <c r="H109" s="104"/>
      <c r="I109" s="121" t="s">
        <v>18</v>
      </c>
      <c r="J109" s="153">
        <v>189000</v>
      </c>
      <c r="K109" s="153">
        <v>189000</v>
      </c>
      <c r="L109" s="22"/>
    </row>
    <row r="110" spans="1:12" ht="15.75">
      <c r="A110" s="83"/>
      <c r="B110" s="83"/>
      <c r="C110" s="88"/>
      <c r="D110" s="82">
        <v>2</v>
      </c>
      <c r="E110" s="88"/>
      <c r="F110" s="104"/>
      <c r="G110" s="104"/>
      <c r="H110" s="120"/>
      <c r="I110" s="121" t="s">
        <v>61</v>
      </c>
      <c r="J110" s="153">
        <v>41580</v>
      </c>
      <c r="K110" s="153">
        <v>41580</v>
      </c>
      <c r="L110" s="22"/>
    </row>
    <row r="111" spans="1:12" ht="15.75">
      <c r="A111" s="83"/>
      <c r="B111" s="83"/>
      <c r="C111" s="88"/>
      <c r="D111" s="82">
        <v>3</v>
      </c>
      <c r="E111" s="88"/>
      <c r="F111" s="104"/>
      <c r="G111" s="104"/>
      <c r="H111" s="104"/>
      <c r="I111" s="121" t="s">
        <v>62</v>
      </c>
      <c r="J111" s="153">
        <v>700000</v>
      </c>
      <c r="K111" s="153">
        <v>700000</v>
      </c>
      <c r="L111" s="22"/>
    </row>
    <row r="112" spans="1:12" ht="15.75">
      <c r="A112" s="83"/>
      <c r="B112" s="83"/>
      <c r="C112" s="88"/>
      <c r="D112" s="82">
        <v>4</v>
      </c>
      <c r="E112" s="88"/>
      <c r="F112" s="104"/>
      <c r="G112" s="104"/>
      <c r="H112" s="104"/>
      <c r="I112" s="121" t="s">
        <v>63</v>
      </c>
      <c r="J112" s="153"/>
      <c r="K112" s="153"/>
      <c r="L112" s="22"/>
    </row>
    <row r="113" spans="1:12" ht="15.75">
      <c r="A113" s="83"/>
      <c r="B113" s="83"/>
      <c r="C113" s="88"/>
      <c r="D113" s="82">
        <v>5</v>
      </c>
      <c r="E113" s="88"/>
      <c r="F113" s="104"/>
      <c r="G113" s="104"/>
      <c r="H113" s="104"/>
      <c r="I113" s="121" t="s">
        <v>64</v>
      </c>
      <c r="J113" s="153"/>
      <c r="K113" s="153"/>
      <c r="L113" s="22"/>
    </row>
    <row r="114" spans="1:12" ht="15">
      <c r="A114" s="83">
        <v>19</v>
      </c>
      <c r="B114" s="83"/>
      <c r="C114" s="88"/>
      <c r="D114" s="88"/>
      <c r="E114" s="88" t="s">
        <v>20</v>
      </c>
      <c r="F114" s="242" t="s">
        <v>83</v>
      </c>
      <c r="G114" s="243"/>
      <c r="H114" s="243"/>
      <c r="I114" s="244"/>
      <c r="J114" s="134">
        <f>SUM(J116:J119)</f>
        <v>269420</v>
      </c>
      <c r="K114" s="134">
        <f>SUM(K116:K119)</f>
        <v>1500000</v>
      </c>
      <c r="L114" s="22"/>
    </row>
    <row r="115" spans="1:12" ht="15.75">
      <c r="A115" s="83"/>
      <c r="B115" s="83"/>
      <c r="C115" s="88"/>
      <c r="D115" s="82">
        <v>1</v>
      </c>
      <c r="E115" s="88"/>
      <c r="F115" s="104"/>
      <c r="G115" s="104"/>
      <c r="H115" s="104"/>
      <c r="I115" s="121" t="s">
        <v>18</v>
      </c>
      <c r="J115" s="154"/>
      <c r="K115" s="154"/>
      <c r="L115" s="28"/>
    </row>
    <row r="116" spans="1:12" ht="15.75">
      <c r="A116" s="83"/>
      <c r="B116" s="83"/>
      <c r="C116" s="88"/>
      <c r="D116" s="82">
        <v>2</v>
      </c>
      <c r="E116" s="88"/>
      <c r="F116" s="104"/>
      <c r="G116" s="104"/>
      <c r="H116" s="104"/>
      <c r="I116" s="121" t="s">
        <v>61</v>
      </c>
      <c r="J116" s="153"/>
      <c r="K116" s="153"/>
      <c r="L116" s="22"/>
    </row>
    <row r="117" spans="1:12" ht="15.75">
      <c r="A117" s="83"/>
      <c r="B117" s="83"/>
      <c r="C117" s="84"/>
      <c r="D117" s="82">
        <v>3</v>
      </c>
      <c r="E117" s="84"/>
      <c r="F117" s="104"/>
      <c r="G117" s="104"/>
      <c r="H117" s="120"/>
      <c r="I117" s="121" t="s">
        <v>126</v>
      </c>
      <c r="J117" s="159">
        <v>269420</v>
      </c>
      <c r="K117" s="159">
        <v>1500000</v>
      </c>
      <c r="L117" s="106"/>
    </row>
    <row r="118" spans="1:12" ht="15.75">
      <c r="A118" s="83"/>
      <c r="B118" s="83"/>
      <c r="C118" s="84"/>
      <c r="D118" s="82">
        <v>4</v>
      </c>
      <c r="E118" s="84"/>
      <c r="F118" s="104"/>
      <c r="G118" s="104"/>
      <c r="H118" s="120"/>
      <c r="I118" s="121" t="s">
        <v>63</v>
      </c>
      <c r="J118" s="153"/>
      <c r="K118" s="153"/>
      <c r="L118" s="22"/>
    </row>
    <row r="119" spans="1:12" ht="15.75">
      <c r="A119" s="83"/>
      <c r="B119" s="83"/>
      <c r="C119" s="84"/>
      <c r="D119" s="82">
        <v>5</v>
      </c>
      <c r="E119" s="84"/>
      <c r="F119" s="104"/>
      <c r="G119" s="104"/>
      <c r="H119" s="120"/>
      <c r="I119" s="121" t="s">
        <v>64</v>
      </c>
      <c r="J119" s="153"/>
      <c r="K119" s="153"/>
      <c r="L119" s="22"/>
    </row>
    <row r="120" spans="1:12" ht="15.75">
      <c r="A120" s="83">
        <v>20</v>
      </c>
      <c r="B120" s="83"/>
      <c r="C120" s="84"/>
      <c r="D120" s="84"/>
      <c r="E120" s="84" t="s">
        <v>20</v>
      </c>
      <c r="F120" s="242" t="s">
        <v>84</v>
      </c>
      <c r="G120" s="243"/>
      <c r="H120" s="243"/>
      <c r="I120" s="244"/>
      <c r="J120" s="131">
        <f>J121+J122+J123+J124+J125</f>
        <v>240000</v>
      </c>
      <c r="K120" s="131">
        <f>K121+K122+K123+K124+K125</f>
        <v>240000</v>
      </c>
      <c r="L120" s="22"/>
    </row>
    <row r="121" spans="1:12" ht="15.75">
      <c r="A121" s="83"/>
      <c r="B121" s="83"/>
      <c r="C121" s="84"/>
      <c r="D121" s="82">
        <v>4</v>
      </c>
      <c r="E121" s="84"/>
      <c r="F121" s="104"/>
      <c r="G121" s="104"/>
      <c r="H121" s="120"/>
      <c r="I121" s="121" t="s">
        <v>63</v>
      </c>
      <c r="J121" s="153">
        <v>240000</v>
      </c>
      <c r="K121" s="153">
        <v>240000</v>
      </c>
      <c r="L121" s="22"/>
    </row>
    <row r="122" spans="1:12" ht="15.75">
      <c r="A122" s="83"/>
      <c r="B122" s="83"/>
      <c r="C122" s="84"/>
      <c r="D122" s="82"/>
      <c r="E122" s="84"/>
      <c r="F122" s="104"/>
      <c r="G122" s="104"/>
      <c r="H122" s="120"/>
      <c r="I122" s="121"/>
      <c r="J122" s="153"/>
      <c r="K122" s="153"/>
      <c r="L122" s="22"/>
    </row>
    <row r="123" spans="1:12" ht="18.75">
      <c r="A123" s="83"/>
      <c r="B123" s="83"/>
      <c r="C123" s="84"/>
      <c r="D123" s="82"/>
      <c r="E123" s="84"/>
      <c r="F123" s="104"/>
      <c r="G123" s="104"/>
      <c r="H123" s="120"/>
      <c r="I123" s="121"/>
      <c r="J123" s="156"/>
      <c r="K123" s="156"/>
      <c r="L123" s="105"/>
    </row>
    <row r="124" spans="1:12" ht="15.75">
      <c r="A124" s="83"/>
      <c r="B124" s="83"/>
      <c r="C124" s="84"/>
      <c r="D124" s="82"/>
      <c r="E124" s="84"/>
      <c r="F124" s="104"/>
      <c r="G124" s="104"/>
      <c r="H124" s="120"/>
      <c r="I124" s="117"/>
      <c r="J124" s="153"/>
      <c r="K124" s="153"/>
      <c r="L124" s="22"/>
    </row>
    <row r="125" spans="1:12" ht="15.75">
      <c r="A125" s="83"/>
      <c r="B125" s="83"/>
      <c r="C125" s="84"/>
      <c r="D125" s="82"/>
      <c r="E125" s="84"/>
      <c r="F125" s="104"/>
      <c r="G125" s="104"/>
      <c r="H125" s="120"/>
      <c r="I125" s="121"/>
      <c r="J125" s="153"/>
      <c r="K125" s="153"/>
      <c r="L125" s="22"/>
    </row>
    <row r="126" spans="1:12" ht="15">
      <c r="A126" s="83">
        <v>21</v>
      </c>
      <c r="B126" s="83"/>
      <c r="C126" s="84"/>
      <c r="D126" s="84"/>
      <c r="E126" s="84" t="s">
        <v>21</v>
      </c>
      <c r="F126" s="242" t="s">
        <v>85</v>
      </c>
      <c r="G126" s="243"/>
      <c r="H126" s="243"/>
      <c r="I126" s="244"/>
      <c r="J126" s="160">
        <f>J127+J128+J129+J130+J131</f>
        <v>159600</v>
      </c>
      <c r="K126" s="160">
        <f>K127+K128+K129+K130+K131</f>
        <v>159600</v>
      </c>
      <c r="L126" s="22"/>
    </row>
    <row r="127" spans="1:12" ht="15.75">
      <c r="A127" s="83"/>
      <c r="B127" s="83"/>
      <c r="C127" s="84"/>
      <c r="D127" s="82">
        <v>1</v>
      </c>
      <c r="E127" s="84"/>
      <c r="F127" s="104"/>
      <c r="G127" s="104"/>
      <c r="H127" s="120"/>
      <c r="I127" s="121" t="s">
        <v>18</v>
      </c>
      <c r="J127" s="153"/>
      <c r="K127" s="153"/>
      <c r="L127" s="22"/>
    </row>
    <row r="128" spans="1:12" ht="15.75">
      <c r="A128" s="83"/>
      <c r="B128" s="83"/>
      <c r="C128" s="84"/>
      <c r="D128" s="82">
        <v>2</v>
      </c>
      <c r="E128" s="84"/>
      <c r="F128" s="104"/>
      <c r="G128" s="104"/>
      <c r="H128" s="120"/>
      <c r="I128" s="121" t="s">
        <v>61</v>
      </c>
      <c r="J128" s="153"/>
      <c r="K128" s="153"/>
      <c r="L128" s="22"/>
    </row>
    <row r="129" spans="1:12" ht="15.75">
      <c r="A129" s="83"/>
      <c r="B129" s="83"/>
      <c r="C129" s="84"/>
      <c r="D129" s="82">
        <v>3</v>
      </c>
      <c r="E129" s="84"/>
      <c r="F129" s="104"/>
      <c r="G129" s="104"/>
      <c r="H129" s="120"/>
      <c r="I129" s="121" t="s">
        <v>62</v>
      </c>
      <c r="J129" s="153">
        <v>159600</v>
      </c>
      <c r="K129" s="153">
        <v>159600</v>
      </c>
      <c r="L129" s="22"/>
    </row>
    <row r="130" spans="1:12" ht="15.75">
      <c r="A130" s="83"/>
      <c r="B130" s="83"/>
      <c r="C130" s="84"/>
      <c r="D130" s="82">
        <v>4</v>
      </c>
      <c r="E130" s="84"/>
      <c r="F130" s="104"/>
      <c r="G130" s="104"/>
      <c r="H130" s="120"/>
      <c r="I130" s="121" t="s">
        <v>63</v>
      </c>
      <c r="J130" s="153"/>
      <c r="K130" s="153"/>
      <c r="L130" s="22"/>
    </row>
    <row r="131" spans="1:12" ht="15.75">
      <c r="A131" s="83"/>
      <c r="B131" s="83"/>
      <c r="C131" s="84"/>
      <c r="D131" s="82">
        <v>5</v>
      </c>
      <c r="E131" s="84"/>
      <c r="F131" s="104"/>
      <c r="G131" s="104"/>
      <c r="H131" s="120"/>
      <c r="I131" s="121" t="s">
        <v>64</v>
      </c>
      <c r="J131" s="153"/>
      <c r="K131" s="153"/>
      <c r="L131" s="22"/>
    </row>
    <row r="132" spans="1:12" ht="15.75">
      <c r="A132" s="83">
        <v>22</v>
      </c>
      <c r="B132" s="83"/>
      <c r="C132" s="84"/>
      <c r="D132" s="84"/>
      <c r="E132" s="84" t="s">
        <v>20</v>
      </c>
      <c r="F132" s="242" t="s">
        <v>86</v>
      </c>
      <c r="G132" s="243"/>
      <c r="H132" s="243"/>
      <c r="I132" s="244"/>
      <c r="J132" s="135">
        <f>SUM(J133:J137)</f>
        <v>0</v>
      </c>
      <c r="K132" s="135">
        <f>SUM(K133:K137)</f>
        <v>0</v>
      </c>
      <c r="L132" s="22"/>
    </row>
    <row r="133" spans="1:12" ht="15.75">
      <c r="A133" s="83"/>
      <c r="B133" s="83"/>
      <c r="C133" s="84"/>
      <c r="D133" s="82">
        <v>1</v>
      </c>
      <c r="E133" s="84"/>
      <c r="F133" s="104"/>
      <c r="G133" s="104"/>
      <c r="H133" s="120"/>
      <c r="I133" s="121" t="s">
        <v>18</v>
      </c>
      <c r="J133" s="153"/>
      <c r="K133" s="153"/>
      <c r="L133" s="22"/>
    </row>
    <row r="134" spans="1:12" ht="15.75">
      <c r="A134" s="83"/>
      <c r="B134" s="83"/>
      <c r="C134" s="84"/>
      <c r="D134" s="82">
        <v>2</v>
      </c>
      <c r="E134" s="84"/>
      <c r="F134" s="104"/>
      <c r="G134" s="104"/>
      <c r="H134" s="120"/>
      <c r="I134" s="121" t="s">
        <v>61</v>
      </c>
      <c r="J134" s="153"/>
      <c r="K134" s="153"/>
      <c r="L134" s="22"/>
    </row>
    <row r="135" spans="1:12" ht="15.75">
      <c r="A135" s="83"/>
      <c r="B135" s="83"/>
      <c r="C135" s="84"/>
      <c r="D135" s="82">
        <v>3</v>
      </c>
      <c r="E135" s="84"/>
      <c r="F135" s="104"/>
      <c r="G135" s="104"/>
      <c r="H135" s="120"/>
      <c r="I135" s="121" t="s">
        <v>62</v>
      </c>
      <c r="J135" s="153"/>
      <c r="K135" s="153"/>
      <c r="L135" s="22"/>
    </row>
    <row r="136" spans="1:12" ht="15.75">
      <c r="A136" s="83"/>
      <c r="B136" s="83"/>
      <c r="C136" s="84"/>
      <c r="D136" s="82">
        <v>4</v>
      </c>
      <c r="E136" s="84"/>
      <c r="F136" s="104"/>
      <c r="G136" s="104"/>
      <c r="H136" s="120"/>
      <c r="I136" s="121" t="s">
        <v>63</v>
      </c>
      <c r="J136" s="155"/>
      <c r="K136" s="155"/>
      <c r="L136" s="106">
        <f>SUM(L125:L135)</f>
        <v>0</v>
      </c>
    </row>
    <row r="137" spans="1:12" ht="15.75">
      <c r="A137" s="83"/>
      <c r="B137" s="83"/>
      <c r="C137" s="84"/>
      <c r="D137" s="82">
        <v>5</v>
      </c>
      <c r="E137" s="84"/>
      <c r="F137" s="104"/>
      <c r="G137" s="104"/>
      <c r="H137" s="120"/>
      <c r="I137" s="121" t="s">
        <v>64</v>
      </c>
      <c r="J137" s="153"/>
      <c r="K137" s="153"/>
      <c r="L137" s="22"/>
    </row>
    <row r="138" spans="1:12" ht="15.75">
      <c r="A138" s="81">
        <v>23</v>
      </c>
      <c r="B138" s="81"/>
      <c r="C138" s="78"/>
      <c r="D138" s="82"/>
      <c r="E138" s="82" t="s">
        <v>70</v>
      </c>
      <c r="F138" s="238" t="s">
        <v>66</v>
      </c>
      <c r="G138" s="239"/>
      <c r="H138" s="239"/>
      <c r="I138" s="240"/>
      <c r="J138" s="131">
        <f>SUM(J139:J143)</f>
        <v>109378</v>
      </c>
      <c r="K138" s="131">
        <f>SUM(K139:K143)</f>
        <v>190673</v>
      </c>
      <c r="L138" s="22"/>
    </row>
    <row r="139" spans="1:12" ht="18.75">
      <c r="A139" s="81"/>
      <c r="B139" s="81"/>
      <c r="C139" s="78"/>
      <c r="D139" s="82">
        <v>1</v>
      </c>
      <c r="E139" s="82"/>
      <c r="F139" s="127"/>
      <c r="G139" s="128"/>
      <c r="H139" s="128"/>
      <c r="I139" s="121" t="s">
        <v>18</v>
      </c>
      <c r="J139" s="153"/>
      <c r="K139" s="153"/>
      <c r="L139" s="22"/>
    </row>
    <row r="140" spans="1:12" ht="18.75">
      <c r="A140" s="81"/>
      <c r="B140" s="81"/>
      <c r="C140" s="78"/>
      <c r="D140" s="82">
        <v>2</v>
      </c>
      <c r="E140" s="82"/>
      <c r="F140" s="127"/>
      <c r="G140" s="128"/>
      <c r="H140" s="128"/>
      <c r="I140" s="121" t="s">
        <v>61</v>
      </c>
      <c r="J140" s="153"/>
      <c r="K140" s="153"/>
      <c r="L140" s="22"/>
    </row>
    <row r="141" spans="1:12" ht="18.75">
      <c r="A141" s="81"/>
      <c r="B141" s="81"/>
      <c r="C141" s="78"/>
      <c r="D141" s="82">
        <v>3</v>
      </c>
      <c r="E141" s="82"/>
      <c r="F141" s="127"/>
      <c r="G141" s="128"/>
      <c r="H141" s="128"/>
      <c r="I141" s="121" t="s">
        <v>62</v>
      </c>
      <c r="J141" s="153">
        <v>109378</v>
      </c>
      <c r="K141" s="153">
        <v>190673</v>
      </c>
      <c r="L141" s="22"/>
    </row>
    <row r="142" spans="1:12" ht="18.75">
      <c r="A142" s="81"/>
      <c r="B142" s="81"/>
      <c r="C142" s="78"/>
      <c r="D142" s="82">
        <v>4</v>
      </c>
      <c r="E142" s="82"/>
      <c r="F142" s="127"/>
      <c r="G142" s="128"/>
      <c r="H142" s="128"/>
      <c r="I142" s="121" t="s">
        <v>63</v>
      </c>
      <c r="J142" s="153"/>
      <c r="K142" s="153"/>
      <c r="L142" s="22"/>
    </row>
    <row r="143" spans="1:12" ht="18.75">
      <c r="A143" s="81"/>
      <c r="B143" s="81"/>
      <c r="C143" s="78"/>
      <c r="D143" s="82">
        <v>5</v>
      </c>
      <c r="E143" s="82"/>
      <c r="F143" s="127"/>
      <c r="G143" s="128"/>
      <c r="H143" s="128"/>
      <c r="I143" s="121" t="s">
        <v>64</v>
      </c>
      <c r="J143" s="153"/>
      <c r="K143" s="153"/>
      <c r="L143" s="22"/>
    </row>
    <row r="144" spans="1:12" ht="15.75">
      <c r="A144" s="83">
        <v>24</v>
      </c>
      <c r="B144" s="83"/>
      <c r="C144" s="84"/>
      <c r="D144" s="84"/>
      <c r="E144" s="84" t="s">
        <v>21</v>
      </c>
      <c r="F144" s="242" t="s">
        <v>87</v>
      </c>
      <c r="G144" s="243"/>
      <c r="H144" s="243"/>
      <c r="I144" s="244"/>
      <c r="J144" s="131">
        <f>SUM(J145)</f>
        <v>0</v>
      </c>
      <c r="K144" s="131">
        <f>SUM(K145)</f>
        <v>0</v>
      </c>
      <c r="L144" s="22"/>
    </row>
    <row r="145" spans="1:12" ht="15.75">
      <c r="A145" s="83"/>
      <c r="B145" s="83"/>
      <c r="C145" s="84"/>
      <c r="D145" s="82">
        <v>1</v>
      </c>
      <c r="E145" s="84"/>
      <c r="F145" s="104"/>
      <c r="G145" s="104"/>
      <c r="H145" s="120"/>
      <c r="I145" s="121" t="s">
        <v>63</v>
      </c>
      <c r="J145" s="153"/>
      <c r="K145" s="153"/>
      <c r="L145" s="22"/>
    </row>
    <row r="146" spans="1:12" ht="15.75">
      <c r="A146" s="83"/>
      <c r="B146" s="83"/>
      <c r="C146" s="84"/>
      <c r="D146" s="82">
        <v>2</v>
      </c>
      <c r="E146" s="84"/>
      <c r="F146" s="104"/>
      <c r="G146" s="104"/>
      <c r="H146" s="120"/>
      <c r="I146" s="121"/>
      <c r="J146" s="157"/>
      <c r="K146" s="157"/>
      <c r="L146" s="107"/>
    </row>
    <row r="147" spans="1:12" ht="15.75">
      <c r="A147" s="83">
        <v>25</v>
      </c>
      <c r="B147" s="83"/>
      <c r="C147" s="84"/>
      <c r="D147" s="84"/>
      <c r="E147" s="84" t="s">
        <v>21</v>
      </c>
      <c r="F147" s="122" t="s">
        <v>88</v>
      </c>
      <c r="G147" s="123"/>
      <c r="H147" s="123"/>
      <c r="I147" s="124"/>
      <c r="J147" s="131">
        <f>SUM(J151)</f>
        <v>0</v>
      </c>
      <c r="K147" s="131">
        <f>SUM(K151)</f>
        <v>0</v>
      </c>
      <c r="L147" s="89"/>
    </row>
    <row r="148" spans="1:12" ht="15.75">
      <c r="A148" s="83"/>
      <c r="B148" s="83"/>
      <c r="C148" s="84"/>
      <c r="D148" s="82">
        <v>1</v>
      </c>
      <c r="E148" s="84"/>
      <c r="F148" s="104"/>
      <c r="G148" s="104"/>
      <c r="H148" s="120"/>
      <c r="I148" s="121" t="s">
        <v>18</v>
      </c>
      <c r="J148" s="153"/>
      <c r="K148" s="153"/>
      <c r="L148" s="89"/>
    </row>
    <row r="149" spans="1:12" ht="15.75">
      <c r="A149" s="83"/>
      <c r="B149" s="83"/>
      <c r="C149" s="84"/>
      <c r="D149" s="82">
        <v>2</v>
      </c>
      <c r="E149" s="84"/>
      <c r="F149" s="104"/>
      <c r="G149" s="104"/>
      <c r="H149" s="120"/>
      <c r="I149" s="121" t="s">
        <v>61</v>
      </c>
      <c r="J149" s="153"/>
      <c r="K149" s="153"/>
      <c r="L149" s="89"/>
    </row>
    <row r="150" spans="1:12" ht="15.75">
      <c r="A150" s="83"/>
      <c r="B150" s="83"/>
      <c r="C150" s="84"/>
      <c r="D150" s="82">
        <v>3</v>
      </c>
      <c r="E150" s="84"/>
      <c r="F150" s="104"/>
      <c r="G150" s="104"/>
      <c r="H150" s="120"/>
      <c r="I150" s="121" t="s">
        <v>62</v>
      </c>
      <c r="J150" s="153"/>
      <c r="K150" s="153"/>
      <c r="L150" s="89"/>
    </row>
    <row r="151" spans="1:12" ht="15.75">
      <c r="A151" s="83"/>
      <c r="B151" s="83"/>
      <c r="C151" s="84"/>
      <c r="D151" s="82">
        <v>4</v>
      </c>
      <c r="E151" s="84"/>
      <c r="F151" s="104"/>
      <c r="G151" s="104"/>
      <c r="H151" s="120"/>
      <c r="I151" s="121" t="s">
        <v>63</v>
      </c>
      <c r="J151" s="153">
        <v>0</v>
      </c>
      <c r="K151" s="153">
        <v>0</v>
      </c>
      <c r="L151" s="89"/>
    </row>
    <row r="152" spans="1:12" ht="15.75">
      <c r="A152" s="83"/>
      <c r="B152" s="83"/>
      <c r="C152" s="84"/>
      <c r="D152" s="82">
        <v>5</v>
      </c>
      <c r="E152" s="84"/>
      <c r="F152" s="104"/>
      <c r="G152" s="104"/>
      <c r="H152" s="120"/>
      <c r="I152" s="121" t="s">
        <v>64</v>
      </c>
      <c r="J152" s="153"/>
      <c r="K152" s="153"/>
      <c r="L152" s="89"/>
    </row>
    <row r="153" spans="1:12" ht="15.75">
      <c r="A153" s="81">
        <v>26</v>
      </c>
      <c r="B153" s="81"/>
      <c r="C153" s="78"/>
      <c r="D153" s="82"/>
      <c r="E153" s="82" t="s">
        <v>21</v>
      </c>
      <c r="F153" s="238" t="s">
        <v>67</v>
      </c>
      <c r="G153" s="239"/>
      <c r="H153" s="239"/>
      <c r="I153" s="240"/>
      <c r="J153" s="131">
        <f>SUM(J154:J158)</f>
        <v>0</v>
      </c>
      <c r="K153" s="131">
        <f>SUM(K154:K158)</f>
        <v>0</v>
      </c>
      <c r="L153" s="22"/>
    </row>
    <row r="154" spans="1:12" ht="18.75">
      <c r="A154" s="81"/>
      <c r="B154" s="81"/>
      <c r="C154" s="78"/>
      <c r="D154" s="82">
        <v>1</v>
      </c>
      <c r="E154" s="82"/>
      <c r="F154" s="127"/>
      <c r="G154" s="128"/>
      <c r="H154" s="128"/>
      <c r="I154" s="121" t="s">
        <v>18</v>
      </c>
      <c r="J154" s="153"/>
      <c r="K154" s="153"/>
      <c r="L154" s="22"/>
    </row>
    <row r="155" spans="1:12" ht="18.75">
      <c r="A155" s="81"/>
      <c r="B155" s="81"/>
      <c r="C155" s="78"/>
      <c r="D155" s="82">
        <v>2</v>
      </c>
      <c r="E155" s="82"/>
      <c r="F155" s="127"/>
      <c r="G155" s="128"/>
      <c r="H155" s="128"/>
      <c r="I155" s="121" t="s">
        <v>61</v>
      </c>
      <c r="J155" s="153"/>
      <c r="K155" s="153"/>
      <c r="L155" s="22"/>
    </row>
    <row r="156" spans="1:12" ht="18.75">
      <c r="A156" s="81"/>
      <c r="B156" s="81"/>
      <c r="C156" s="78"/>
      <c r="D156" s="82">
        <v>3</v>
      </c>
      <c r="E156" s="82"/>
      <c r="F156" s="127"/>
      <c r="G156" s="128"/>
      <c r="H156" s="128"/>
      <c r="I156" s="121" t="s">
        <v>62</v>
      </c>
      <c r="J156" s="153"/>
      <c r="K156" s="153"/>
      <c r="L156" s="22"/>
    </row>
    <row r="157" spans="1:12" ht="18.75">
      <c r="A157" s="81"/>
      <c r="B157" s="81"/>
      <c r="C157" s="78"/>
      <c r="D157" s="82">
        <v>4</v>
      </c>
      <c r="E157" s="82"/>
      <c r="F157" s="127"/>
      <c r="G157" s="128"/>
      <c r="H157" s="128"/>
      <c r="I157" s="121" t="s">
        <v>63</v>
      </c>
      <c r="J157" s="153"/>
      <c r="K157" s="153"/>
      <c r="L157" s="22"/>
    </row>
    <row r="158" spans="1:12" ht="18.75">
      <c r="A158" s="81"/>
      <c r="B158" s="81"/>
      <c r="C158" s="78"/>
      <c r="D158" s="82">
        <v>5</v>
      </c>
      <c r="E158" s="82"/>
      <c r="F158" s="127"/>
      <c r="G158" s="128"/>
      <c r="H158" s="128"/>
      <c r="I158" s="121" t="s">
        <v>64</v>
      </c>
      <c r="J158" s="153"/>
      <c r="K158" s="153"/>
      <c r="L158" s="22"/>
    </row>
    <row r="159" spans="1:12" ht="15.75">
      <c r="A159" s="81">
        <v>27</v>
      </c>
      <c r="B159" s="81"/>
      <c r="C159" s="78"/>
      <c r="D159" s="82"/>
      <c r="E159" s="82" t="s">
        <v>21</v>
      </c>
      <c r="F159" s="238" t="s">
        <v>69</v>
      </c>
      <c r="G159" s="239"/>
      <c r="H159" s="239"/>
      <c r="I159" s="240"/>
      <c r="J159" s="131">
        <f>SUM(J160:J164)</f>
        <v>915204</v>
      </c>
      <c r="K159" s="131">
        <f>SUM(K160:K164)</f>
        <v>483800</v>
      </c>
      <c r="L159" s="22"/>
    </row>
    <row r="160" spans="1:12" ht="18.75">
      <c r="A160" s="81"/>
      <c r="B160" s="81"/>
      <c r="C160" s="78"/>
      <c r="D160" s="82">
        <v>1</v>
      </c>
      <c r="E160" s="82"/>
      <c r="F160" s="127"/>
      <c r="G160" s="128"/>
      <c r="H160" s="128"/>
      <c r="I160" s="121" t="s">
        <v>18</v>
      </c>
      <c r="J160" s="153"/>
      <c r="K160" s="153"/>
      <c r="L160" s="22"/>
    </row>
    <row r="161" spans="1:12" ht="18.75">
      <c r="A161" s="81"/>
      <c r="B161" s="81"/>
      <c r="C161" s="78"/>
      <c r="D161" s="82">
        <v>2</v>
      </c>
      <c r="E161" s="82"/>
      <c r="F161" s="127"/>
      <c r="G161" s="128"/>
      <c r="H161" s="128"/>
      <c r="I161" s="121" t="s">
        <v>61</v>
      </c>
      <c r="J161" s="153"/>
      <c r="K161" s="153"/>
      <c r="L161" s="22"/>
    </row>
    <row r="162" spans="1:12" ht="18.75">
      <c r="A162" s="81"/>
      <c r="B162" s="81"/>
      <c r="C162" s="78"/>
      <c r="D162" s="82">
        <v>3</v>
      </c>
      <c r="E162" s="82"/>
      <c r="F162" s="127"/>
      <c r="G162" s="128"/>
      <c r="H162" s="128"/>
      <c r="I162" s="121" t="s">
        <v>62</v>
      </c>
      <c r="J162" s="153"/>
      <c r="K162" s="153"/>
      <c r="L162" s="22"/>
    </row>
    <row r="163" spans="1:12" ht="18.75">
      <c r="A163" s="81"/>
      <c r="B163" s="81"/>
      <c r="C163" s="78"/>
      <c r="D163" s="82">
        <v>4</v>
      </c>
      <c r="E163" s="82"/>
      <c r="F163" s="127"/>
      <c r="G163" s="128"/>
      <c r="H163" s="128"/>
      <c r="I163" s="121" t="s">
        <v>130</v>
      </c>
      <c r="J163" s="153">
        <v>915204</v>
      </c>
      <c r="K163" s="153">
        <v>483800</v>
      </c>
      <c r="L163" s="22"/>
    </row>
    <row r="164" spans="1:12" ht="18.75">
      <c r="A164" s="81"/>
      <c r="B164" s="81"/>
      <c r="C164" s="78"/>
      <c r="D164" s="82">
        <v>5</v>
      </c>
      <c r="E164" s="82"/>
      <c r="F164" s="127"/>
      <c r="G164" s="128"/>
      <c r="H164" s="128"/>
      <c r="I164" s="121" t="s">
        <v>64</v>
      </c>
      <c r="J164" s="153"/>
      <c r="K164" s="153"/>
      <c r="L164" s="22"/>
    </row>
    <row r="165" spans="1:12" ht="15.75">
      <c r="A165" s="81">
        <v>28</v>
      </c>
      <c r="B165" s="81"/>
      <c r="C165" s="78"/>
      <c r="D165" s="82"/>
      <c r="E165" s="82" t="s">
        <v>70</v>
      </c>
      <c r="F165" s="238" t="s">
        <v>68</v>
      </c>
      <c r="G165" s="239"/>
      <c r="H165" s="239"/>
      <c r="I165" s="240"/>
      <c r="J165" s="131">
        <f>SUM(J166:J170)</f>
        <v>0</v>
      </c>
      <c r="K165" s="131">
        <f>SUM(K166:K170)</f>
        <v>0</v>
      </c>
      <c r="L165" s="22"/>
    </row>
    <row r="166" spans="1:12" ht="18.75">
      <c r="A166" s="81"/>
      <c r="B166" s="81"/>
      <c r="C166" s="78"/>
      <c r="D166" s="82">
        <v>1</v>
      </c>
      <c r="E166" s="82"/>
      <c r="F166" s="127"/>
      <c r="G166" s="128"/>
      <c r="H166" s="128"/>
      <c r="I166" s="121" t="s">
        <v>18</v>
      </c>
      <c r="J166" s="153"/>
      <c r="K166" s="153"/>
      <c r="L166" s="22"/>
    </row>
    <row r="167" spans="1:12" ht="18.75">
      <c r="A167" s="81"/>
      <c r="B167" s="81"/>
      <c r="C167" s="78"/>
      <c r="D167" s="82">
        <v>2</v>
      </c>
      <c r="E167" s="82"/>
      <c r="F167" s="127"/>
      <c r="G167" s="128"/>
      <c r="H167" s="128"/>
      <c r="I167" s="121" t="s">
        <v>61</v>
      </c>
      <c r="J167" s="153"/>
      <c r="K167" s="153"/>
      <c r="L167" s="22"/>
    </row>
    <row r="168" spans="1:12" ht="18.75">
      <c r="A168" s="81"/>
      <c r="B168" s="81"/>
      <c r="C168" s="78"/>
      <c r="D168" s="82">
        <v>3</v>
      </c>
      <c r="E168" s="82"/>
      <c r="F168" s="127"/>
      <c r="G168" s="128"/>
      <c r="H168" s="128"/>
      <c r="I168" s="129" t="s">
        <v>62</v>
      </c>
      <c r="J168" s="153"/>
      <c r="K168" s="153"/>
      <c r="L168" s="22"/>
    </row>
    <row r="169" spans="1:12" ht="18.75">
      <c r="A169" s="81"/>
      <c r="B169" s="81"/>
      <c r="C169" s="78"/>
      <c r="D169" s="82">
        <v>4</v>
      </c>
      <c r="E169" s="82"/>
      <c r="F169" s="127"/>
      <c r="G169" s="128"/>
      <c r="H169" s="128"/>
      <c r="I169" s="121" t="s">
        <v>125</v>
      </c>
      <c r="J169" s="153"/>
      <c r="K169" s="153"/>
      <c r="L169" s="22"/>
    </row>
    <row r="170" spans="1:12" ht="18.75">
      <c r="A170" s="81"/>
      <c r="B170" s="81"/>
      <c r="C170" s="78"/>
      <c r="D170" s="82">
        <v>5</v>
      </c>
      <c r="E170" s="82"/>
      <c r="F170" s="127"/>
      <c r="G170" s="128"/>
      <c r="H170" s="128"/>
      <c r="I170" s="121" t="s">
        <v>64</v>
      </c>
      <c r="J170" s="153"/>
      <c r="K170" s="153"/>
      <c r="L170" s="22"/>
    </row>
    <row r="171" spans="1:12" ht="15.75">
      <c r="A171" s="83">
        <v>29</v>
      </c>
      <c r="B171" s="83"/>
      <c r="C171" s="88"/>
      <c r="D171" s="82"/>
      <c r="E171" s="88" t="s">
        <v>20</v>
      </c>
      <c r="F171" s="245" t="s">
        <v>91</v>
      </c>
      <c r="G171" s="246"/>
      <c r="H171" s="246"/>
      <c r="I171" s="247"/>
      <c r="J171" s="134">
        <f>SUM(J172:J176)</f>
        <v>3095848</v>
      </c>
      <c r="K171" s="134">
        <f>SUM(K172:K176)</f>
        <v>3313048</v>
      </c>
      <c r="L171" s="22"/>
    </row>
    <row r="172" spans="1:12" ht="15.75">
      <c r="A172" s="83"/>
      <c r="B172" s="83"/>
      <c r="C172" s="88"/>
      <c r="D172" s="82">
        <v>1</v>
      </c>
      <c r="E172" s="88"/>
      <c r="F172" s="122"/>
      <c r="G172" s="123"/>
      <c r="H172" s="123"/>
      <c r="I172" s="121" t="s">
        <v>18</v>
      </c>
      <c r="J172" s="153">
        <v>1988400</v>
      </c>
      <c r="K172" s="162">
        <v>2211756</v>
      </c>
      <c r="L172" s="22"/>
    </row>
    <row r="173" spans="1:12" ht="15.75">
      <c r="A173" s="83"/>
      <c r="B173" s="83"/>
      <c r="C173" s="88"/>
      <c r="D173" s="82">
        <v>2</v>
      </c>
      <c r="E173" s="88"/>
      <c r="F173" s="122"/>
      <c r="G173" s="123"/>
      <c r="H173" s="123"/>
      <c r="I173" s="121" t="s">
        <v>61</v>
      </c>
      <c r="J173" s="153">
        <v>437448</v>
      </c>
      <c r="K173" s="162">
        <v>431292</v>
      </c>
      <c r="L173" s="22"/>
    </row>
    <row r="174" spans="1:12" ht="15.75">
      <c r="A174" s="83"/>
      <c r="B174" s="83"/>
      <c r="C174" s="88"/>
      <c r="D174" s="82">
        <v>3</v>
      </c>
      <c r="E174" s="88"/>
      <c r="F174" s="122"/>
      <c r="G174" s="123"/>
      <c r="H174" s="123"/>
      <c r="I174" s="121" t="s">
        <v>62</v>
      </c>
      <c r="J174" s="153">
        <v>670000</v>
      </c>
      <c r="K174" s="162">
        <v>670000</v>
      </c>
      <c r="L174" s="22"/>
    </row>
    <row r="175" spans="1:12" ht="15.75">
      <c r="A175" s="83"/>
      <c r="B175" s="83"/>
      <c r="C175" s="88"/>
      <c r="D175" s="82">
        <v>4</v>
      </c>
      <c r="E175" s="88"/>
      <c r="F175" s="122"/>
      <c r="G175" s="123"/>
      <c r="H175" s="123"/>
      <c r="I175" s="121" t="s">
        <v>63</v>
      </c>
      <c r="J175" s="153"/>
      <c r="K175" s="153"/>
      <c r="L175" s="22"/>
    </row>
    <row r="176" spans="1:12" ht="15.75">
      <c r="A176" s="83"/>
      <c r="B176" s="83"/>
      <c r="C176" s="88"/>
      <c r="D176" s="82">
        <v>5</v>
      </c>
      <c r="E176" s="88"/>
      <c r="F176" s="122"/>
      <c r="G176" s="123"/>
      <c r="H176" s="123"/>
      <c r="I176" s="121" t="s">
        <v>64</v>
      </c>
      <c r="J176" s="153"/>
      <c r="K176" s="153"/>
      <c r="L176" s="22"/>
    </row>
    <row r="177" spans="1:12" ht="15.75">
      <c r="A177" s="83">
        <v>30</v>
      </c>
      <c r="B177" s="83"/>
      <c r="C177" s="84"/>
      <c r="D177" s="84"/>
      <c r="E177" s="84" t="s">
        <v>21</v>
      </c>
      <c r="F177" s="122" t="s">
        <v>89</v>
      </c>
      <c r="G177" s="123"/>
      <c r="H177" s="123"/>
      <c r="I177" s="124"/>
      <c r="J177" s="131">
        <f>SUM(J178)</f>
        <v>800000</v>
      </c>
      <c r="K177" s="131">
        <f>SUM(K178)</f>
        <v>800000</v>
      </c>
      <c r="L177" s="89"/>
    </row>
    <row r="178" spans="1:12" s="15" customFormat="1" ht="15.75">
      <c r="A178" s="83"/>
      <c r="B178" s="83"/>
      <c r="C178" s="84"/>
      <c r="D178" s="82">
        <v>4</v>
      </c>
      <c r="E178" s="84"/>
      <c r="F178" s="104"/>
      <c r="G178" s="120"/>
      <c r="H178" s="104"/>
      <c r="I178" s="121" t="s">
        <v>63</v>
      </c>
      <c r="J178" s="153">
        <v>800000</v>
      </c>
      <c r="K178" s="153">
        <v>800000</v>
      </c>
      <c r="L178" s="89"/>
    </row>
    <row r="179" spans="1:12" s="15" customFormat="1" ht="21.75" customHeight="1">
      <c r="A179" s="83"/>
      <c r="B179" s="83"/>
      <c r="C179" s="84"/>
      <c r="D179" s="82"/>
      <c r="E179" s="84"/>
      <c r="F179" s="248" t="s">
        <v>108</v>
      </c>
      <c r="G179" s="249"/>
      <c r="H179" s="249"/>
      <c r="I179" s="250"/>
      <c r="J179" s="132">
        <f>SUM(J177,J171,J147,J108,J94,J92,J80,J74,J68,J56,J50,J48,J35,J29,J26,J20,J14,J7,)+J165+J159+J153+J144+J138+J132+J126+J120+J114+J86+J62+J41</f>
        <v>50588233</v>
      </c>
      <c r="K179" s="132">
        <f>SUM(K177,K171,K159,K138,K126,K120,K114,K108,K92,K80,K74,K68,K56,K50,K48,K41,K20,K14,K7,)</f>
        <v>110176046</v>
      </c>
      <c r="L179" s="89"/>
    </row>
    <row r="180" spans="1:12" ht="13.5" customHeight="1">
      <c r="A180" s="93"/>
      <c r="B180" s="93"/>
      <c r="C180" s="94"/>
      <c r="D180" s="94"/>
      <c r="E180" s="94"/>
      <c r="F180" s="95"/>
      <c r="G180" s="96"/>
      <c r="H180" s="91"/>
      <c r="I180" s="92"/>
      <c r="J180" s="153"/>
      <c r="K180" s="153"/>
      <c r="L180" s="22"/>
    </row>
    <row r="181" spans="1:12" ht="13.5" customHeight="1">
      <c r="A181" s="22"/>
      <c r="B181" s="93"/>
      <c r="C181" s="94"/>
      <c r="D181" s="94"/>
      <c r="E181" s="94"/>
      <c r="F181" s="95"/>
      <c r="G181" s="95"/>
      <c r="H181" s="91"/>
      <c r="I181" s="92"/>
      <c r="J181" s="153"/>
      <c r="K181" s="153"/>
      <c r="L181" s="22"/>
    </row>
    <row r="182" spans="1:12" ht="13.5" customHeight="1">
      <c r="A182" s="22"/>
      <c r="B182" s="93"/>
      <c r="C182" s="94"/>
      <c r="D182" s="94"/>
      <c r="E182" s="94"/>
      <c r="F182" s="90"/>
      <c r="G182" s="95"/>
      <c r="H182" s="91"/>
      <c r="I182" s="92"/>
      <c r="J182" s="153"/>
      <c r="K182" s="153"/>
      <c r="L182" s="22"/>
    </row>
    <row r="183" spans="1:12" ht="13.5" customHeight="1">
      <c r="A183" s="22"/>
      <c r="B183" s="93"/>
      <c r="C183" s="94"/>
      <c r="D183" s="94"/>
      <c r="E183" s="94"/>
      <c r="F183" s="95"/>
      <c r="G183" s="95"/>
      <c r="H183" s="91"/>
      <c r="I183" s="92"/>
      <c r="J183" s="153"/>
      <c r="K183" s="153"/>
      <c r="L183" s="22"/>
    </row>
    <row r="184" spans="1:12" ht="13.5" customHeight="1">
      <c r="A184" s="22"/>
      <c r="B184" s="93"/>
      <c r="C184" s="94"/>
      <c r="D184" s="94"/>
      <c r="E184" s="94"/>
      <c r="F184" s="95"/>
      <c r="G184" s="95"/>
      <c r="H184" s="91"/>
      <c r="I184" s="92"/>
      <c r="J184" s="153"/>
      <c r="K184" s="153"/>
      <c r="L184" s="22"/>
    </row>
    <row r="185" spans="1:12" ht="13.5" customHeight="1">
      <c r="A185" s="22"/>
      <c r="B185" s="93"/>
      <c r="C185" s="94"/>
      <c r="D185" s="94"/>
      <c r="E185" s="94"/>
      <c r="F185" s="95"/>
      <c r="G185" s="95"/>
      <c r="H185" s="91"/>
      <c r="I185" s="92"/>
      <c r="J185" s="153"/>
      <c r="K185" s="153"/>
      <c r="L185" s="22"/>
    </row>
    <row r="186" spans="1:12" ht="9" customHeight="1">
      <c r="A186" s="22"/>
      <c r="B186" s="93"/>
      <c r="C186" s="94"/>
      <c r="D186" s="94"/>
      <c r="E186" s="94"/>
      <c r="F186" s="95"/>
      <c r="G186" s="95"/>
      <c r="H186" s="91"/>
      <c r="I186" s="92"/>
      <c r="J186" s="153"/>
      <c r="K186" s="153"/>
      <c r="L186" s="22"/>
    </row>
    <row r="187" spans="1:12" ht="13.5" customHeight="1">
      <c r="A187" s="22"/>
      <c r="B187" s="93"/>
      <c r="C187" s="94"/>
      <c r="D187" s="94"/>
      <c r="E187" s="94"/>
      <c r="F187" s="90"/>
      <c r="G187" s="90"/>
      <c r="H187" s="92"/>
      <c r="I187" s="90"/>
      <c r="J187" s="158"/>
      <c r="K187" s="158"/>
      <c r="L187" s="30"/>
    </row>
    <row r="188" spans="1:13" ht="15.75">
      <c r="A188" s="97"/>
      <c r="B188" s="97"/>
      <c r="C188" s="98"/>
      <c r="D188" s="98"/>
      <c r="E188" s="98"/>
      <c r="F188" s="99"/>
      <c r="G188" s="100"/>
      <c r="H188" s="99"/>
      <c r="I188" s="101"/>
      <c r="J188" s="153"/>
      <c r="K188" s="153"/>
      <c r="L188" s="22"/>
      <c r="M188" s="19"/>
    </row>
    <row r="189" spans="1:12" ht="18" customHeight="1">
      <c r="A189" s="97"/>
      <c r="B189" s="97"/>
      <c r="C189" s="98"/>
      <c r="D189" s="98"/>
      <c r="E189" s="98"/>
      <c r="F189" s="241" t="s">
        <v>14</v>
      </c>
      <c r="G189" s="241"/>
      <c r="H189" s="241"/>
      <c r="I189" s="241"/>
      <c r="J189" s="130">
        <f>SUM(J179,)</f>
        <v>50588233</v>
      </c>
      <c r="K189" s="130">
        <f>SUM(K179,)</f>
        <v>110176046</v>
      </c>
      <c r="L189" s="118"/>
    </row>
    <row r="190" ht="1.5" customHeight="1"/>
    <row r="191" spans="10:11" ht="1.5" customHeight="1">
      <c r="J191" s="19" t="e">
        <f>SUM(J112,#REF!,#REF!)</f>
        <v>#REF!</v>
      </c>
      <c r="K191" s="152" t="e">
        <f>SUM(#REF!,J152,J93,#REF!,#REF!,#REF!,#REF!,#REF!,#REF!,#REF!)</f>
        <v>#REF!</v>
      </c>
    </row>
    <row r="192" spans="6:10" ht="15.75">
      <c r="F192" s="14"/>
      <c r="G192" s="14" t="s">
        <v>25</v>
      </c>
      <c r="H192" s="13"/>
      <c r="I192" s="13"/>
      <c r="J192" s="11"/>
    </row>
    <row r="193" spans="6:10" ht="15.75">
      <c r="F193" s="13"/>
      <c r="G193" s="13"/>
      <c r="H193" s="13" t="s">
        <v>23</v>
      </c>
      <c r="I193" s="13"/>
      <c r="J193" s="18">
        <v>0</v>
      </c>
    </row>
    <row r="194" spans="6:10" ht="15.75">
      <c r="F194" s="13"/>
      <c r="G194" s="13"/>
      <c r="H194" s="13" t="s">
        <v>24</v>
      </c>
      <c r="I194" s="13"/>
      <c r="J194" s="18">
        <v>0</v>
      </c>
    </row>
    <row r="195" ht="15.75">
      <c r="J195" s="18">
        <f>SUM(J193:J194)</f>
        <v>0</v>
      </c>
    </row>
    <row r="196" ht="18.75">
      <c r="H196" s="20" t="s">
        <v>29</v>
      </c>
    </row>
    <row r="197" spans="4:9" ht="15.75">
      <c r="D197" s="4"/>
      <c r="E197" s="3"/>
      <c r="F197" s="3"/>
      <c r="G197" s="3"/>
      <c r="H197" s="3"/>
      <c r="I197" s="3"/>
    </row>
    <row r="198" spans="4:9" ht="15.75">
      <c r="D198" s="4"/>
      <c r="E198" s="3"/>
      <c r="F198" s="3"/>
      <c r="G198" s="3"/>
      <c r="H198" s="3"/>
      <c r="I198" s="3"/>
    </row>
    <row r="199" spans="4:9" ht="15.75">
      <c r="D199" s="4"/>
      <c r="E199" s="3"/>
      <c r="F199" s="3"/>
      <c r="G199" s="3"/>
      <c r="H199" s="3"/>
      <c r="I199" s="3"/>
    </row>
    <row r="200" spans="4:9" ht="15.75">
      <c r="D200" s="4"/>
      <c r="E200" s="3"/>
      <c r="F200" s="3"/>
      <c r="G200" s="3"/>
      <c r="H200" s="3"/>
      <c r="I200" s="3"/>
    </row>
  </sheetData>
  <sheetProtection/>
  <mergeCells count="40">
    <mergeCell ref="F86:I86"/>
    <mergeCell ref="F62:I62"/>
    <mergeCell ref="F108:I108"/>
    <mergeCell ref="F68:I68"/>
    <mergeCell ref="D4:D5"/>
    <mergeCell ref="L4:L5"/>
    <mergeCell ref="K4:K5"/>
    <mergeCell ref="J4:J5"/>
    <mergeCell ref="F35:I35"/>
    <mergeCell ref="F41:I41"/>
    <mergeCell ref="F20:I20"/>
    <mergeCell ref="F29:I29"/>
    <mergeCell ref="F114:I114"/>
    <mergeCell ref="F120:I120"/>
    <mergeCell ref="A2:L2"/>
    <mergeCell ref="E4:E5"/>
    <mergeCell ref="F4:I4"/>
    <mergeCell ref="A4:A5"/>
    <mergeCell ref="B4:B5"/>
    <mergeCell ref="C4:C5"/>
    <mergeCell ref="F171:I171"/>
    <mergeCell ref="F126:I126"/>
    <mergeCell ref="F179:I179"/>
    <mergeCell ref="F96:I96"/>
    <mergeCell ref="F6:I6"/>
    <mergeCell ref="F26:I26"/>
    <mergeCell ref="F7:I7"/>
    <mergeCell ref="F132:I132"/>
    <mergeCell ref="F144:I144"/>
    <mergeCell ref="F14:I14"/>
    <mergeCell ref="F138:I138"/>
    <mergeCell ref="F165:I165"/>
    <mergeCell ref="F153:I153"/>
    <mergeCell ref="F159:I159"/>
    <mergeCell ref="F189:I189"/>
    <mergeCell ref="F50:I50"/>
    <mergeCell ref="F56:I56"/>
    <mergeCell ref="F74:I74"/>
    <mergeCell ref="F80:I80"/>
    <mergeCell ref="F102:I102"/>
  </mergeCells>
  <printOptions horizontalCentered="1"/>
  <pageMargins left="0.3937007874015748" right="0.3937007874015748" top="0.6299212598425197" bottom="0.5905511811023623" header="0.5118110236220472" footer="0.5118110236220472"/>
  <pageSetup horizontalDpi="600" verticalDpi="600" orientation="portrait" paperSize="9" scale="51" r:id="rId1"/>
  <headerFooter alignWithMargins="0">
    <oddHeader>&amp;C&amp;"Times New Roman CE,Normál"2. melléklet - &amp;P. oldal</oddHeader>
  </headerFooter>
  <rowBreaks count="1" manualBreakCount="1"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user</cp:lastModifiedBy>
  <cp:lastPrinted>2018-02-14T07:53:04Z</cp:lastPrinted>
  <dcterms:created xsi:type="dcterms:W3CDTF">1997-01-09T08:22:06Z</dcterms:created>
  <dcterms:modified xsi:type="dcterms:W3CDTF">2018-02-15T09:19:54Z</dcterms:modified>
  <cp:category/>
  <cp:version/>
  <cp:contentType/>
  <cp:contentStatus/>
</cp:coreProperties>
</file>