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2.2.sz.mell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33" i="1"/>
  <c r="C33"/>
  <c r="G32"/>
  <c r="C32"/>
  <c r="H31"/>
  <c r="G31"/>
  <c r="C31"/>
  <c r="H30"/>
  <c r="G30"/>
  <c r="C30"/>
  <c r="G29"/>
  <c r="I29" s="1"/>
  <c r="E29"/>
  <c r="C29"/>
  <c r="G28"/>
  <c r="I28" s="1"/>
  <c r="E28"/>
  <c r="C28"/>
  <c r="G27"/>
  <c r="I27" s="1"/>
  <c r="E27"/>
  <c r="C27"/>
  <c r="G26"/>
  <c r="I26" s="1"/>
  <c r="E26"/>
  <c r="C26"/>
  <c r="G25"/>
  <c r="I25" s="1"/>
  <c r="E25"/>
  <c r="C25"/>
  <c r="G24"/>
  <c r="I24" s="1"/>
  <c r="E24"/>
  <c r="D24"/>
  <c r="C24"/>
  <c r="I23"/>
  <c r="G23"/>
  <c r="E23"/>
  <c r="C23"/>
  <c r="I22"/>
  <c r="G22"/>
  <c r="C22"/>
  <c r="E22" s="1"/>
  <c r="I21"/>
  <c r="G21"/>
  <c r="C21"/>
  <c r="E21" s="1"/>
  <c r="I20"/>
  <c r="G20"/>
  <c r="C20"/>
  <c r="E20" s="1"/>
  <c r="I19"/>
  <c r="G19"/>
  <c r="C19"/>
  <c r="E19" s="1"/>
  <c r="E18" s="1"/>
  <c r="E30" s="1"/>
  <c r="I18"/>
  <c r="G18"/>
  <c r="D18"/>
  <c r="D30" s="1"/>
  <c r="C18"/>
  <c r="H17"/>
  <c r="G17"/>
  <c r="E17"/>
  <c r="D17"/>
  <c r="H32" s="1"/>
  <c r="C17"/>
  <c r="G16"/>
  <c r="I16" s="1"/>
  <c r="E16"/>
  <c r="C16"/>
  <c r="G15"/>
  <c r="I15" s="1"/>
  <c r="E15"/>
  <c r="C15"/>
  <c r="G14"/>
  <c r="I14" s="1"/>
  <c r="E14"/>
  <c r="C14"/>
  <c r="G13"/>
  <c r="I13" s="1"/>
  <c r="E13"/>
  <c r="C13"/>
  <c r="G12"/>
  <c r="I12" s="1"/>
  <c r="E12"/>
  <c r="C12"/>
  <c r="G11"/>
  <c r="I11" s="1"/>
  <c r="E11"/>
  <c r="C11"/>
  <c r="G10"/>
  <c r="I10" s="1"/>
  <c r="E10"/>
  <c r="C10"/>
  <c r="G9"/>
  <c r="I9" s="1"/>
  <c r="E9"/>
  <c r="C9"/>
  <c r="G8"/>
  <c r="I8" s="1"/>
  <c r="E8"/>
  <c r="C8"/>
  <c r="G7"/>
  <c r="I7" s="1"/>
  <c r="E7"/>
  <c r="C7"/>
  <c r="G6"/>
  <c r="I6" s="1"/>
  <c r="I17" s="1"/>
  <c r="E6"/>
  <c r="C6"/>
  <c r="H4"/>
  <c r="E4"/>
  <c r="I4" s="1"/>
  <c r="C4"/>
  <c r="G4" s="1"/>
  <c r="I2"/>
  <c r="J1"/>
  <c r="I30" l="1"/>
  <c r="I31" s="1"/>
  <c r="E31"/>
  <c r="D31"/>
  <c r="D32"/>
  <c r="I32"/>
  <c r="E32"/>
  <c r="E33" l="1"/>
  <c r="I33"/>
  <c r="D33"/>
  <c r="H33"/>
</calcChain>
</file>

<file path=xl/sharedStrings.xml><?xml version="1.0" encoding="utf-8"?>
<sst xmlns="http://schemas.openxmlformats.org/spreadsheetml/2006/main" count="86" uniqueCount="85">
  <si>
    <t>II. Felhalmozási célú bevételek és kiadások mérlegének módosítása
(Önkormányzati szinten)</t>
  </si>
  <si>
    <t>Sor-
szám</t>
  </si>
  <si>
    <t>Bevételek</t>
  </si>
  <si>
    <t>Kiadások</t>
  </si>
  <si>
    <t>Megnevezés</t>
  </si>
  <si>
    <t>Halmozott módosítás 2019. …….-ig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</si>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</sst>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2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7" xfId="0" applyNumberFormat="1" applyFont="1" applyBorder="1" applyAlignment="1">
      <alignment horizontal="centerContinuous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>
      <alignment horizontal="right" vertical="center" wrapText="1" indent="1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Border="1" applyAlignment="1">
      <alignment horizontal="right" vertical="center" wrapText="1" indent="1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Border="1" applyAlignment="1">
      <alignment horizontal="right" vertical="center" wrapText="1" indent="1"/>
    </xf>
    <xf numFmtId="164" fontId="0" fillId="0" borderId="16" xfId="0" applyNumberFormat="1" applyBorder="1" applyAlignment="1">
      <alignment horizontal="left" vertical="center" wrapText="1" indent="1"/>
    </xf>
    <xf numFmtId="164" fontId="9" fillId="0" borderId="17" xfId="0" applyNumberFormat="1" applyFont="1" applyBorder="1" applyAlignment="1">
      <alignment horizontal="left" vertical="center" wrapText="1" indent="1"/>
    </xf>
    <xf numFmtId="164" fontId="9" fillId="0" borderId="18" xfId="0" applyNumberFormat="1" applyFont="1" applyBorder="1" applyAlignment="1">
      <alignment horizontal="right" vertical="center" wrapText="1" indent="1"/>
    </xf>
    <xf numFmtId="164" fontId="9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164" fontId="9" fillId="0" borderId="20" xfId="0" applyNumberFormat="1" applyFont="1" applyBorder="1" applyAlignment="1">
      <alignment horizontal="right" vertical="center" wrapText="1" indent="1"/>
    </xf>
    <xf numFmtId="164" fontId="9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7" xfId="0" applyNumberFormat="1" applyFont="1" applyBorder="1" applyAlignment="1" applyProtection="1">
      <alignment horizontal="left" vertical="center" wrapText="1" indent="1"/>
      <protection locked="0"/>
    </xf>
    <xf numFmtId="164" fontId="10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3"/>
      <protection locked="0"/>
    </xf>
    <xf numFmtId="164" fontId="0" fillId="0" borderId="21" xfId="0" applyNumberFormat="1" applyBorder="1" applyAlignment="1">
      <alignment horizontal="left" vertical="center" wrapText="1" indent="1"/>
    </xf>
    <xf numFmtId="164" fontId="9" fillId="0" borderId="22" xfId="0" applyNumberFormat="1" applyFont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Border="1" applyAlignment="1">
      <alignment horizontal="right" vertical="center" wrapText="1" indent="1"/>
    </xf>
    <xf numFmtId="164" fontId="9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Border="1" applyAlignment="1">
      <alignment horizontal="left" vertical="center" wrapText="1" indent="1"/>
    </xf>
    <xf numFmtId="164" fontId="9" fillId="0" borderId="24" xfId="0" applyNumberFormat="1" applyFont="1" applyBorder="1" applyAlignment="1">
      <alignment horizontal="right" vertical="center" wrapText="1" indent="1"/>
    </xf>
    <xf numFmtId="164" fontId="9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5" xfId="0" applyNumberFormat="1" applyFont="1" applyBorder="1" applyAlignment="1">
      <alignment horizontal="right" vertical="center" wrapText="1" indent="1"/>
    </xf>
    <xf numFmtId="164" fontId="11" fillId="0" borderId="10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9" xfId="0" applyNumberFormat="1" applyFont="1" applyBorder="1" applyAlignment="1">
      <alignment horizontal="right" vertical="center" wrapText="1" indent="1"/>
    </xf>
    <xf numFmtId="164" fontId="12" fillId="0" borderId="22" xfId="0" applyNumberFormat="1" applyFont="1" applyBorder="1" applyAlignment="1">
      <alignment horizontal="lef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2"/>
    </xf>
    <xf numFmtId="164" fontId="10" fillId="0" borderId="18" xfId="0" applyNumberFormat="1" applyFont="1" applyBorder="1" applyAlignment="1">
      <alignment horizontal="right" vertical="center" wrapText="1" indent="1"/>
    </xf>
    <xf numFmtId="164" fontId="10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Border="1" applyAlignment="1">
      <alignment horizontal="right" vertical="center" wrapText="1" indent="1"/>
    </xf>
    <xf numFmtId="164" fontId="10" fillId="0" borderId="22" xfId="0" applyNumberFormat="1" applyFont="1" applyBorder="1" applyAlignment="1">
      <alignment horizontal="left" vertical="center" wrapText="1" indent="1"/>
    </xf>
    <xf numFmtId="164" fontId="10" fillId="0" borderId="18" xfId="0" applyNumberFormat="1" applyFont="1" applyBorder="1" applyAlignment="1">
      <alignment horizontal="left" vertical="center" wrapText="1" indent="2"/>
    </xf>
    <xf numFmtId="164" fontId="12" fillId="0" borderId="18" xfId="0" applyNumberFormat="1" applyFont="1" applyBorder="1" applyAlignment="1">
      <alignment horizontal="left" vertical="center" wrapText="1" indent="1"/>
    </xf>
    <xf numFmtId="164" fontId="12" fillId="0" borderId="18" xfId="0" applyNumberFormat="1" applyFont="1" applyBorder="1" applyAlignment="1">
      <alignment horizontal="righ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>
      <alignment horizontal="left" vertical="center" wrapText="1" indent="2"/>
    </xf>
    <xf numFmtId="164" fontId="9" fillId="0" borderId="27" xfId="0" applyNumberFormat="1" applyFont="1" applyBorder="1" applyAlignment="1">
      <alignment horizontal="left" vertical="center" wrapText="1" indent="2"/>
    </xf>
    <xf numFmtId="164" fontId="11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0" borderId="9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  <cell r="E6">
            <v>444541418</v>
          </cell>
        </row>
        <row r="7">
          <cell r="C7">
            <v>44990771</v>
          </cell>
          <cell r="E7">
            <v>443041418</v>
          </cell>
        </row>
        <row r="8">
          <cell r="E8">
            <v>4800000</v>
          </cell>
        </row>
        <row r="17">
          <cell r="C17">
            <v>44990771</v>
          </cell>
          <cell r="E17">
            <v>449341418</v>
          </cell>
        </row>
        <row r="18">
          <cell r="C18">
            <v>404350647</v>
          </cell>
        </row>
        <row r="19">
          <cell r="C19">
            <v>404350647</v>
          </cell>
        </row>
        <row r="24">
          <cell r="C24">
            <v>0</v>
          </cell>
        </row>
        <row r="30">
          <cell r="C30">
            <v>404350647</v>
          </cell>
          <cell r="E30">
            <v>0</v>
          </cell>
        </row>
        <row r="31">
          <cell r="C31">
            <v>449341418</v>
          </cell>
          <cell r="E31">
            <v>449341418</v>
          </cell>
        </row>
        <row r="32">
          <cell r="C32">
            <v>404350647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2019. évi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abSelected="1" topLeftCell="A4" zoomScale="120" zoomScaleNormal="120" zoomScaleSheetLayoutView="115" workbookViewId="0">
      <selection activeCell="H11" sqref="H11"/>
    </sheetView>
  </sheetViews>
  <sheetFormatPr defaultRowHeight="12.75"/>
  <cols>
    <col min="1" max="1" width="6.83203125" style="1" customWidth="1"/>
    <col min="2" max="2" width="49.83203125" style="5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9.83203125" style="1" customWidth="1"/>
    <col min="259" max="261" width="15.5" style="1" customWidth="1"/>
    <col min="262" max="262" width="49.832031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9.83203125" style="1" customWidth="1"/>
    <col min="515" max="517" width="15.5" style="1" customWidth="1"/>
    <col min="518" max="518" width="49.832031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9.83203125" style="1" customWidth="1"/>
    <col min="771" max="773" width="15.5" style="1" customWidth="1"/>
    <col min="774" max="774" width="49.832031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9.83203125" style="1" customWidth="1"/>
    <col min="1027" max="1029" width="15.5" style="1" customWidth="1"/>
    <col min="1030" max="1030" width="49.832031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9.83203125" style="1" customWidth="1"/>
    <col min="1283" max="1285" width="15.5" style="1" customWidth="1"/>
    <col min="1286" max="1286" width="49.832031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9.83203125" style="1" customWidth="1"/>
    <col min="1539" max="1541" width="15.5" style="1" customWidth="1"/>
    <col min="1542" max="1542" width="49.832031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9.83203125" style="1" customWidth="1"/>
    <col min="1795" max="1797" width="15.5" style="1" customWidth="1"/>
    <col min="1798" max="1798" width="49.832031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9.83203125" style="1" customWidth="1"/>
    <col min="2051" max="2053" width="15.5" style="1" customWidth="1"/>
    <col min="2054" max="2054" width="49.832031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9.83203125" style="1" customWidth="1"/>
    <col min="2307" max="2309" width="15.5" style="1" customWidth="1"/>
    <col min="2310" max="2310" width="49.832031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9.83203125" style="1" customWidth="1"/>
    <col min="2563" max="2565" width="15.5" style="1" customWidth="1"/>
    <col min="2566" max="2566" width="49.832031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9.83203125" style="1" customWidth="1"/>
    <col min="2819" max="2821" width="15.5" style="1" customWidth="1"/>
    <col min="2822" max="2822" width="49.832031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9.83203125" style="1" customWidth="1"/>
    <col min="3075" max="3077" width="15.5" style="1" customWidth="1"/>
    <col min="3078" max="3078" width="49.832031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9.83203125" style="1" customWidth="1"/>
    <col min="3331" max="3333" width="15.5" style="1" customWidth="1"/>
    <col min="3334" max="3334" width="49.832031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9.83203125" style="1" customWidth="1"/>
    <col min="3587" max="3589" width="15.5" style="1" customWidth="1"/>
    <col min="3590" max="3590" width="49.832031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9.83203125" style="1" customWidth="1"/>
    <col min="3843" max="3845" width="15.5" style="1" customWidth="1"/>
    <col min="3846" max="3846" width="49.832031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9.83203125" style="1" customWidth="1"/>
    <col min="4099" max="4101" width="15.5" style="1" customWidth="1"/>
    <col min="4102" max="4102" width="49.832031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9.83203125" style="1" customWidth="1"/>
    <col min="4355" max="4357" width="15.5" style="1" customWidth="1"/>
    <col min="4358" max="4358" width="49.832031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9.83203125" style="1" customWidth="1"/>
    <col min="4611" max="4613" width="15.5" style="1" customWidth="1"/>
    <col min="4614" max="4614" width="49.832031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9.83203125" style="1" customWidth="1"/>
    <col min="4867" max="4869" width="15.5" style="1" customWidth="1"/>
    <col min="4870" max="4870" width="49.832031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9.83203125" style="1" customWidth="1"/>
    <col min="5123" max="5125" width="15.5" style="1" customWidth="1"/>
    <col min="5126" max="5126" width="49.832031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9.83203125" style="1" customWidth="1"/>
    <col min="5379" max="5381" width="15.5" style="1" customWidth="1"/>
    <col min="5382" max="5382" width="49.832031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9.83203125" style="1" customWidth="1"/>
    <col min="5635" max="5637" width="15.5" style="1" customWidth="1"/>
    <col min="5638" max="5638" width="49.832031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9.83203125" style="1" customWidth="1"/>
    <col min="5891" max="5893" width="15.5" style="1" customWidth="1"/>
    <col min="5894" max="5894" width="49.832031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9.83203125" style="1" customWidth="1"/>
    <col min="6147" max="6149" width="15.5" style="1" customWidth="1"/>
    <col min="6150" max="6150" width="49.832031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9.83203125" style="1" customWidth="1"/>
    <col min="6403" max="6405" width="15.5" style="1" customWidth="1"/>
    <col min="6406" max="6406" width="49.832031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9.83203125" style="1" customWidth="1"/>
    <col min="6659" max="6661" width="15.5" style="1" customWidth="1"/>
    <col min="6662" max="6662" width="49.832031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9.83203125" style="1" customWidth="1"/>
    <col min="6915" max="6917" width="15.5" style="1" customWidth="1"/>
    <col min="6918" max="6918" width="49.832031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9.83203125" style="1" customWidth="1"/>
    <col min="7171" max="7173" width="15.5" style="1" customWidth="1"/>
    <col min="7174" max="7174" width="49.832031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9.83203125" style="1" customWidth="1"/>
    <col min="7427" max="7429" width="15.5" style="1" customWidth="1"/>
    <col min="7430" max="7430" width="49.832031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9.83203125" style="1" customWidth="1"/>
    <col min="7683" max="7685" width="15.5" style="1" customWidth="1"/>
    <col min="7686" max="7686" width="49.832031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9.83203125" style="1" customWidth="1"/>
    <col min="7939" max="7941" width="15.5" style="1" customWidth="1"/>
    <col min="7942" max="7942" width="49.832031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9.83203125" style="1" customWidth="1"/>
    <col min="8195" max="8197" width="15.5" style="1" customWidth="1"/>
    <col min="8198" max="8198" width="49.832031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9.83203125" style="1" customWidth="1"/>
    <col min="8451" max="8453" width="15.5" style="1" customWidth="1"/>
    <col min="8454" max="8454" width="49.832031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9.83203125" style="1" customWidth="1"/>
    <col min="8707" max="8709" width="15.5" style="1" customWidth="1"/>
    <col min="8710" max="8710" width="49.832031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9.83203125" style="1" customWidth="1"/>
    <col min="8963" max="8965" width="15.5" style="1" customWidth="1"/>
    <col min="8966" max="8966" width="49.832031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9.83203125" style="1" customWidth="1"/>
    <col min="9219" max="9221" width="15.5" style="1" customWidth="1"/>
    <col min="9222" max="9222" width="49.832031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9.83203125" style="1" customWidth="1"/>
    <col min="9475" max="9477" width="15.5" style="1" customWidth="1"/>
    <col min="9478" max="9478" width="49.832031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9.83203125" style="1" customWidth="1"/>
    <col min="9731" max="9733" width="15.5" style="1" customWidth="1"/>
    <col min="9734" max="9734" width="49.832031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9.83203125" style="1" customWidth="1"/>
    <col min="9987" max="9989" width="15.5" style="1" customWidth="1"/>
    <col min="9990" max="9990" width="49.832031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9.83203125" style="1" customWidth="1"/>
    <col min="10243" max="10245" width="15.5" style="1" customWidth="1"/>
    <col min="10246" max="10246" width="49.832031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9.83203125" style="1" customWidth="1"/>
    <col min="10499" max="10501" width="15.5" style="1" customWidth="1"/>
    <col min="10502" max="10502" width="49.832031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9.83203125" style="1" customWidth="1"/>
    <col min="10755" max="10757" width="15.5" style="1" customWidth="1"/>
    <col min="10758" max="10758" width="49.832031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9.83203125" style="1" customWidth="1"/>
    <col min="11011" max="11013" width="15.5" style="1" customWidth="1"/>
    <col min="11014" max="11014" width="49.832031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9.83203125" style="1" customWidth="1"/>
    <col min="11267" max="11269" width="15.5" style="1" customWidth="1"/>
    <col min="11270" max="11270" width="49.832031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9.83203125" style="1" customWidth="1"/>
    <col min="11523" max="11525" width="15.5" style="1" customWidth="1"/>
    <col min="11526" max="11526" width="49.832031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9.83203125" style="1" customWidth="1"/>
    <col min="11779" max="11781" width="15.5" style="1" customWidth="1"/>
    <col min="11782" max="11782" width="49.832031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9.83203125" style="1" customWidth="1"/>
    <col min="12035" max="12037" width="15.5" style="1" customWidth="1"/>
    <col min="12038" max="12038" width="49.832031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9.83203125" style="1" customWidth="1"/>
    <col min="12291" max="12293" width="15.5" style="1" customWidth="1"/>
    <col min="12294" max="12294" width="49.832031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9.83203125" style="1" customWidth="1"/>
    <col min="12547" max="12549" width="15.5" style="1" customWidth="1"/>
    <col min="12550" max="12550" width="49.832031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9.83203125" style="1" customWidth="1"/>
    <col min="12803" max="12805" width="15.5" style="1" customWidth="1"/>
    <col min="12806" max="12806" width="49.832031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9.83203125" style="1" customWidth="1"/>
    <col min="13059" max="13061" width="15.5" style="1" customWidth="1"/>
    <col min="13062" max="13062" width="49.832031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9.83203125" style="1" customWidth="1"/>
    <col min="13315" max="13317" width="15.5" style="1" customWidth="1"/>
    <col min="13318" max="13318" width="49.832031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9.83203125" style="1" customWidth="1"/>
    <col min="13571" max="13573" width="15.5" style="1" customWidth="1"/>
    <col min="13574" max="13574" width="49.832031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9.83203125" style="1" customWidth="1"/>
    <col min="13827" max="13829" width="15.5" style="1" customWidth="1"/>
    <col min="13830" max="13830" width="49.832031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9.83203125" style="1" customWidth="1"/>
    <col min="14083" max="14085" width="15.5" style="1" customWidth="1"/>
    <col min="14086" max="14086" width="49.832031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9.83203125" style="1" customWidth="1"/>
    <col min="14339" max="14341" width="15.5" style="1" customWidth="1"/>
    <col min="14342" max="14342" width="49.832031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9.83203125" style="1" customWidth="1"/>
    <col min="14595" max="14597" width="15.5" style="1" customWidth="1"/>
    <col min="14598" max="14598" width="49.832031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9.83203125" style="1" customWidth="1"/>
    <col min="14851" max="14853" width="15.5" style="1" customWidth="1"/>
    <col min="14854" max="14854" width="49.832031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9.83203125" style="1" customWidth="1"/>
    <col min="15107" max="15109" width="15.5" style="1" customWidth="1"/>
    <col min="15110" max="15110" width="49.832031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9.83203125" style="1" customWidth="1"/>
    <col min="15363" max="15365" width="15.5" style="1" customWidth="1"/>
    <col min="15366" max="15366" width="49.832031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9.83203125" style="1" customWidth="1"/>
    <col min="15619" max="15621" width="15.5" style="1" customWidth="1"/>
    <col min="15622" max="15622" width="49.832031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9.83203125" style="1" customWidth="1"/>
    <col min="15875" max="15877" width="15.5" style="1" customWidth="1"/>
    <col min="15878" max="15878" width="49.832031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9.83203125" style="1" customWidth="1"/>
    <col min="16131" max="16133" width="15.5" style="1" customWidth="1"/>
    <col min="16134" max="16134" width="49.832031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1.5"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CONCATENATE("2.2. melléklet ",[1]RM_ALAPADATOK!A7," ",[1]RM_ALAPADATOK!B7," ",[1]RM_ALAPADATOK!C7," ",[1]RM_ALAPADATOK!D7," ",[1]RM_ALAPADATOK!E7," ",[1]RM_ALAPADATOK!F7," ",[1]RM_ALAPADATOK!G7," ",[1]RM_ALAPADATOK!H7)</f>
        <v>2.2. melléklet a … / 2019 ( ……. ) önkormányzati rendelethez</v>
      </c>
    </row>
    <row r="2" spans="1:10" ht="14.25" thickBot="1">
      <c r="G2" s="6"/>
      <c r="H2" s="6"/>
      <c r="I2" s="6" t="str">
        <f>[1]RM_2.1.sz.mell.!I2</f>
        <v>Forintban!</v>
      </c>
      <c r="J2" s="4"/>
    </row>
    <row r="3" spans="1:10" ht="13.5" customHeight="1" thickBot="1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s="21" customFormat="1" ht="36.75" thickBot="1">
      <c r="A4" s="14"/>
      <c r="B4" s="15" t="s">
        <v>4</v>
      </c>
      <c r="C4" s="16" t="str">
        <f>+CONCATENATE([1]RM_1.1.sz.mell.!C8," eredeti előirányzat")</f>
        <v>2019. évi eredeti előirányzat</v>
      </c>
      <c r="D4" s="17" t="s">
        <v>5</v>
      </c>
      <c r="E4" s="17" t="str">
        <f>+CONCATENATE(LEFT([1]RM_1.1.sz.mell.!C8,4),". …….. Módisítás után" )</f>
        <v>2019. …….. Módisítás után</v>
      </c>
      <c r="F4" s="18" t="s">
        <v>4</v>
      </c>
      <c r="G4" s="16" t="str">
        <f>+C4</f>
        <v>2019. évi eredeti előirányzat</v>
      </c>
      <c r="H4" s="19" t="str">
        <f>+D4</f>
        <v>Halmozott módosítás 2019. …….-ig</v>
      </c>
      <c r="I4" s="20" t="str">
        <f>+E4</f>
        <v>2019. …….. Módisítás után</v>
      </c>
      <c r="J4" s="4"/>
    </row>
    <row r="5" spans="1:10" s="21" customFormat="1" ht="13.5" thickBot="1">
      <c r="A5" s="22" t="s">
        <v>6</v>
      </c>
      <c r="B5" s="23" t="s">
        <v>7</v>
      </c>
      <c r="C5" s="24" t="s">
        <v>8</v>
      </c>
      <c r="D5" s="24" t="s">
        <v>9</v>
      </c>
      <c r="E5" s="24" t="s">
        <v>10</v>
      </c>
      <c r="F5" s="23" t="s">
        <v>11</v>
      </c>
      <c r="G5" s="25" t="s">
        <v>12</v>
      </c>
      <c r="H5" s="25" t="s">
        <v>13</v>
      </c>
      <c r="I5" s="26" t="s">
        <v>14</v>
      </c>
      <c r="J5" s="4"/>
    </row>
    <row r="6" spans="1:10" ht="12.95" customHeight="1">
      <c r="A6" s="27" t="s">
        <v>15</v>
      </c>
      <c r="B6" s="28" t="s">
        <v>16</v>
      </c>
      <c r="C6" s="29">
        <f>[1]KV_2.2.sz.mell.!C6</f>
        <v>44990771</v>
      </c>
      <c r="D6" s="30">
        <v>13021966</v>
      </c>
      <c r="E6" s="29">
        <f>C6+D6</f>
        <v>58012737</v>
      </c>
      <c r="F6" s="28" t="s">
        <v>17</v>
      </c>
      <c r="G6" s="31">
        <f>[1]KV_2.2.sz.mell.!E6</f>
        <v>444541418</v>
      </c>
      <c r="H6" s="32">
        <v>-11045011</v>
      </c>
      <c r="I6" s="33">
        <f>G6+H6</f>
        <v>433496407</v>
      </c>
      <c r="J6" s="4"/>
    </row>
    <row r="7" spans="1:10">
      <c r="A7" s="34" t="s">
        <v>18</v>
      </c>
      <c r="B7" s="35" t="s">
        <v>19</v>
      </c>
      <c r="C7" s="36">
        <f>[1]KV_2.2.sz.mell.!C7</f>
        <v>44990771</v>
      </c>
      <c r="D7" s="37"/>
      <c r="E7" s="29">
        <f t="shared" ref="E7:E16" si="0">C7+D7</f>
        <v>44990771</v>
      </c>
      <c r="F7" s="35" t="s">
        <v>20</v>
      </c>
      <c r="G7" s="36">
        <f>[1]KV_2.2.sz.mell.!E7</f>
        <v>443041418</v>
      </c>
      <c r="H7" s="37"/>
      <c r="I7" s="38">
        <f t="shared" ref="I7:I29" si="1">G7+H7</f>
        <v>443041418</v>
      </c>
      <c r="J7" s="4"/>
    </row>
    <row r="8" spans="1:10" ht="12.95" customHeight="1">
      <c r="A8" s="34" t="s">
        <v>21</v>
      </c>
      <c r="B8" s="35" t="s">
        <v>22</v>
      </c>
      <c r="C8" s="36">
        <f>[1]KV_2.2.sz.mell.!C8</f>
        <v>0</v>
      </c>
      <c r="D8" s="37"/>
      <c r="E8" s="29">
        <f t="shared" si="0"/>
        <v>0</v>
      </c>
      <c r="F8" s="35" t="s">
        <v>23</v>
      </c>
      <c r="G8" s="36">
        <f>[1]KV_2.2.sz.mell.!E8</f>
        <v>4800000</v>
      </c>
      <c r="H8" s="37">
        <v>6409690</v>
      </c>
      <c r="I8" s="38">
        <f t="shared" si="1"/>
        <v>11209690</v>
      </c>
      <c r="J8" s="4"/>
    </row>
    <row r="9" spans="1:10" ht="12.95" customHeight="1">
      <c r="A9" s="34" t="s">
        <v>24</v>
      </c>
      <c r="B9" s="35" t="s">
        <v>25</v>
      </c>
      <c r="C9" s="36">
        <f>[1]KV_2.2.sz.mell.!C9</f>
        <v>0</v>
      </c>
      <c r="D9" s="37"/>
      <c r="E9" s="29">
        <f t="shared" si="0"/>
        <v>0</v>
      </c>
      <c r="F9" s="35" t="s">
        <v>26</v>
      </c>
      <c r="G9" s="36">
        <f>[1]KV_2.2.sz.mell.!E9</f>
        <v>0</v>
      </c>
      <c r="H9" s="37"/>
      <c r="I9" s="38">
        <f t="shared" si="1"/>
        <v>0</v>
      </c>
      <c r="J9" s="4"/>
    </row>
    <row r="10" spans="1:10" ht="12.75" customHeight="1">
      <c r="A10" s="34" t="s">
        <v>27</v>
      </c>
      <c r="B10" s="35" t="s">
        <v>28</v>
      </c>
      <c r="C10" s="36">
        <f>[1]KV_2.2.sz.mell.!C10</f>
        <v>0</v>
      </c>
      <c r="D10" s="37"/>
      <c r="E10" s="29">
        <f t="shared" si="0"/>
        <v>0</v>
      </c>
      <c r="F10" s="35" t="s">
        <v>29</v>
      </c>
      <c r="G10" s="36">
        <f>[1]KV_2.2.sz.mell.!E10</f>
        <v>0</v>
      </c>
      <c r="H10" s="37"/>
      <c r="I10" s="38">
        <f t="shared" si="1"/>
        <v>0</v>
      </c>
      <c r="J10" s="4"/>
    </row>
    <row r="11" spans="1:10" ht="12.95" customHeight="1">
      <c r="A11" s="34" t="s">
        <v>30</v>
      </c>
      <c r="B11" s="35" t="s">
        <v>31</v>
      </c>
      <c r="C11" s="39">
        <f>[1]KV_2.2.sz.mell.!C11</f>
        <v>0</v>
      </c>
      <c r="D11" s="40"/>
      <c r="E11" s="29">
        <f t="shared" si="0"/>
        <v>0</v>
      </c>
      <c r="F11" s="41"/>
      <c r="G11" s="36">
        <f>[1]KV_2.2.sz.mell.!E11</f>
        <v>0</v>
      </c>
      <c r="H11" s="37"/>
      <c r="I11" s="38">
        <f t="shared" si="1"/>
        <v>0</v>
      </c>
      <c r="J11" s="4"/>
    </row>
    <row r="12" spans="1:10" ht="12.95" customHeight="1">
      <c r="A12" s="34" t="s">
        <v>32</v>
      </c>
      <c r="B12" s="35"/>
      <c r="C12" s="36">
        <f>[1]KV_2.2.sz.mell.!C12</f>
        <v>0</v>
      </c>
      <c r="D12" s="37"/>
      <c r="E12" s="29">
        <f t="shared" si="0"/>
        <v>0</v>
      </c>
      <c r="F12" s="41"/>
      <c r="G12" s="36">
        <f>[1]KV_2.2.sz.mell.!E12</f>
        <v>0</v>
      </c>
      <c r="H12" s="37"/>
      <c r="I12" s="38">
        <f t="shared" si="1"/>
        <v>0</v>
      </c>
      <c r="J12" s="4"/>
    </row>
    <row r="13" spans="1:10" ht="12.95" customHeight="1">
      <c r="A13" s="34" t="s">
        <v>33</v>
      </c>
      <c r="B13" s="42"/>
      <c r="C13" s="36">
        <f>[1]KV_2.2.sz.mell.!C13</f>
        <v>0</v>
      </c>
      <c r="D13" s="37"/>
      <c r="E13" s="29">
        <f t="shared" si="0"/>
        <v>0</v>
      </c>
      <c r="F13" s="43"/>
      <c r="G13" s="36">
        <f>[1]KV_2.2.sz.mell.!E13</f>
        <v>0</v>
      </c>
      <c r="H13" s="37"/>
      <c r="I13" s="38">
        <f t="shared" si="1"/>
        <v>0</v>
      </c>
      <c r="J13" s="4"/>
    </row>
    <row r="14" spans="1:10" ht="12.95" customHeight="1">
      <c r="A14" s="34" t="s">
        <v>34</v>
      </c>
      <c r="B14" s="44"/>
      <c r="C14" s="39">
        <f>[1]KV_2.2.sz.mell.!C14</f>
        <v>0</v>
      </c>
      <c r="D14" s="40"/>
      <c r="E14" s="29">
        <f t="shared" si="0"/>
        <v>0</v>
      </c>
      <c r="F14" s="41"/>
      <c r="G14" s="36">
        <f>[1]KV_2.2.sz.mell.!E14</f>
        <v>0</v>
      </c>
      <c r="H14" s="37"/>
      <c r="I14" s="38">
        <f t="shared" si="1"/>
        <v>0</v>
      </c>
      <c r="J14" s="4"/>
    </row>
    <row r="15" spans="1:10">
      <c r="A15" s="34" t="s">
        <v>35</v>
      </c>
      <c r="B15" s="42"/>
      <c r="C15" s="39">
        <f>[1]KV_2.2.sz.mell.!C15</f>
        <v>0</v>
      </c>
      <c r="D15" s="40"/>
      <c r="E15" s="29">
        <f t="shared" si="0"/>
        <v>0</v>
      </c>
      <c r="F15" s="41"/>
      <c r="G15" s="36">
        <f>[1]KV_2.2.sz.mell.!E15</f>
        <v>0</v>
      </c>
      <c r="H15" s="37"/>
      <c r="I15" s="38">
        <f t="shared" si="1"/>
        <v>0</v>
      </c>
      <c r="J15" s="4"/>
    </row>
    <row r="16" spans="1:10" ht="12.95" customHeight="1" thickBot="1">
      <c r="A16" s="45" t="s">
        <v>36</v>
      </c>
      <c r="B16" s="46"/>
      <c r="C16" s="47">
        <f>[1]KV_2.2.sz.mell.!C16</f>
        <v>0</v>
      </c>
      <c r="D16" s="48"/>
      <c r="E16" s="29">
        <f t="shared" si="0"/>
        <v>0</v>
      </c>
      <c r="F16" s="49" t="s">
        <v>37</v>
      </c>
      <c r="G16" s="50">
        <f>[1]KV_2.2.sz.mell.!E16</f>
        <v>0</v>
      </c>
      <c r="H16" s="51"/>
      <c r="I16" s="52">
        <f t="shared" si="1"/>
        <v>0</v>
      </c>
      <c r="J16" s="4"/>
    </row>
    <row r="17" spans="1:10" ht="15.95" customHeight="1" thickBot="1">
      <c r="A17" s="53" t="s">
        <v>38</v>
      </c>
      <c r="B17" s="54" t="s">
        <v>39</v>
      </c>
      <c r="C17" s="55">
        <f>[1]KV_2.2.sz.mell.!C17</f>
        <v>44990771</v>
      </c>
      <c r="D17" s="55">
        <f>+D6+D8+D9+D11+D12+D13+D14+D15+D16</f>
        <v>13021966</v>
      </c>
      <c r="E17" s="55">
        <f>+E6+E8+E9+E11+E12+E13+E14+E15+E16</f>
        <v>58012737</v>
      </c>
      <c r="F17" s="54" t="s">
        <v>40</v>
      </c>
      <c r="G17" s="55">
        <f>[1]KV_2.2.sz.mell.!E17</f>
        <v>449341418</v>
      </c>
      <c r="H17" s="55">
        <f>+H6+H8+H10+H11+H12+H13+H14+H15+H16</f>
        <v>-4635321</v>
      </c>
      <c r="I17" s="56">
        <f>+I6+I8+I10+I11+I12+I13+I14+I15+I16</f>
        <v>444706097</v>
      </c>
      <c r="J17" s="4"/>
    </row>
    <row r="18" spans="1:10" ht="12.95" customHeight="1">
      <c r="A18" s="27" t="s">
        <v>41</v>
      </c>
      <c r="B18" s="57" t="s">
        <v>42</v>
      </c>
      <c r="C18" s="58">
        <f>[1]KV_2.2.sz.mell.!C18</f>
        <v>404350647</v>
      </c>
      <c r="D18" s="58">
        <f>+D19+D20+D21+D22+D23</f>
        <v>551812</v>
      </c>
      <c r="E18" s="58">
        <f>+E19+E20+E21+E22+E23</f>
        <v>404902459</v>
      </c>
      <c r="F18" s="59" t="s">
        <v>43</v>
      </c>
      <c r="G18" s="60">
        <f>[1]KV_2.2.sz.mell.!E18</f>
        <v>0</v>
      </c>
      <c r="H18" s="61"/>
      <c r="I18" s="62">
        <f t="shared" si="1"/>
        <v>0</v>
      </c>
      <c r="J18" s="4"/>
    </row>
    <row r="19" spans="1:10" ht="12.95" customHeight="1">
      <c r="A19" s="34" t="s">
        <v>44</v>
      </c>
      <c r="B19" s="63" t="s">
        <v>45</v>
      </c>
      <c r="C19" s="64">
        <f>[1]KV_2.2.sz.mell.!C19</f>
        <v>404350647</v>
      </c>
      <c r="D19" s="65">
        <v>551812</v>
      </c>
      <c r="E19" s="64">
        <f t="shared" ref="E19:E29" si="2">C19+D19</f>
        <v>404902459</v>
      </c>
      <c r="F19" s="59" t="s">
        <v>46</v>
      </c>
      <c r="G19" s="64">
        <f>[1]KV_2.2.sz.mell.!E19</f>
        <v>0</v>
      </c>
      <c r="H19" s="65"/>
      <c r="I19" s="66">
        <f t="shared" si="1"/>
        <v>0</v>
      </c>
      <c r="J19" s="4"/>
    </row>
    <row r="20" spans="1:10" ht="12.95" customHeight="1">
      <c r="A20" s="27" t="s">
        <v>47</v>
      </c>
      <c r="B20" s="63" t="s">
        <v>48</v>
      </c>
      <c r="C20" s="64">
        <f>[1]KV_2.2.sz.mell.!C20</f>
        <v>0</v>
      </c>
      <c r="D20" s="65"/>
      <c r="E20" s="64">
        <f t="shared" si="2"/>
        <v>0</v>
      </c>
      <c r="F20" s="59" t="s">
        <v>49</v>
      </c>
      <c r="G20" s="64">
        <f>[1]KV_2.2.sz.mell.!E20</f>
        <v>0</v>
      </c>
      <c r="H20" s="65"/>
      <c r="I20" s="66">
        <f t="shared" si="1"/>
        <v>0</v>
      </c>
      <c r="J20" s="4"/>
    </row>
    <row r="21" spans="1:10" ht="12.95" customHeight="1">
      <c r="A21" s="34" t="s">
        <v>50</v>
      </c>
      <c r="B21" s="63" t="s">
        <v>51</v>
      </c>
      <c r="C21" s="64">
        <f>[1]KV_2.2.sz.mell.!C21</f>
        <v>0</v>
      </c>
      <c r="D21" s="65"/>
      <c r="E21" s="64">
        <f t="shared" si="2"/>
        <v>0</v>
      </c>
      <c r="F21" s="59" t="s">
        <v>52</v>
      </c>
      <c r="G21" s="64">
        <f>[1]KV_2.2.sz.mell.!E21</f>
        <v>0</v>
      </c>
      <c r="H21" s="65"/>
      <c r="I21" s="66">
        <f t="shared" si="1"/>
        <v>0</v>
      </c>
      <c r="J21" s="4"/>
    </row>
    <row r="22" spans="1:10" ht="12.95" customHeight="1">
      <c r="A22" s="27" t="s">
        <v>53</v>
      </c>
      <c r="B22" s="63" t="s">
        <v>54</v>
      </c>
      <c r="C22" s="64">
        <f>[1]KV_2.2.sz.mell.!C22</f>
        <v>0</v>
      </c>
      <c r="D22" s="65"/>
      <c r="E22" s="64">
        <f t="shared" si="2"/>
        <v>0</v>
      </c>
      <c r="F22" s="67" t="s">
        <v>55</v>
      </c>
      <c r="G22" s="64">
        <f>[1]KV_2.2.sz.mell.!E22</f>
        <v>0</v>
      </c>
      <c r="H22" s="65"/>
      <c r="I22" s="66">
        <f t="shared" si="1"/>
        <v>0</v>
      </c>
      <c r="J22" s="4"/>
    </row>
    <row r="23" spans="1:10" ht="12.95" customHeight="1">
      <c r="A23" s="34" t="s">
        <v>56</v>
      </c>
      <c r="B23" s="68" t="s">
        <v>57</v>
      </c>
      <c r="C23" s="64">
        <f>[1]KV_2.2.sz.mell.!C23</f>
        <v>0</v>
      </c>
      <c r="D23" s="65"/>
      <c r="E23" s="64">
        <f t="shared" si="2"/>
        <v>0</v>
      </c>
      <c r="F23" s="59" t="s">
        <v>58</v>
      </c>
      <c r="G23" s="64">
        <f>[1]KV_2.2.sz.mell.!E23</f>
        <v>0</v>
      </c>
      <c r="H23" s="65"/>
      <c r="I23" s="66">
        <f t="shared" si="1"/>
        <v>0</v>
      </c>
      <c r="J23" s="4"/>
    </row>
    <row r="24" spans="1:10" ht="12.95" customHeight="1">
      <c r="A24" s="27" t="s">
        <v>59</v>
      </c>
      <c r="B24" s="69" t="s">
        <v>60</v>
      </c>
      <c r="C24" s="70">
        <f>[1]KV_2.2.sz.mell.!C24</f>
        <v>0</v>
      </c>
      <c r="D24" s="70">
        <f>+D25+D26+D27+D28+D29</f>
        <v>0</v>
      </c>
      <c r="E24" s="70">
        <f>+E25+E26+E27+E28+E29</f>
        <v>0</v>
      </c>
      <c r="F24" s="71" t="s">
        <v>61</v>
      </c>
      <c r="G24" s="64">
        <f>[1]KV_2.2.sz.mell.!E24</f>
        <v>0</v>
      </c>
      <c r="H24" s="65"/>
      <c r="I24" s="66">
        <f t="shared" si="1"/>
        <v>0</v>
      </c>
      <c r="J24" s="4"/>
    </row>
    <row r="25" spans="1:10" ht="12.95" customHeight="1">
      <c r="A25" s="34" t="s">
        <v>62</v>
      </c>
      <c r="B25" s="68" t="s">
        <v>63</v>
      </c>
      <c r="C25" s="64">
        <f>[1]KV_2.2.sz.mell.!C25</f>
        <v>0</v>
      </c>
      <c r="D25" s="65"/>
      <c r="E25" s="64">
        <f t="shared" si="2"/>
        <v>0</v>
      </c>
      <c r="F25" s="71" t="s">
        <v>64</v>
      </c>
      <c r="G25" s="64">
        <f>[1]KV_2.2.sz.mell.!E25</f>
        <v>0</v>
      </c>
      <c r="H25" s="65"/>
      <c r="I25" s="66">
        <f t="shared" si="1"/>
        <v>0</v>
      </c>
      <c r="J25" s="4"/>
    </row>
    <row r="26" spans="1:10" ht="12.95" customHeight="1">
      <c r="A26" s="27" t="s">
        <v>65</v>
      </c>
      <c r="B26" s="68" t="s">
        <v>66</v>
      </c>
      <c r="C26" s="64">
        <f>[1]KV_2.2.sz.mell.!C26</f>
        <v>0</v>
      </c>
      <c r="D26" s="65"/>
      <c r="E26" s="64">
        <f t="shared" si="2"/>
        <v>0</v>
      </c>
      <c r="F26" s="72"/>
      <c r="G26" s="64">
        <f>[1]KV_2.2.sz.mell.!E26</f>
        <v>0</v>
      </c>
      <c r="H26" s="65"/>
      <c r="I26" s="66">
        <f t="shared" si="1"/>
        <v>0</v>
      </c>
      <c r="J26" s="4"/>
    </row>
    <row r="27" spans="1:10" ht="12.95" customHeight="1">
      <c r="A27" s="34" t="s">
        <v>67</v>
      </c>
      <c r="B27" s="63" t="s">
        <v>68</v>
      </c>
      <c r="C27" s="64">
        <f>[1]KV_2.2.sz.mell.!C27</f>
        <v>0</v>
      </c>
      <c r="D27" s="65"/>
      <c r="E27" s="64">
        <f t="shared" si="2"/>
        <v>0</v>
      </c>
      <c r="F27" s="73"/>
      <c r="G27" s="64">
        <f>[1]KV_2.2.sz.mell.!E27</f>
        <v>0</v>
      </c>
      <c r="H27" s="65"/>
      <c r="I27" s="66">
        <f t="shared" si="1"/>
        <v>0</v>
      </c>
      <c r="J27" s="4"/>
    </row>
    <row r="28" spans="1:10" ht="12.95" customHeight="1">
      <c r="A28" s="27" t="s">
        <v>69</v>
      </c>
      <c r="B28" s="74" t="s">
        <v>70</v>
      </c>
      <c r="C28" s="64">
        <f>[1]KV_2.2.sz.mell.!C28</f>
        <v>0</v>
      </c>
      <c r="D28" s="65"/>
      <c r="E28" s="64">
        <f t="shared" si="2"/>
        <v>0</v>
      </c>
      <c r="F28" s="42"/>
      <c r="G28" s="64">
        <f>[1]KV_2.2.sz.mell.!E28</f>
        <v>0</v>
      </c>
      <c r="H28" s="65"/>
      <c r="I28" s="66">
        <f t="shared" si="1"/>
        <v>0</v>
      </c>
      <c r="J28" s="4"/>
    </row>
    <row r="29" spans="1:10" ht="12.95" customHeight="1" thickBot="1">
      <c r="A29" s="34" t="s">
        <v>71</v>
      </c>
      <c r="B29" s="75" t="s">
        <v>72</v>
      </c>
      <c r="C29" s="64">
        <f>[1]KV_2.2.sz.mell.!C29</f>
        <v>0</v>
      </c>
      <c r="D29" s="65"/>
      <c r="E29" s="64">
        <f t="shared" si="2"/>
        <v>0</v>
      </c>
      <c r="F29" s="73"/>
      <c r="G29" s="64">
        <f>[1]KV_2.2.sz.mell.!E29</f>
        <v>0</v>
      </c>
      <c r="H29" s="65"/>
      <c r="I29" s="66">
        <f t="shared" si="1"/>
        <v>0</v>
      </c>
      <c r="J29" s="4"/>
    </row>
    <row r="30" spans="1:10" ht="21.75" customHeight="1" thickBot="1">
      <c r="A30" s="53" t="s">
        <v>73</v>
      </c>
      <c r="B30" s="54" t="s">
        <v>74</v>
      </c>
      <c r="C30" s="55">
        <f>[1]KV_2.2.sz.mell.!C30</f>
        <v>404350647</v>
      </c>
      <c r="D30" s="55">
        <f>+D18+D24</f>
        <v>551812</v>
      </c>
      <c r="E30" s="55">
        <f>+E18+E24</f>
        <v>404902459</v>
      </c>
      <c r="F30" s="54" t="s">
        <v>75</v>
      </c>
      <c r="G30" s="55">
        <f>[1]KV_2.2.sz.mell.!E30</f>
        <v>0</v>
      </c>
      <c r="H30" s="55">
        <f>SUM(H18:H29)</f>
        <v>0</v>
      </c>
      <c r="I30" s="56">
        <f>SUM(I18:I29)</f>
        <v>0</v>
      </c>
      <c r="J30" s="4"/>
    </row>
    <row r="31" spans="1:10" ht="13.5" thickBot="1">
      <c r="A31" s="53" t="s">
        <v>76</v>
      </c>
      <c r="B31" s="76" t="s">
        <v>77</v>
      </c>
      <c r="C31" s="77">
        <f>[1]KV_2.2.sz.mell.!C31</f>
        <v>449341418</v>
      </c>
      <c r="D31" s="77">
        <f>+D17+D30</f>
        <v>13573778</v>
      </c>
      <c r="E31" s="78">
        <f>+E17+E30</f>
        <v>462915196</v>
      </c>
      <c r="F31" s="76" t="s">
        <v>78</v>
      </c>
      <c r="G31" s="77">
        <f>[1]KV_2.2.sz.mell.!E31</f>
        <v>449341418</v>
      </c>
      <c r="H31" s="77">
        <f>+H17+H30</f>
        <v>-4635321</v>
      </c>
      <c r="I31" s="78">
        <f>+I17+I30</f>
        <v>444706097</v>
      </c>
      <c r="J31" s="4"/>
    </row>
    <row r="32" spans="1:10" ht="13.5" thickBot="1">
      <c r="A32" s="53" t="s">
        <v>79</v>
      </c>
      <c r="B32" s="76" t="s">
        <v>80</v>
      </c>
      <c r="C32" s="77">
        <f>[1]KV_2.2.sz.mell.!C32</f>
        <v>404350647</v>
      </c>
      <c r="D32" s="77" t="str">
        <f>IF(D17-H17&lt;0,H17-D17,"-")</f>
        <v>-</v>
      </c>
      <c r="E32" s="78">
        <f>IF(E17-I17&lt;0,I17-E17,"-")</f>
        <v>386693360</v>
      </c>
      <c r="F32" s="76" t="s">
        <v>81</v>
      </c>
      <c r="G32" s="77" t="str">
        <f>[1]KV_2.2.sz.mell.!E32</f>
        <v>-</v>
      </c>
      <c r="H32" s="77">
        <f>IF(D17-H17&gt;0,D17-H17,"-")</f>
        <v>17657287</v>
      </c>
      <c r="I32" s="78" t="str">
        <f>IF(E17-I17&gt;0,E17-I17,"-")</f>
        <v>-</v>
      </c>
      <c r="J32" s="4"/>
    </row>
    <row r="33" spans="1:10" ht="13.5" thickBot="1">
      <c r="A33" s="53" t="s">
        <v>82</v>
      </c>
      <c r="B33" s="76" t="s">
        <v>83</v>
      </c>
      <c r="C33" s="77" t="str">
        <f>[1]KV_2.2.sz.mell.!C33</f>
        <v>-</v>
      </c>
      <c r="D33" s="77" t="str">
        <f>IF(D31-H31&lt;0,H31-D31,"-")</f>
        <v>-</v>
      </c>
      <c r="E33" s="77" t="str">
        <f>IF(E31-I31&lt;0,I31-E31,"-")</f>
        <v>-</v>
      </c>
      <c r="F33" s="76" t="s">
        <v>84</v>
      </c>
      <c r="G33" s="77" t="str">
        <f>[1]KV_2.2.sz.mell.!E33</f>
        <v>-</v>
      </c>
      <c r="H33" s="77">
        <f>IF(D31-H31&gt;0,D31-H31,"-")</f>
        <v>18209099</v>
      </c>
      <c r="I33" s="79">
        <f>IF(E31-I31&gt;0,E31-I31,"-")</f>
        <v>18209099</v>
      </c>
      <c r="J33" s="4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RM_2.2.sz.mell.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2019-12-02T12:26:02Z</dcterms:created>
  <dcterms:modified xsi:type="dcterms:W3CDTF">2019-12-02T12:26:22Z</dcterms:modified>
</cp:coreProperties>
</file>