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235" windowHeight="7170" firstSheet="1" activeTab="3"/>
  </bookViews>
  <sheets>
    <sheet name="1. Ktgv.mérlege" sheetId="28" r:id="rId1"/>
    <sheet name="2. Ktgv.egys." sheetId="29" r:id="rId2"/>
    <sheet name="3.önk.ktgv.várh.bevételek" sheetId="31" r:id="rId3"/>
    <sheet name="4.Beruházások feladatonként" sheetId="33" r:id="rId4"/>
  </sheets>
  <externalReferences>
    <externalReference r:id="rId5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2">'3.önk.ktgv.várh.bevételek'!$A$1:$K$64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30" i="33" l="1"/>
  <c r="C29" i="29" l="1"/>
  <c r="D60" i="29" l="1"/>
  <c r="E60" i="29"/>
  <c r="F60" i="29"/>
  <c r="C60" i="29"/>
  <c r="C50" i="29"/>
  <c r="C49" i="29"/>
  <c r="C48" i="29"/>
  <c r="E29" i="29"/>
  <c r="F29" i="29"/>
  <c r="G26" i="29"/>
  <c r="G27" i="29"/>
  <c r="C20" i="33" l="1"/>
  <c r="J58" i="31"/>
  <c r="J53" i="31"/>
  <c r="J40" i="31"/>
  <c r="I30" i="31"/>
  <c r="J25" i="31" s="1"/>
  <c r="J19" i="31"/>
  <c r="J12" i="31"/>
  <c r="J5" i="31"/>
  <c r="J63" i="31" l="1"/>
  <c r="C32" i="33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P25" i="28"/>
  <c r="H25" i="28"/>
  <c r="P22" i="28"/>
  <c r="H22" i="28"/>
  <c r="P18" i="28"/>
  <c r="H18" i="28"/>
  <c r="H26" i="28" l="1"/>
  <c r="G60" i="29"/>
  <c r="D47" i="29"/>
  <c r="D52" i="29" s="1"/>
  <c r="D62" i="29" s="1"/>
  <c r="F47" i="29"/>
  <c r="F52" i="29" s="1"/>
  <c r="F62" i="29" s="1"/>
  <c r="E47" i="29"/>
  <c r="E52" i="29" s="1"/>
  <c r="E62" i="29" s="1"/>
  <c r="C30" i="29"/>
  <c r="P26" i="28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<sst xmlns="http://schemas.openxmlformats.org/spreadsheetml/2006/main" count="182" uniqueCount="175">
  <si>
    <t>I.</t>
  </si>
  <si>
    <t>Helyi önkormányzatok működésének általános támogatása</t>
  </si>
  <si>
    <t>a)</t>
  </si>
  <si>
    <t>b)</t>
  </si>
  <si>
    <t>c)</t>
  </si>
  <si>
    <t>II.</t>
  </si>
  <si>
    <t>III.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</si>
  <si>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</si>
  <si>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</si>
  <si>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</si>
  <si>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</si>
  <si>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</si>
  <si>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</si>
  <si>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</si>
  <si>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</si>
  <si>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</si>
  <si>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</si>
  <si>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</si>
  <si>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</si>
  <si>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</si>
  <si>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</si>
  <si>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</si>
  <si>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</si>
  <si>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</si>
  <si>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</si>
  <si>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</si>
  <si>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</si>
  <si>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</si>
  <si>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</si>
  <si>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</si>
  <si>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</si>
  <si>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</si>
  <si>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</si>
  <si>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</si>
  <si>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</si>
  <si>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</si>
  <si>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</si>
  <si>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</si>
  <si>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</si>
  <si>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</si>
  <si>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</si>
  <si>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</si>
  <si>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</si>
  <si>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</si>
  <si>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</si>
  <si>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</si>
  <si>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</si>
  <si>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</si>
  <si>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</si>
  <si>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</si>
  <si>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</si>
  <si>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</si>
  <si>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</si>
  <si>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</si>
  <si>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</si>
  <si>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</si>
  <si>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</si>
  <si>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</si>
  <si>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</si>
  <si>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</si>
  <si>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</si>
  <si>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</si>
  <si>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</si>
  <si>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</si>
  <si>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</si>
  <si>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</si>
  <si>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</si>
  <si>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</si>
  <si>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</si>
  <si>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</si>
  <si>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</si>
  <si>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</si>
  <si>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</si>
  <si>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</si>
  <si>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</si>
  <si>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</si>
  <si>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</si>
  <si>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</si>
  <si>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</si>
  <si>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</si>
  <si>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</si>
  <si>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</si>
  <si>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</si>
  <si>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</si>
  <si>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</si>
  <si>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</si>
  <si>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</si>
  <si>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</si>
  <si>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</si>
  <si>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</si>
  <si>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</si>
  <si>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</si>
  <si>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</si>
  <si>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</si>
  <si>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</si>
  <si>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</si>
  <si>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</si>
  <si>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</si>
  <si>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</si>
  <si>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</si>
  <si>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</si>
  <si>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</si>
  <si>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</si>
  <si>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</si>
  <si>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</si>
  <si>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</si>
  <si>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</si>
  <si>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</si>
  <si>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</si>
  <si>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</si>
  <si>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</si>
  <si>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</si>
  <si>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</si>
  <si>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</si>
  <si>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</si>
  <si>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</si>
  <si>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</si>
  <si>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</si>
  <si>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</si>
  <si>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</si>
  <si>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</si>
  <si>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Közfoglalkoztatás programok támogatása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</si>
  <si>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</si>
  <si>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</si>
  <si>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</si>
  <si>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</si>
  <si>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Államháztartáson belüli megelőlegezések elszámol.</t>
  </si>
  <si>
    <t>Céltartalék</t>
  </si>
  <si>
    <t>Finanszírozási kiadások összesen:</t>
  </si>
  <si>
    <t>Általános  tartalékok</t>
  </si>
  <si>
    <t>10. Belső finanszírozás  (-maradvány, értékpapír )</t>
  </si>
  <si>
    <t>9. Államháztartáson belüli megelőlegezés elszámolása</t>
  </si>
  <si>
    <t xml:space="preserve"> Kisértékű tárgyi eszközök beszerzése (önkormányzat +intézmények+pályázatok)</t>
  </si>
  <si>
    <t>Szociális bérlakások felújítása (foly)</t>
  </si>
  <si>
    <t>Ingatlan külső, belső részleges felújítása, klimatizálása (foly)</t>
  </si>
  <si>
    <t>Ellátottak pénzbeli juttatásai/Önk. Szoc.jutt.</t>
  </si>
  <si>
    <t>10. Finansz. kiadások  (értékpapír vásárlása)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</si>
  <si>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</si>
  <si>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</si>
  <si>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</si>
  <si>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</si>
  <si>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</si>
  <si>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</si>
  <si>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</si>
  <si>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</si>
  <si>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</si>
  <si>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</si>
  <si>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 xml:space="preserve">2018. 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</si>
  <si>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</si>
  <si>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</si>
  <si>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</si>
  <si>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</si>
  <si>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</si>
  <si>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</si>
  <si>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</si>
  <si>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</si>
  <si>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</si>
  <si>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</si>
  <si>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>Fülöpszállás belterületi utak felújítása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</si>
  <si>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</si>
  <si>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</si>
  <si>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</si>
  <si>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</si>
  <si>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</si>
  <si>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</si>
  <si>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</si>
  <si>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</si>
  <si>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</si>
  <si>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r>
      <t>Működési célú költségvetési kiegészítő támogatások(</t>
    </r>
    <r>
      <rPr>
        <strike/>
        <sz val="12"/>
        <rFont val="Arial CE"/>
        <charset val="238"/>
      </rPr>
      <t>1041000</t>
    </r>
    <r>
      <rPr>
        <sz val="12"/>
        <rFont val="Arial CE"/>
        <charset val="238"/>
      </rPr>
      <t>)</t>
    </r>
  </si>
  <si>
    <t>Kurjantópuszta közösségi tér és szálláshely kialakítás támogatása</t>
  </si>
  <si>
    <t>Kurjantópusztai iskolaép. felújítása- közösségi tér és szálláshely kialakítás</t>
  </si>
  <si>
    <t>1. melléklet a 6/2018.(IV.26.) rendelethez/1. melléklet az 1/2018.(III.9.) rendelethez</t>
  </si>
  <si>
    <t>2. melléklet a 6/2018.(IV.26.) rendelethez/2. melléklet az 1/2018.(III.9.) rendelethez</t>
  </si>
  <si>
    <t>3. melléklet a 6/2018.(IV.26.) rendelethez/4. melléklet az 1/2018.(III.9.) rendelethez</t>
  </si>
  <si>
    <t>4. melléklet a 6/2018.(IV.26.) rendelethez/9. melléklet az 1/2018.(III.9.)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</si>
</sst>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color theme="3" tint="-0.249977111117893"/>
      <name val="Times New Roman"/>
      <family val="1"/>
      <charset val="238"/>
    </font>
    <font>
      <b/>
      <sz val="14"/>
      <color theme="3" tint="-0.249977111117893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C00000"/>
      <name val="Times New Roman"/>
      <family val="1"/>
      <charset val="238"/>
    </font>
    <font>
      <strike/>
      <sz val="12"/>
      <name val="Arial CE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Calibri"/>
      <family val="2"/>
    </font>
    <font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28" fillId="0" borderId="0"/>
  </cellStyleXfs>
  <cellXfs count="201">
    <xf numFmtId="0" fontId="0" fillId="0" borderId="0" xfId="0"/>
    <xf numFmtId="0" fontId="1" fillId="0" borderId="0" xfId="2"/>
    <xf numFmtId="0" fontId="1" fillId="0" borderId="0" xfId="2" applyFill="1" applyAlignment="1">
      <alignment horizontal="right"/>
    </xf>
    <xf numFmtId="0" fontId="6" fillId="0" borderId="0" xfId="2" applyFont="1" applyAlignment="1">
      <alignment horizontal="right"/>
    </xf>
    <xf numFmtId="164" fontId="3" fillId="0" borderId="0" xfId="2" applyNumberFormat="1" applyFont="1" applyAlignment="1"/>
    <xf numFmtId="0" fontId="4" fillId="0" borderId="0" xfId="2" applyFont="1"/>
    <xf numFmtId="164" fontId="4" fillId="0" borderId="0" xfId="2" applyNumberFormat="1" applyFont="1"/>
    <xf numFmtId="164" fontId="4" fillId="0" borderId="0" xfId="2" applyNumberFormat="1" applyFont="1" applyAlignment="1">
      <alignment shrinkToFit="1"/>
    </xf>
    <xf numFmtId="164" fontId="5" fillId="0" borderId="0" xfId="2" applyNumberFormat="1" applyFont="1" applyAlignment="1"/>
    <xf numFmtId="0" fontId="8" fillId="0" borderId="1" xfId="2" applyFont="1" applyBorder="1" applyAlignment="1">
      <alignment vertical="top" wrapText="1"/>
    </xf>
    <xf numFmtId="0" fontId="9" fillId="0" borderId="1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2" fillId="0" borderId="1" xfId="2" applyFont="1" applyBorder="1" applyAlignment="1">
      <alignment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3" fontId="14" fillId="0" borderId="3" xfId="2" applyNumberFormat="1" applyFont="1" applyBorder="1" applyAlignment="1">
      <alignment horizontal="right" vertical="center" wrapText="1"/>
    </xf>
    <xf numFmtId="0" fontId="9" fillId="0" borderId="1" xfId="2" applyFont="1" applyFill="1" applyBorder="1" applyAlignment="1">
      <alignment horizontal="left" vertical="center" wrapText="1"/>
    </xf>
    <xf numFmtId="3" fontId="11" fillId="0" borderId="1" xfId="2" applyNumberFormat="1" applyFont="1" applyFill="1" applyBorder="1" applyAlignment="1">
      <alignment horizontal="right" vertical="center" wrapText="1"/>
    </xf>
    <xf numFmtId="3" fontId="11" fillId="0" borderId="2" xfId="2" applyNumberFormat="1" applyFont="1" applyFill="1" applyBorder="1" applyAlignment="1">
      <alignment horizontal="right" vertical="center" wrapText="1"/>
    </xf>
    <xf numFmtId="3" fontId="11" fillId="0" borderId="3" xfId="2" applyNumberFormat="1" applyFont="1" applyFill="1" applyBorder="1" applyAlignment="1">
      <alignment horizontal="right" vertical="center" wrapText="1"/>
    </xf>
    <xf numFmtId="0" fontId="15" fillId="0" borderId="1" xfId="2" applyFont="1" applyFill="1" applyBorder="1" applyAlignment="1">
      <alignment vertical="center" wrapText="1"/>
    </xf>
    <xf numFmtId="3" fontId="13" fillId="0" borderId="1" xfId="2" applyNumberFormat="1" applyFont="1" applyFill="1" applyBorder="1" applyAlignment="1">
      <alignment horizontal="right" vertical="center" wrapText="1"/>
    </xf>
    <xf numFmtId="3" fontId="13" fillId="0" borderId="2" xfId="2" applyNumberFormat="1" applyFont="1" applyFill="1" applyBorder="1" applyAlignment="1">
      <alignment horizontal="righ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4" fillId="0" borderId="1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vertical="center" wrapText="1"/>
    </xf>
    <xf numFmtId="0" fontId="15" fillId="3" borderId="4" xfId="2" applyFont="1" applyFill="1" applyBorder="1" applyAlignment="1">
      <alignment vertical="center" wrapText="1"/>
    </xf>
    <xf numFmtId="3" fontId="13" fillId="3" borderId="4" xfId="2" applyNumberFormat="1" applyFont="1" applyFill="1" applyBorder="1" applyAlignment="1">
      <alignment horizontal="right" vertical="center" wrapText="1"/>
    </xf>
    <xf numFmtId="3" fontId="11" fillId="3" borderId="4" xfId="2" applyNumberFormat="1" applyFont="1" applyFill="1" applyBorder="1" applyAlignment="1">
      <alignment horizontal="right" vertical="center" wrapText="1"/>
    </xf>
    <xf numFmtId="3" fontId="13" fillId="3" borderId="5" xfId="2" applyNumberFormat="1" applyFont="1" applyFill="1" applyBorder="1" applyAlignment="1">
      <alignment horizontal="right" vertical="center" wrapText="1"/>
    </xf>
    <xf numFmtId="3" fontId="8" fillId="3" borderId="6" xfId="2" applyNumberFormat="1" applyFont="1" applyFill="1" applyBorder="1" applyAlignment="1">
      <alignment horizontal="right" vertical="center" wrapText="1"/>
    </xf>
    <xf numFmtId="0" fontId="9" fillId="4" borderId="7" xfId="2" applyFont="1" applyFill="1" applyBorder="1" applyAlignment="1">
      <alignment vertical="center" wrapText="1"/>
    </xf>
    <xf numFmtId="3" fontId="14" fillId="4" borderId="8" xfId="2" applyNumberFormat="1" applyFont="1" applyFill="1" applyBorder="1" applyAlignment="1">
      <alignment horizontal="right" vertical="center" wrapText="1"/>
    </xf>
    <xf numFmtId="3" fontId="14" fillId="4" borderId="10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vertical="center" wrapText="1"/>
    </xf>
    <xf numFmtId="0" fontId="15" fillId="3" borderId="12" xfId="2" applyFont="1" applyFill="1" applyBorder="1" applyAlignment="1">
      <alignment vertical="center" wrapText="1"/>
    </xf>
    <xf numFmtId="3" fontId="11" fillId="3" borderId="12" xfId="2" applyNumberFormat="1" applyFont="1" applyFill="1" applyBorder="1" applyAlignment="1">
      <alignment horizontal="right" vertical="center" wrapText="1"/>
    </xf>
    <xf numFmtId="3" fontId="13" fillId="3" borderId="12" xfId="2" applyNumberFormat="1" applyFont="1" applyFill="1" applyBorder="1" applyAlignment="1">
      <alignment horizontal="center" vertical="center" wrapText="1"/>
    </xf>
    <xf numFmtId="3" fontId="13" fillId="3" borderId="13" xfId="2" applyNumberFormat="1" applyFont="1" applyFill="1" applyBorder="1" applyAlignment="1">
      <alignment horizontal="center" vertical="center" wrapText="1"/>
    </xf>
    <xf numFmtId="3" fontId="8" fillId="3" borderId="14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horizontal="right" vertical="center" wrapText="1"/>
    </xf>
    <xf numFmtId="3" fontId="14" fillId="0" borderId="1" xfId="2" applyNumberFormat="1" applyFont="1" applyFill="1" applyBorder="1" applyAlignment="1">
      <alignment horizontal="center" vertical="center" wrapText="1"/>
    </xf>
    <xf numFmtId="3" fontId="14" fillId="0" borderId="2" xfId="2" applyNumberFormat="1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right" vertical="center" wrapText="1"/>
    </xf>
    <xf numFmtId="0" fontId="15" fillId="3" borderId="1" xfId="2" applyFont="1" applyFill="1" applyBorder="1" applyAlignment="1">
      <alignment vertical="center" wrapText="1"/>
    </xf>
    <xf numFmtId="3" fontId="13" fillId="3" borderId="1" xfId="2" applyNumberFormat="1" applyFont="1" applyFill="1" applyBorder="1" applyAlignment="1">
      <alignment horizontal="right" vertical="center" wrapText="1"/>
    </xf>
    <xf numFmtId="3" fontId="13" fillId="3" borderId="1" xfId="2" applyNumberFormat="1" applyFont="1" applyFill="1" applyBorder="1" applyAlignment="1">
      <alignment horizontal="center" vertical="center" wrapText="1"/>
    </xf>
    <xf numFmtId="3" fontId="13" fillId="3" borderId="2" xfId="2" applyNumberFormat="1" applyFont="1" applyFill="1" applyBorder="1" applyAlignment="1">
      <alignment horizontal="center" vertical="center" wrapText="1"/>
    </xf>
    <xf numFmtId="3" fontId="13" fillId="3" borderId="3" xfId="2" applyNumberFormat="1" applyFont="1" applyFill="1" applyBorder="1" applyAlignment="1">
      <alignment horizontal="right" vertical="center" wrapText="1"/>
    </xf>
    <xf numFmtId="0" fontId="15" fillId="3" borderId="1" xfId="2" applyFont="1" applyFill="1" applyBorder="1" applyAlignment="1">
      <alignment horizontal="center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3" fillId="3" borderId="2" xfId="2" applyNumberFormat="1" applyFont="1" applyFill="1" applyBorder="1" applyAlignment="1">
      <alignment horizontal="right" vertical="center" wrapText="1"/>
    </xf>
    <xf numFmtId="3" fontId="11" fillId="3" borderId="1" xfId="2" applyNumberFormat="1" applyFont="1" applyFill="1" applyBorder="1" applyAlignment="1">
      <alignment horizontal="right" vertical="center" wrapText="1"/>
    </xf>
    <xf numFmtId="3" fontId="11" fillId="3" borderId="3" xfId="2" applyNumberFormat="1" applyFont="1" applyFill="1" applyBorder="1" applyAlignment="1">
      <alignment horizontal="right" vertical="center" wrapText="1"/>
    </xf>
    <xf numFmtId="0" fontId="8" fillId="3" borderId="1" xfId="2" applyFont="1" applyFill="1" applyBorder="1" applyAlignment="1">
      <alignment vertical="center" wrapText="1"/>
    </xf>
    <xf numFmtId="3" fontId="8" fillId="3" borderId="1" xfId="2" applyNumberFormat="1" applyFont="1" applyFill="1" applyBorder="1" applyAlignment="1">
      <alignment horizontal="right" vertical="center" wrapText="1"/>
    </xf>
    <xf numFmtId="0" fontId="12" fillId="0" borderId="1" xfId="2" applyFont="1" applyBorder="1" applyAlignment="1">
      <alignment vertical="center" wrapText="1"/>
    </xf>
    <xf numFmtId="3" fontId="7" fillId="0" borderId="1" xfId="2" applyNumberFormat="1" applyFont="1" applyBorder="1" applyAlignment="1">
      <alignment horizontal="right" vertical="center" wrapText="1"/>
    </xf>
    <xf numFmtId="3" fontId="7" fillId="0" borderId="2" xfId="2" applyNumberFormat="1" applyFont="1" applyBorder="1" applyAlignment="1">
      <alignment horizontal="right" vertical="center" wrapText="1"/>
    </xf>
    <xf numFmtId="3" fontId="7" fillId="0" borderId="3" xfId="2" applyNumberFormat="1" applyFont="1" applyBorder="1" applyAlignment="1">
      <alignment horizontal="right" vertical="center" wrapText="1"/>
    </xf>
    <xf numFmtId="0" fontId="13" fillId="0" borderId="1" xfId="2" applyFont="1" applyFill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right" vertical="center" wrapText="1"/>
    </xf>
    <xf numFmtId="3" fontId="9" fillId="0" borderId="2" xfId="2" applyNumberFormat="1" applyFont="1" applyFill="1" applyBorder="1" applyAlignment="1">
      <alignment horizontal="right" vertical="center" wrapText="1"/>
    </xf>
    <xf numFmtId="3" fontId="9" fillId="0" borderId="3" xfId="2" applyNumberFormat="1" applyFont="1" applyFill="1" applyBorder="1" applyAlignment="1">
      <alignment horizontal="right" vertical="center" wrapText="1"/>
    </xf>
    <xf numFmtId="0" fontId="9" fillId="3" borderId="1" xfId="2" applyFont="1" applyFill="1" applyBorder="1" applyAlignment="1">
      <alignment vertical="center" wrapText="1"/>
    </xf>
    <xf numFmtId="3" fontId="14" fillId="3" borderId="1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0" fontId="7" fillId="0" borderId="1" xfId="2" applyFont="1" applyBorder="1" applyAlignment="1">
      <alignment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6" fillId="3" borderId="14" xfId="2" applyNumberFormat="1" applyFont="1" applyFill="1" applyBorder="1" applyAlignment="1">
      <alignment horizontal="right" vertical="center" wrapText="1"/>
    </xf>
    <xf numFmtId="0" fontId="7" fillId="4" borderId="15" xfId="2" applyFont="1" applyFill="1" applyBorder="1" applyAlignment="1">
      <alignment vertical="center" wrapText="1"/>
    </xf>
    <xf numFmtId="3" fontId="14" fillId="4" borderId="16" xfId="2" applyNumberFormat="1" applyFont="1" applyFill="1" applyBorder="1" applyAlignment="1">
      <alignment horizontal="right" vertical="center" wrapText="1"/>
    </xf>
    <xf numFmtId="3" fontId="14" fillId="4" borderId="17" xfId="2" applyNumberFormat="1" applyFont="1" applyFill="1" applyBorder="1" applyAlignment="1">
      <alignment horizontal="right" vertical="center" wrapText="1"/>
    </xf>
    <xf numFmtId="3" fontId="14" fillId="4" borderId="18" xfId="2" applyNumberFormat="1" applyFont="1" applyFill="1" applyBorder="1" applyAlignment="1">
      <alignment horizontal="right" vertical="center" wrapText="1"/>
    </xf>
    <xf numFmtId="0" fontId="9" fillId="4" borderId="19" xfId="2" applyFont="1" applyFill="1" applyBorder="1" applyAlignment="1">
      <alignment vertical="center" wrapText="1"/>
    </xf>
    <xf numFmtId="3" fontId="16" fillId="0" borderId="1" xfId="2" applyNumberFormat="1" applyFont="1" applyFill="1" applyBorder="1" applyAlignment="1">
      <alignment horizontal="right" vertical="center" wrapText="1"/>
    </xf>
    <xf numFmtId="3" fontId="16" fillId="4" borderId="1" xfId="2" applyNumberFormat="1" applyFont="1" applyFill="1" applyBorder="1" applyAlignment="1">
      <alignment horizontal="right" vertical="center" wrapText="1"/>
    </xf>
    <xf numFmtId="3" fontId="16" fillId="4" borderId="2" xfId="2" applyNumberFormat="1" applyFont="1" applyFill="1" applyBorder="1" applyAlignment="1">
      <alignment horizontal="right" vertical="center" wrapText="1"/>
    </xf>
    <xf numFmtId="3" fontId="14" fillId="4" borderId="20" xfId="2" applyNumberFormat="1" applyFont="1" applyFill="1" applyBorder="1" applyAlignment="1">
      <alignment horizontal="right" vertical="center" wrapText="1"/>
    </xf>
    <xf numFmtId="0" fontId="7" fillId="4" borderId="19" xfId="2" applyFont="1" applyFill="1" applyBorder="1" applyAlignment="1">
      <alignment vertical="center" wrapText="1"/>
    </xf>
    <xf numFmtId="3" fontId="14" fillId="4" borderId="1" xfId="2" applyNumberFormat="1" applyFont="1" applyFill="1" applyBorder="1" applyAlignment="1">
      <alignment horizontal="right" vertical="center" wrapText="1"/>
    </xf>
    <xf numFmtId="3" fontId="14" fillId="4" borderId="2" xfId="2" applyNumberFormat="1" applyFont="1" applyFill="1" applyBorder="1" applyAlignment="1">
      <alignment horizontal="right" vertical="center" wrapText="1"/>
    </xf>
    <xf numFmtId="0" fontId="15" fillId="4" borderId="21" xfId="2" applyFont="1" applyFill="1" applyBorder="1" applyAlignment="1">
      <alignment vertical="center" wrapText="1"/>
    </xf>
    <xf numFmtId="0" fontId="9" fillId="3" borderId="12" xfId="2" applyFont="1" applyFill="1" applyBorder="1" applyAlignment="1">
      <alignment horizontal="center" vertical="center" wrapText="1"/>
    </xf>
    <xf numFmtId="3" fontId="14" fillId="3" borderId="12" xfId="2" applyNumberFormat="1" applyFont="1" applyFill="1" applyBorder="1" applyAlignment="1">
      <alignment horizontal="right" vertical="center" wrapText="1"/>
    </xf>
    <xf numFmtId="3" fontId="14" fillId="6" borderId="12" xfId="2" applyNumberFormat="1" applyFont="1" applyFill="1" applyBorder="1" applyAlignment="1">
      <alignment horizontal="right" vertical="center" wrapText="1"/>
    </xf>
    <xf numFmtId="3" fontId="14" fillId="6" borderId="13" xfId="2" applyNumberFormat="1" applyFont="1" applyFill="1" applyBorder="1" applyAlignment="1">
      <alignment horizontal="right" vertical="center" wrapText="1"/>
    </xf>
    <xf numFmtId="3" fontId="14" fillId="3" borderId="25" xfId="2" applyNumberFormat="1" applyFont="1" applyFill="1" applyBorder="1" applyAlignment="1">
      <alignment horizontal="right" vertical="center" wrapText="1"/>
    </xf>
    <xf numFmtId="0" fontId="9" fillId="3" borderId="1" xfId="2" applyFont="1" applyFill="1" applyBorder="1" applyAlignment="1">
      <alignment horizontal="lef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6" fillId="3" borderId="1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center" vertical="center" wrapText="1"/>
    </xf>
    <xf numFmtId="3" fontId="16" fillId="0" borderId="1" xfId="1" applyNumberFormat="1" applyFont="1" applyFill="1" applyBorder="1" applyAlignment="1" applyProtection="1">
      <alignment horizontal="center" vertical="center" wrapText="1"/>
    </xf>
    <xf numFmtId="3" fontId="16" fillId="0" borderId="2" xfId="1" applyNumberFormat="1" applyFont="1" applyFill="1" applyBorder="1" applyAlignment="1" applyProtection="1">
      <alignment horizontal="center" vertical="center" wrapText="1"/>
    </xf>
    <xf numFmtId="0" fontId="19" fillId="3" borderId="1" xfId="2" applyFont="1" applyFill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3" fontId="8" fillId="5" borderId="1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6" xfId="2" applyFont="1" applyBorder="1" applyAlignment="1">
      <alignment vertical="center"/>
    </xf>
    <xf numFmtId="0" fontId="9" fillId="2" borderId="1" xfId="2" applyFont="1" applyFill="1" applyBorder="1" applyAlignment="1">
      <alignment vertical="center" wrapText="1"/>
    </xf>
    <xf numFmtId="165" fontId="9" fillId="2" borderId="1" xfId="2" applyNumberFormat="1" applyFont="1" applyFill="1" applyBorder="1" applyAlignment="1">
      <alignment horizontal="right" vertical="center" wrapText="1"/>
    </xf>
    <xf numFmtId="165" fontId="9" fillId="2" borderId="2" xfId="2" applyNumberFormat="1" applyFont="1" applyFill="1" applyBorder="1" applyAlignment="1">
      <alignment horizontal="right" vertical="center" wrapText="1"/>
    </xf>
    <xf numFmtId="165" fontId="9" fillId="2" borderId="3" xfId="2" applyNumberFormat="1" applyFont="1" applyFill="1" applyBorder="1" applyAlignment="1">
      <alignment horizontal="right" vertical="center" wrapText="1"/>
    </xf>
    <xf numFmtId="0" fontId="7" fillId="2" borderId="1" xfId="2" applyFont="1" applyFill="1" applyBorder="1" applyAlignment="1">
      <alignment vertical="center" wrapText="1"/>
    </xf>
    <xf numFmtId="165" fontId="7" fillId="2" borderId="1" xfId="2" applyNumberFormat="1" applyFont="1" applyFill="1" applyBorder="1" applyAlignment="1">
      <alignment horizontal="right" vertical="center" wrapText="1"/>
    </xf>
    <xf numFmtId="165" fontId="7" fillId="2" borderId="2" xfId="2" applyNumberFormat="1" applyFont="1" applyFill="1" applyBorder="1" applyAlignment="1">
      <alignment horizontal="right" vertical="center" wrapText="1"/>
    </xf>
    <xf numFmtId="165" fontId="7" fillId="2" borderId="3" xfId="2" applyNumberFormat="1" applyFont="1" applyFill="1" applyBorder="1" applyAlignment="1">
      <alignment horizontal="right" vertical="center" wrapText="1"/>
    </xf>
    <xf numFmtId="4" fontId="9" fillId="2" borderId="2" xfId="2" applyNumberFormat="1" applyFont="1" applyFill="1" applyBorder="1" applyAlignment="1">
      <alignment horizontal="right" vertical="center" wrapText="1"/>
    </xf>
    <xf numFmtId="2" fontId="9" fillId="2" borderId="3" xfId="2" applyNumberFormat="1" applyFont="1" applyFill="1" applyBorder="1" applyAlignment="1">
      <alignment horizontal="right" vertical="center" wrapText="1"/>
    </xf>
    <xf numFmtId="4" fontId="7" fillId="2" borderId="2" xfId="2" applyNumberFormat="1" applyFont="1" applyFill="1" applyBorder="1" applyAlignment="1">
      <alignment horizontal="right" vertical="center" wrapText="1"/>
    </xf>
    <xf numFmtId="2" fontId="7" fillId="2" borderId="3" xfId="2" applyNumberFormat="1" applyFont="1" applyFill="1" applyBorder="1" applyAlignment="1">
      <alignment horizontal="right" vertical="center" wrapText="1"/>
    </xf>
    <xf numFmtId="3" fontId="11" fillId="0" borderId="1" xfId="2" applyNumberFormat="1" applyFont="1" applyBorder="1" applyAlignment="1">
      <alignment horizontal="right" vertical="center" wrapText="1"/>
    </xf>
    <xf numFmtId="0" fontId="7" fillId="0" borderId="1" xfId="2" applyFont="1" applyBorder="1" applyAlignment="1">
      <alignment vertical="top" wrapText="1"/>
    </xf>
    <xf numFmtId="3" fontId="14" fillId="0" borderId="1" xfId="2" applyNumberFormat="1" applyFont="1" applyBorder="1" applyAlignment="1">
      <alignment vertical="center"/>
    </xf>
    <xf numFmtId="0" fontId="1" fillId="0" borderId="0" xfId="2" applyFont="1"/>
    <xf numFmtId="3" fontId="0" fillId="0" borderId="0" xfId="0" applyNumberFormat="1"/>
    <xf numFmtId="0" fontId="14" fillId="0" borderId="1" xfId="2" applyFont="1" applyBorder="1" applyAlignment="1">
      <alignment vertical="center"/>
    </xf>
    <xf numFmtId="0" fontId="23" fillId="0" borderId="0" xfId="0" applyFont="1"/>
    <xf numFmtId="0" fontId="14" fillId="0" borderId="1" xfId="2" applyFont="1" applyBorder="1" applyAlignment="1">
      <alignment horizontal="right" vertical="top" wrapText="1"/>
    </xf>
    <xf numFmtId="0" fontId="4" fillId="0" borderId="0" xfId="2" applyFont="1" applyAlignment="1">
      <alignment horizontal="right"/>
    </xf>
    <xf numFmtId="0" fontId="5" fillId="0" borderId="0" xfId="2" applyFont="1" applyAlignment="1"/>
    <xf numFmtId="0" fontId="29" fillId="0" borderId="0" xfId="0" applyFont="1"/>
    <xf numFmtId="3" fontId="11" fillId="3" borderId="8" xfId="2" applyNumberFormat="1" applyFont="1" applyFill="1" applyBorder="1" applyAlignment="1">
      <alignment horizontal="right" vertical="center" wrapText="1"/>
    </xf>
    <xf numFmtId="3" fontId="30" fillId="0" borderId="1" xfId="2" applyNumberFormat="1" applyFont="1" applyBorder="1" applyAlignment="1">
      <alignment horizontal="right" vertical="center" wrapText="1"/>
    </xf>
    <xf numFmtId="3" fontId="11" fillId="0" borderId="3" xfId="2" applyNumberFormat="1" applyFont="1" applyBorder="1" applyAlignment="1">
      <alignment horizontal="right" vertical="center" wrapText="1"/>
    </xf>
    <xf numFmtId="0" fontId="30" fillId="0" borderId="1" xfId="2" applyFont="1" applyBorder="1" applyAlignment="1">
      <alignment vertical="center"/>
    </xf>
    <xf numFmtId="3" fontId="13" fillId="0" borderId="22" xfId="2" applyNumberFormat="1" applyFont="1" applyFill="1" applyBorder="1" applyAlignment="1">
      <alignment horizontal="right" vertical="center" wrapText="1"/>
    </xf>
    <xf numFmtId="0" fontId="14" fillId="0" borderId="1" xfId="2" applyFont="1" applyBorder="1" applyAlignment="1">
      <alignment vertical="center" shrinkToFit="1"/>
    </xf>
    <xf numFmtId="0" fontId="17" fillId="0" borderId="1" xfId="2" applyFont="1" applyFill="1" applyBorder="1" applyAlignment="1">
      <alignment horizontal="left" vertical="center" wrapText="1"/>
    </xf>
    <xf numFmtId="3" fontId="14" fillId="4" borderId="9" xfId="2" applyNumberFormat="1" applyFont="1" applyFill="1" applyBorder="1" applyAlignment="1">
      <alignment horizontal="right" vertical="center" wrapText="1"/>
    </xf>
    <xf numFmtId="3" fontId="14" fillId="0" borderId="16" xfId="2" applyNumberFormat="1" applyFont="1" applyFill="1" applyBorder="1" applyAlignment="1">
      <alignment horizontal="right" vertical="center" wrapText="1"/>
    </xf>
    <xf numFmtId="3" fontId="13" fillId="4" borderId="22" xfId="2" applyNumberFormat="1" applyFont="1" applyFill="1" applyBorder="1" applyAlignment="1">
      <alignment horizontal="right" vertical="center" wrapText="1"/>
    </xf>
    <xf numFmtId="3" fontId="13" fillId="4" borderId="23" xfId="2" applyNumberFormat="1" applyFont="1" applyFill="1" applyBorder="1" applyAlignment="1">
      <alignment horizontal="right" vertical="center" wrapText="1"/>
    </xf>
    <xf numFmtId="3" fontId="13" fillId="4" borderId="24" xfId="2" applyNumberFormat="1" applyFont="1" applyFill="1" applyBorder="1" applyAlignment="1">
      <alignment horizontal="right" vertical="center" wrapText="1"/>
    </xf>
    <xf numFmtId="3" fontId="35" fillId="3" borderId="8" xfId="2" applyNumberFormat="1" applyFont="1" applyFill="1" applyBorder="1" applyAlignment="1">
      <alignment horizontal="right" vertical="center" wrapText="1"/>
    </xf>
    <xf numFmtId="3" fontId="35" fillId="3" borderId="9" xfId="2" applyNumberFormat="1" applyFont="1" applyFill="1" applyBorder="1" applyAlignment="1">
      <alignment horizontal="right" vertical="center" wrapText="1"/>
    </xf>
    <xf numFmtId="3" fontId="36" fillId="3" borderId="10" xfId="2" applyNumberFormat="1" applyFont="1" applyFill="1" applyBorder="1" applyAlignment="1">
      <alignment horizontal="right" vertical="center" wrapText="1"/>
    </xf>
    <xf numFmtId="3" fontId="11" fillId="7" borderId="1" xfId="2" applyNumberFormat="1" applyFont="1" applyFill="1" applyBorder="1" applyAlignment="1">
      <alignment horizontal="right"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3" fontId="39" fillId="0" borderId="1" xfId="2" applyNumberFormat="1" applyFont="1" applyBorder="1" applyAlignment="1">
      <alignment horizontal="right" vertical="center" wrapText="1"/>
    </xf>
    <xf numFmtId="164" fontId="41" fillId="0" borderId="0" xfId="2" applyNumberFormat="1" applyFont="1"/>
    <xf numFmtId="3" fontId="30" fillId="0" borderId="1" xfId="2" applyNumberFormat="1" applyFont="1" applyFill="1" applyBorder="1" applyAlignment="1">
      <alignment horizontal="right" vertical="center" wrapText="1"/>
    </xf>
    <xf numFmtId="3" fontId="39" fillId="3" borderId="1" xfId="2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shrinkToFit="1"/>
    </xf>
    <xf numFmtId="0" fontId="41" fillId="0" borderId="0" xfId="2" applyFont="1"/>
    <xf numFmtId="3" fontId="44" fillId="0" borderId="1" xfId="2" applyNumberFormat="1" applyFont="1" applyFill="1" applyBorder="1" applyAlignment="1">
      <alignment horizontal="right" vertical="center" wrapText="1"/>
    </xf>
    <xf numFmtId="0" fontId="39" fillId="0" borderId="1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/>
    <xf numFmtId="0" fontId="23" fillId="0" borderId="1" xfId="0" applyFont="1" applyBorder="1" applyAlignment="1"/>
    <xf numFmtId="0" fontId="21" fillId="0" borderId="1" xfId="0" applyFont="1" applyBorder="1" applyAlignment="1">
      <alignment horizontal="center"/>
    </xf>
    <xf numFmtId="0" fontId="31" fillId="0" borderId="27" xfId="0" applyFont="1" applyBorder="1" applyAlignment="1">
      <alignment horizontal="center" vertical="center"/>
    </xf>
    <xf numFmtId="0" fontId="32" fillId="0" borderId="1" xfId="0" applyFont="1" applyBorder="1" applyAlignment="1"/>
    <xf numFmtId="3" fontId="32" fillId="0" borderId="1" xfId="0" applyNumberFormat="1" applyFont="1" applyBorder="1" applyAlignment="1">
      <alignment horizontal="right"/>
    </xf>
    <xf numFmtId="3" fontId="45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shrinkToFit="1"/>
    </xf>
    <xf numFmtId="0" fontId="27" fillId="0" borderId="1" xfId="0" applyFont="1" applyBorder="1" applyAlignment="1"/>
    <xf numFmtId="0" fontId="33" fillId="0" borderId="1" xfId="0" applyFont="1" applyBorder="1" applyAlignment="1"/>
    <xf numFmtId="0" fontId="32" fillId="0" borderId="1" xfId="0" applyFont="1" applyBorder="1" applyAlignment="1">
      <alignment horizontal="center"/>
    </xf>
    <xf numFmtId="3" fontId="32" fillId="0" borderId="2" xfId="0" applyNumberFormat="1" applyFont="1" applyBorder="1" applyAlignment="1">
      <alignment horizontal="left"/>
    </xf>
    <xf numFmtId="3" fontId="32" fillId="0" borderId="28" xfId="0" applyNumberFormat="1" applyFont="1" applyBorder="1" applyAlignment="1">
      <alignment horizontal="left"/>
    </xf>
    <xf numFmtId="0" fontId="34" fillId="0" borderId="1" xfId="0" applyFont="1" applyBorder="1" applyAlignment="1"/>
    <xf numFmtId="3" fontId="34" fillId="0" borderId="1" xfId="0" applyNumberFormat="1" applyFont="1" applyBorder="1" applyAlignment="1">
      <alignment horizontal="right"/>
    </xf>
    <xf numFmtId="3" fontId="42" fillId="0" borderId="1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/>
    </xf>
    <xf numFmtId="3" fontId="43" fillId="0" borderId="1" xfId="0" applyNumberFormat="1" applyFont="1" applyBorder="1" applyAlignment="1">
      <alignment horizontal="right"/>
    </xf>
    <xf numFmtId="3" fontId="37" fillId="0" borderId="1" xfId="0" applyNumberFormat="1" applyFont="1" applyBorder="1" applyAlignment="1">
      <alignment horizontal="right"/>
    </xf>
    <xf numFmtId="0" fontId="38" fillId="0" borderId="1" xfId="0" applyFont="1" applyBorder="1" applyAlignment="1"/>
    <xf numFmtId="0" fontId="7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0" fillId="0" borderId="0" xfId="0" applyAlignment="1">
      <alignment horizontal="left"/>
    </xf>
    <xf numFmtId="0" fontId="3" fillId="0" borderId="0" xfId="2" applyFont="1" applyAlignment="1">
      <alignment horizontal="center" wrapText="1"/>
    </xf>
    <xf numFmtId="0" fontId="3" fillId="0" borderId="27" xfId="2" applyFont="1" applyBorder="1" applyAlignment="1">
      <alignment horizontal="center" wrapText="1"/>
    </xf>
    <xf numFmtId="0" fontId="4" fillId="0" borderId="0" xfId="2" applyFont="1" applyAlignment="1">
      <alignment shrinkToFit="1"/>
    </xf>
    <xf numFmtId="0" fontId="4" fillId="0" borderId="0" xfId="2" applyFont="1" applyAlignment="1">
      <alignment horizontal="left"/>
    </xf>
    <xf numFmtId="0" fontId="26" fillId="0" borderId="0" xfId="2" applyFont="1" applyAlignment="1">
      <alignment horizontal="center" shrinkToFit="1"/>
    </xf>
    <xf numFmtId="0" fontId="5" fillId="0" borderId="0" xfId="2" applyFont="1" applyAlignment="1"/>
    <xf numFmtId="0" fontId="2" fillId="0" borderId="0" xfId="2" applyFont="1" applyAlignment="1">
      <alignment horizontal="center"/>
    </xf>
    <xf numFmtId="0" fontId="3" fillId="0" borderId="0" xfId="2" applyFont="1" applyAlignment="1"/>
    <xf numFmtId="0" fontId="41" fillId="0" borderId="0" xfId="2" applyFont="1" applyAlignment="1">
      <alignment shrinkToFit="1"/>
    </xf>
    <xf numFmtId="0" fontId="5" fillId="0" borderId="0" xfId="2" applyFont="1" applyAlignment="1">
      <alignment shrinkToFit="1"/>
    </xf>
    <xf numFmtId="0" fontId="1" fillId="0" borderId="0" xfId="2" applyAlignment="1">
      <alignment shrinkToFit="1"/>
    </xf>
    <xf numFmtId="0" fontId="13" fillId="0" borderId="2" xfId="2" applyFont="1" applyBorder="1" applyAlignment="1">
      <alignment horizontal="right" vertical="center" wrapText="1"/>
    </xf>
    <xf numFmtId="0" fontId="11" fillId="0" borderId="28" xfId="2" applyFont="1" applyBorder="1" applyAlignment="1">
      <alignment horizontal="right" vertical="center" wrapText="1"/>
    </xf>
    <xf numFmtId="0" fontId="25" fillId="0" borderId="0" xfId="0" applyFont="1" applyAlignment="1">
      <alignment horizontal="center" vertical="center" shrinkToFit="1"/>
    </xf>
    <xf numFmtId="0" fontId="8" fillId="0" borderId="27" xfId="2" applyFont="1" applyBorder="1" applyAlignment="1"/>
    <xf numFmtId="0" fontId="4" fillId="0" borderId="27" xfId="2" applyFont="1" applyBorder="1" applyAlignment="1"/>
    <xf numFmtId="0" fontId="13" fillId="0" borderId="2" xfId="2" applyFont="1" applyBorder="1" applyAlignment="1">
      <alignment vertical="center" wrapText="1"/>
    </xf>
    <xf numFmtId="0" fontId="11" fillId="0" borderId="28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1"/>
    </row>
    <row r="5" spans="1:17" x14ac:dyDescent="0.25">
      <c r="O5" s="157"/>
      <c r="P5" s="157"/>
      <c r="Q5" s="157"/>
    </row>
    <row r="7" spans="1:17" x14ac:dyDescent="0.25">
      <c r="A7" s="158" t="s">
        <v>171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8" spans="1:17" x14ac:dyDescent="0.25">
      <c r="B8" s="159" t="s">
        <v>140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</row>
    <row r="9" spans="1:17" x14ac:dyDescent="0.25"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</row>
    <row r="10" spans="1:17" ht="18.75" x14ac:dyDescent="0.25">
      <c r="H10" s="163">
        <v>2018</v>
      </c>
      <c r="I10" s="163"/>
      <c r="J10" s="163"/>
      <c r="K10" s="163"/>
    </row>
    <row r="11" spans="1:17" ht="24.95" customHeight="1" x14ac:dyDescent="0.3">
      <c r="B11" s="160" t="s">
        <v>85</v>
      </c>
      <c r="C11" s="160"/>
      <c r="D11" s="160"/>
      <c r="E11" s="160"/>
      <c r="F11" s="160"/>
      <c r="G11" s="161"/>
      <c r="H11" s="162" t="s">
        <v>86</v>
      </c>
      <c r="I11" s="162"/>
      <c r="J11" s="160" t="s">
        <v>58</v>
      </c>
      <c r="K11" s="161"/>
      <c r="L11" s="161"/>
      <c r="M11" s="161"/>
      <c r="N11" s="161"/>
      <c r="O11" s="161"/>
      <c r="P11" s="162" t="s">
        <v>86</v>
      </c>
      <c r="Q11" s="162"/>
    </row>
    <row r="12" spans="1:17" ht="24.95" customHeight="1" x14ac:dyDescent="0.25">
      <c r="B12" s="164" t="s">
        <v>97</v>
      </c>
      <c r="C12" s="164"/>
      <c r="D12" s="164"/>
      <c r="E12" s="164"/>
      <c r="F12" s="164"/>
      <c r="G12" s="164"/>
      <c r="H12" s="165">
        <v>178306</v>
      </c>
      <c r="I12" s="165"/>
      <c r="J12" s="164" t="s">
        <v>87</v>
      </c>
      <c r="K12" s="164"/>
      <c r="L12" s="164"/>
      <c r="M12" s="164"/>
      <c r="N12" s="164"/>
      <c r="O12" s="164"/>
      <c r="P12" s="166">
        <v>122923</v>
      </c>
      <c r="Q12" s="166"/>
    </row>
    <row r="13" spans="1:17" ht="24.95" customHeight="1" x14ac:dyDescent="0.25">
      <c r="B13" s="167" t="s">
        <v>98</v>
      </c>
      <c r="C13" s="167"/>
      <c r="D13" s="167"/>
      <c r="E13" s="167"/>
      <c r="F13" s="167"/>
      <c r="G13" s="167"/>
      <c r="H13" s="166">
        <v>11213</v>
      </c>
      <c r="I13" s="166"/>
      <c r="J13" s="167" t="s">
        <v>88</v>
      </c>
      <c r="K13" s="167"/>
      <c r="L13" s="167"/>
      <c r="M13" s="167"/>
      <c r="N13" s="167"/>
      <c r="O13" s="167"/>
      <c r="P13" s="166">
        <v>23370</v>
      </c>
      <c r="Q13" s="166"/>
    </row>
    <row r="14" spans="1:17" ht="24.95" customHeight="1" x14ac:dyDescent="0.25">
      <c r="B14" s="164" t="s">
        <v>99</v>
      </c>
      <c r="C14" s="164"/>
      <c r="D14" s="164"/>
      <c r="E14" s="164"/>
      <c r="F14" s="164"/>
      <c r="G14" s="164"/>
      <c r="H14" s="165">
        <v>37700</v>
      </c>
      <c r="I14" s="165"/>
      <c r="J14" s="164" t="s">
        <v>89</v>
      </c>
      <c r="K14" s="164"/>
      <c r="L14" s="164"/>
      <c r="M14" s="164"/>
      <c r="N14" s="164"/>
      <c r="O14" s="164"/>
      <c r="P14" s="166">
        <v>79559</v>
      </c>
      <c r="Q14" s="166"/>
    </row>
    <row r="15" spans="1:17" ht="24.95" customHeight="1" x14ac:dyDescent="0.25">
      <c r="B15" s="164" t="s">
        <v>100</v>
      </c>
      <c r="C15" s="164"/>
      <c r="D15" s="164"/>
      <c r="E15" s="164"/>
      <c r="F15" s="164"/>
      <c r="G15" s="164"/>
      <c r="H15" s="166">
        <v>12068</v>
      </c>
      <c r="I15" s="166"/>
      <c r="J15" s="164" t="s">
        <v>117</v>
      </c>
      <c r="K15" s="164"/>
      <c r="L15" s="164"/>
      <c r="M15" s="164"/>
      <c r="N15" s="164"/>
      <c r="O15" s="164"/>
      <c r="P15" s="165">
        <v>14005</v>
      </c>
      <c r="Q15" s="165"/>
    </row>
    <row r="16" spans="1:17" ht="24.95" customHeight="1" x14ac:dyDescent="0.25">
      <c r="B16" s="164" t="s">
        <v>101</v>
      </c>
      <c r="C16" s="164"/>
      <c r="D16" s="164"/>
      <c r="E16" s="164"/>
      <c r="F16" s="164"/>
      <c r="G16" s="164"/>
      <c r="H16" s="165">
        <v>0</v>
      </c>
      <c r="I16" s="165"/>
      <c r="J16" s="164" t="s">
        <v>90</v>
      </c>
      <c r="K16" s="164"/>
      <c r="L16" s="164"/>
      <c r="M16" s="164"/>
      <c r="N16" s="164"/>
      <c r="O16" s="164"/>
      <c r="P16" s="165">
        <v>8504</v>
      </c>
      <c r="Q16" s="165"/>
    </row>
    <row r="17" spans="2:17" ht="24.95" customHeight="1" x14ac:dyDescent="0.3">
      <c r="B17" s="168"/>
      <c r="C17" s="168"/>
      <c r="D17" s="168"/>
      <c r="E17" s="168"/>
      <c r="F17" s="168"/>
      <c r="G17" s="169"/>
      <c r="H17" s="165"/>
      <c r="I17" s="165"/>
      <c r="J17" s="170" t="s">
        <v>91</v>
      </c>
      <c r="K17" s="170"/>
      <c r="L17" s="170"/>
      <c r="M17" s="170"/>
      <c r="N17" s="170"/>
      <c r="O17" s="170"/>
      <c r="P17" s="171">
        <v>2000</v>
      </c>
      <c r="Q17" s="172"/>
    </row>
    <row r="18" spans="2:17" ht="24.95" customHeight="1" x14ac:dyDescent="0.25">
      <c r="B18" s="173" t="s">
        <v>102</v>
      </c>
      <c r="C18" s="173"/>
      <c r="D18" s="173"/>
      <c r="E18" s="173"/>
      <c r="F18" s="173"/>
      <c r="G18" s="173"/>
      <c r="H18" s="174">
        <f>SUM(H12:I17)</f>
        <v>239287</v>
      </c>
      <c r="I18" s="174"/>
      <c r="J18" s="173" t="s">
        <v>92</v>
      </c>
      <c r="K18" s="173"/>
      <c r="L18" s="173"/>
      <c r="M18" s="173"/>
      <c r="N18" s="173"/>
      <c r="O18" s="173"/>
      <c r="P18" s="174">
        <f>SUM(P12:Q16)</f>
        <v>248361</v>
      </c>
      <c r="Q18" s="174"/>
    </row>
    <row r="19" spans="2:17" ht="24.95" customHeight="1" x14ac:dyDescent="0.25">
      <c r="B19" s="164" t="s">
        <v>103</v>
      </c>
      <c r="C19" s="164"/>
      <c r="D19" s="164"/>
      <c r="E19" s="164"/>
      <c r="F19" s="164"/>
      <c r="G19" s="164"/>
      <c r="H19" s="175">
        <v>166739</v>
      </c>
      <c r="I19" s="175"/>
      <c r="J19" s="164" t="s">
        <v>93</v>
      </c>
      <c r="K19" s="164"/>
      <c r="L19" s="164"/>
      <c r="M19" s="164"/>
      <c r="N19" s="164"/>
      <c r="O19" s="164"/>
      <c r="P19" s="176">
        <v>476891</v>
      </c>
      <c r="Q19" s="176"/>
    </row>
    <row r="20" spans="2:17" ht="24.95" customHeight="1" x14ac:dyDescent="0.25">
      <c r="B20" s="164" t="s">
        <v>104</v>
      </c>
      <c r="C20" s="164"/>
      <c r="D20" s="164"/>
      <c r="E20" s="164"/>
      <c r="F20" s="164"/>
      <c r="G20" s="164"/>
      <c r="H20" s="165">
        <v>0</v>
      </c>
      <c r="I20" s="165"/>
      <c r="J20" s="164" t="s">
        <v>94</v>
      </c>
      <c r="K20" s="164"/>
      <c r="L20" s="164"/>
      <c r="M20" s="164"/>
      <c r="N20" s="164"/>
      <c r="O20" s="164"/>
      <c r="P20" s="177">
        <v>170566</v>
      </c>
      <c r="Q20" s="177"/>
    </row>
    <row r="21" spans="2:17" ht="24.95" customHeight="1" x14ac:dyDescent="0.25">
      <c r="B21" s="164" t="s">
        <v>105</v>
      </c>
      <c r="C21" s="164"/>
      <c r="D21" s="164"/>
      <c r="E21" s="164"/>
      <c r="F21" s="164"/>
      <c r="G21" s="164"/>
      <c r="H21" s="165">
        <v>6449</v>
      </c>
      <c r="I21" s="165"/>
      <c r="J21" s="164" t="s">
        <v>95</v>
      </c>
      <c r="K21" s="164"/>
      <c r="L21" s="164"/>
      <c r="M21" s="164"/>
      <c r="N21" s="164"/>
      <c r="O21" s="164"/>
      <c r="P21" s="165">
        <v>0</v>
      </c>
      <c r="Q21" s="165"/>
    </row>
    <row r="22" spans="2:17" ht="24.95" customHeight="1" x14ac:dyDescent="0.25">
      <c r="B22" s="173" t="s">
        <v>106</v>
      </c>
      <c r="C22" s="173"/>
      <c r="D22" s="173"/>
      <c r="E22" s="173"/>
      <c r="F22" s="173"/>
      <c r="G22" s="173"/>
      <c r="H22" s="174">
        <f>SUM(H19:I21)</f>
        <v>173188</v>
      </c>
      <c r="I22" s="174"/>
      <c r="J22" s="164" t="s">
        <v>96</v>
      </c>
      <c r="K22" s="164"/>
      <c r="L22" s="164"/>
      <c r="M22" s="164"/>
      <c r="N22" s="164"/>
      <c r="O22" s="164"/>
      <c r="P22" s="174">
        <f>SUM(P19:Q21)</f>
        <v>647457</v>
      </c>
      <c r="Q22" s="174"/>
    </row>
    <row r="23" spans="2:17" ht="24.95" customHeight="1" x14ac:dyDescent="0.25">
      <c r="B23" s="164" t="s">
        <v>107</v>
      </c>
      <c r="C23" s="164"/>
      <c r="D23" s="164"/>
      <c r="E23" s="164"/>
      <c r="F23" s="164"/>
      <c r="G23" s="164"/>
      <c r="H23" s="165">
        <v>0</v>
      </c>
      <c r="I23" s="165"/>
      <c r="J23" s="164" t="s">
        <v>131</v>
      </c>
      <c r="K23" s="164"/>
      <c r="L23" s="164"/>
      <c r="M23" s="164"/>
      <c r="N23" s="164"/>
      <c r="O23" s="164"/>
      <c r="P23" s="165">
        <v>6444</v>
      </c>
      <c r="Q23" s="165"/>
    </row>
    <row r="24" spans="2:17" ht="24.95" customHeight="1" x14ac:dyDescent="0.25">
      <c r="B24" s="164" t="s">
        <v>130</v>
      </c>
      <c r="C24" s="164"/>
      <c r="D24" s="164"/>
      <c r="E24" s="164"/>
      <c r="F24" s="164"/>
      <c r="G24" s="164"/>
      <c r="H24" s="165">
        <v>489787</v>
      </c>
      <c r="I24" s="165"/>
      <c r="J24" s="164" t="s">
        <v>136</v>
      </c>
      <c r="K24" s="164"/>
      <c r="L24" s="164"/>
      <c r="M24" s="164"/>
      <c r="N24" s="164"/>
      <c r="O24" s="164"/>
      <c r="P24" s="165">
        <v>0</v>
      </c>
      <c r="Q24" s="165"/>
    </row>
    <row r="25" spans="2:17" ht="24.95" customHeight="1" x14ac:dyDescent="0.25">
      <c r="B25" s="173" t="s">
        <v>108</v>
      </c>
      <c r="C25" s="173"/>
      <c r="D25" s="173"/>
      <c r="E25" s="173"/>
      <c r="F25" s="173"/>
      <c r="G25" s="173"/>
      <c r="H25" s="174">
        <f>SUM(H23:I24)</f>
        <v>489787</v>
      </c>
      <c r="I25" s="174"/>
      <c r="J25" s="173" t="s">
        <v>109</v>
      </c>
      <c r="K25" s="173"/>
      <c r="L25" s="173"/>
      <c r="M25" s="173"/>
      <c r="N25" s="173"/>
      <c r="O25" s="173"/>
      <c r="P25" s="174">
        <f>SUM(P23:Q24)</f>
        <v>6444</v>
      </c>
      <c r="Q25" s="174"/>
    </row>
    <row r="26" spans="2:17" ht="24.95" customHeight="1" x14ac:dyDescent="0.3">
      <c r="B26" s="168" t="s">
        <v>110</v>
      </c>
      <c r="C26" s="168"/>
      <c r="D26" s="168"/>
      <c r="E26" s="168"/>
      <c r="F26" s="168"/>
      <c r="G26" s="169"/>
      <c r="H26" s="178">
        <f>H18+H22+H25</f>
        <v>902262</v>
      </c>
      <c r="I26" s="178"/>
      <c r="J26" s="179" t="s">
        <v>111</v>
      </c>
      <c r="K26" s="179"/>
      <c r="L26" s="179"/>
      <c r="M26" s="179"/>
      <c r="N26" s="179"/>
      <c r="O26" s="179"/>
      <c r="P26" s="178">
        <f>P18+P22+P25</f>
        <v>902262</v>
      </c>
      <c r="Q26" s="178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  <mergeCell ref="B22:G22"/>
    <mergeCell ref="H22:I22"/>
    <mergeCell ref="J22:O22"/>
    <mergeCell ref="P22:Q22"/>
    <mergeCell ref="B23:G23"/>
    <mergeCell ref="H23:I23"/>
    <mergeCell ref="J23:O23"/>
    <mergeCell ref="P23:Q23"/>
    <mergeCell ref="B20:G20"/>
    <mergeCell ref="H20:I20"/>
    <mergeCell ref="J20:O20"/>
    <mergeCell ref="P20:Q20"/>
    <mergeCell ref="B21:G21"/>
    <mergeCell ref="H21:I21"/>
    <mergeCell ref="J21:O21"/>
    <mergeCell ref="P21:Q21"/>
    <mergeCell ref="B18:G18"/>
    <mergeCell ref="H18:I18"/>
    <mergeCell ref="J18:O18"/>
    <mergeCell ref="P18:Q18"/>
    <mergeCell ref="B19:G19"/>
    <mergeCell ref="H19:I19"/>
    <mergeCell ref="J19:O19"/>
    <mergeCell ref="P19:Q19"/>
    <mergeCell ref="B16:G16"/>
    <mergeCell ref="H16:I16"/>
    <mergeCell ref="J16:O16"/>
    <mergeCell ref="P16:Q16"/>
    <mergeCell ref="B17:G17"/>
    <mergeCell ref="H17:I17"/>
    <mergeCell ref="J17:O17"/>
    <mergeCell ref="P17:Q17"/>
    <mergeCell ref="B14:G14"/>
    <mergeCell ref="H14:I14"/>
    <mergeCell ref="J14:O14"/>
    <mergeCell ref="P14:Q14"/>
    <mergeCell ref="B15:G15"/>
    <mergeCell ref="H15:I15"/>
    <mergeCell ref="J15:O15"/>
    <mergeCell ref="P15:Q15"/>
    <mergeCell ref="B12:G12"/>
    <mergeCell ref="H12:I12"/>
    <mergeCell ref="J12:O12"/>
    <mergeCell ref="P12:Q12"/>
    <mergeCell ref="B13:G13"/>
    <mergeCell ref="H13:I13"/>
    <mergeCell ref="J13:O13"/>
    <mergeCell ref="P13:Q13"/>
    <mergeCell ref="O5:Q5"/>
    <mergeCell ref="A7:Q7"/>
    <mergeCell ref="B8:Q9"/>
    <mergeCell ref="B11:G11"/>
    <mergeCell ref="H11:I11"/>
    <mergeCell ref="J11:O11"/>
    <mergeCell ref="P11:Q11"/>
    <mergeCell ref="H10:K10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4"/>
  <sheetViews>
    <sheetView zoomScaleNormal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E2" sqref="E2:G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8" x14ac:dyDescent="0.2">
      <c r="B1" s="180"/>
      <c r="C1" s="181"/>
      <c r="D1" s="181"/>
      <c r="E1" s="181"/>
      <c r="F1" s="181"/>
      <c r="G1" s="181"/>
    </row>
    <row r="2" spans="2:8" ht="30.75" customHeight="1" x14ac:dyDescent="0.25">
      <c r="B2" s="157"/>
      <c r="C2" s="157"/>
      <c r="D2" s="157"/>
      <c r="E2" s="182" t="s">
        <v>172</v>
      </c>
      <c r="F2" s="182"/>
      <c r="G2" s="182"/>
    </row>
    <row r="3" spans="2:8" x14ac:dyDescent="0.2">
      <c r="B3" s="183" t="s">
        <v>146</v>
      </c>
      <c r="C3" s="183"/>
      <c r="D3" s="183"/>
      <c r="E3" s="183"/>
      <c r="F3" s="183"/>
      <c r="G3" s="183"/>
    </row>
    <row r="4" spans="2:8" x14ac:dyDescent="0.2">
      <c r="B4" s="183"/>
      <c r="C4" s="183"/>
      <c r="D4" s="183"/>
      <c r="E4" s="183"/>
      <c r="F4" s="183"/>
      <c r="G4" s="183"/>
    </row>
    <row r="5" spans="2:8" x14ac:dyDescent="0.2">
      <c r="B5" s="184"/>
      <c r="C5" s="184"/>
      <c r="D5" s="184"/>
      <c r="E5" s="184"/>
      <c r="F5" s="184"/>
      <c r="G5" s="184"/>
    </row>
    <row r="6" spans="2:8" ht="38.25" customHeight="1" x14ac:dyDescent="0.2">
      <c r="B6" s="9" t="s">
        <v>36</v>
      </c>
      <c r="C6" s="10" t="s">
        <v>37</v>
      </c>
      <c r="D6" s="10" t="s">
        <v>38</v>
      </c>
      <c r="E6" s="10" t="s">
        <v>39</v>
      </c>
      <c r="F6" s="11" t="s">
        <v>40</v>
      </c>
      <c r="G6" s="12" t="s">
        <v>41</v>
      </c>
    </row>
    <row r="7" spans="2:8" ht="35.25" customHeight="1" x14ac:dyDescent="0.2">
      <c r="B7" s="13" t="s">
        <v>42</v>
      </c>
      <c r="C7" s="14" t="s">
        <v>141</v>
      </c>
      <c r="D7" s="14" t="s">
        <v>142</v>
      </c>
      <c r="E7" s="14" t="s">
        <v>143</v>
      </c>
      <c r="F7" s="15" t="s">
        <v>144</v>
      </c>
      <c r="G7" s="16" t="s">
        <v>145</v>
      </c>
    </row>
    <row r="8" spans="2:8" ht="24.95" customHeight="1" x14ac:dyDescent="0.2">
      <c r="B8" s="17" t="s">
        <v>20</v>
      </c>
      <c r="C8" s="18"/>
      <c r="D8" s="18"/>
      <c r="E8" s="18"/>
      <c r="F8" s="19"/>
      <c r="G8" s="20"/>
    </row>
    <row r="9" spans="2:8" ht="24.95" customHeight="1" x14ac:dyDescent="0.2">
      <c r="B9" s="21" t="s">
        <v>43</v>
      </c>
      <c r="C9" s="147">
        <v>178306</v>
      </c>
      <c r="D9" s="22"/>
      <c r="E9" s="22"/>
      <c r="F9" s="23"/>
      <c r="G9" s="24">
        <f t="shared" ref="G9:G16" si="0">SUM(C9:F9)</f>
        <v>178306</v>
      </c>
      <c r="H9" s="124"/>
    </row>
    <row r="10" spans="2:8" ht="24.95" customHeight="1" x14ac:dyDescent="0.2">
      <c r="B10" s="25" t="s">
        <v>44</v>
      </c>
      <c r="C10" s="22">
        <v>10466</v>
      </c>
      <c r="D10" s="155">
        <v>747</v>
      </c>
      <c r="E10" s="26"/>
      <c r="F10" s="27"/>
      <c r="G10" s="28">
        <f t="shared" si="0"/>
        <v>11213</v>
      </c>
      <c r="H10" s="124"/>
    </row>
    <row r="11" spans="2:8" ht="25.15" customHeight="1" x14ac:dyDescent="0.2">
      <c r="B11" s="21" t="s">
        <v>14</v>
      </c>
      <c r="C11" s="22">
        <v>37700</v>
      </c>
      <c r="D11" s="22"/>
      <c r="E11" s="29"/>
      <c r="F11" s="30"/>
      <c r="G11" s="24">
        <f t="shared" si="0"/>
        <v>37700</v>
      </c>
      <c r="H11" s="124"/>
    </row>
    <row r="12" spans="2:8" ht="24.95" customHeight="1" x14ac:dyDescent="0.2">
      <c r="B12" s="31" t="s">
        <v>20</v>
      </c>
      <c r="C12" s="22">
        <v>11823</v>
      </c>
      <c r="D12" s="151">
        <v>145</v>
      </c>
      <c r="E12" s="22"/>
      <c r="F12" s="23">
        <v>100</v>
      </c>
      <c r="G12" s="24">
        <f t="shared" si="0"/>
        <v>12068</v>
      </c>
      <c r="H12" s="124"/>
    </row>
    <row r="13" spans="2:8" ht="24.95" customHeight="1" x14ac:dyDescent="0.2">
      <c r="B13" s="21" t="s">
        <v>45</v>
      </c>
      <c r="C13" s="22"/>
      <c r="D13" s="22"/>
      <c r="E13" s="22"/>
      <c r="F13" s="23"/>
      <c r="G13" s="24">
        <f t="shared" si="0"/>
        <v>0</v>
      </c>
      <c r="H13" s="124"/>
    </row>
    <row r="14" spans="2:8" ht="24.95" customHeight="1" thickBot="1" x14ac:dyDescent="0.25">
      <c r="B14" s="32" t="s">
        <v>46</v>
      </c>
      <c r="C14" s="33">
        <f>SUM(C9:C13)</f>
        <v>238295</v>
      </c>
      <c r="D14" s="34">
        <f>SUM(D9:D13)</f>
        <v>892</v>
      </c>
      <c r="E14" s="33">
        <f>SUM(E9:E13)</f>
        <v>0</v>
      </c>
      <c r="F14" s="35">
        <f>SUM(F9:F13)</f>
        <v>100</v>
      </c>
      <c r="G14" s="36">
        <f t="shared" si="0"/>
        <v>239287</v>
      </c>
      <c r="H14" s="124"/>
    </row>
    <row r="15" spans="2:8" ht="24.95" customHeight="1" thickTop="1" thickBot="1" x14ac:dyDescent="0.25">
      <c r="B15" s="37" t="s">
        <v>47</v>
      </c>
      <c r="C15" s="132"/>
      <c r="D15" s="38">
        <v>49628</v>
      </c>
      <c r="E15" s="38">
        <v>49304</v>
      </c>
      <c r="F15" s="139">
        <v>5807</v>
      </c>
      <c r="G15" s="39">
        <f t="shared" si="0"/>
        <v>104739</v>
      </c>
      <c r="H15" s="124"/>
    </row>
    <row r="16" spans="2:8" ht="24.95" customHeight="1" thickTop="1" thickBot="1" x14ac:dyDescent="0.25">
      <c r="B16" s="40" t="s">
        <v>48</v>
      </c>
      <c r="C16" s="144">
        <v>489043</v>
      </c>
      <c r="D16" s="144">
        <v>177</v>
      </c>
      <c r="E16" s="144">
        <v>349</v>
      </c>
      <c r="F16" s="145">
        <v>218</v>
      </c>
      <c r="G16" s="146">
        <f t="shared" si="0"/>
        <v>489787</v>
      </c>
      <c r="H16" s="124"/>
    </row>
    <row r="17" spans="2:8" ht="24.95" customHeight="1" thickTop="1" x14ac:dyDescent="0.2">
      <c r="B17" s="41" t="s">
        <v>49</v>
      </c>
      <c r="C17" s="42">
        <f>SUM(C14:C16)</f>
        <v>727338</v>
      </c>
      <c r="D17" s="43">
        <f>SUM(D14:D16)</f>
        <v>50697</v>
      </c>
      <c r="E17" s="43">
        <f>SUM(E14:E16)</f>
        <v>49653</v>
      </c>
      <c r="F17" s="44">
        <f>SUM(F14:F16)</f>
        <v>6125</v>
      </c>
      <c r="G17" s="45">
        <f>SUM(C17:F17)-G15</f>
        <v>729074</v>
      </c>
      <c r="H17" s="124"/>
    </row>
    <row r="18" spans="2:8" ht="24.95" customHeight="1" x14ac:dyDescent="0.2">
      <c r="B18" s="31" t="s">
        <v>50</v>
      </c>
      <c r="C18" s="46">
        <v>0</v>
      </c>
      <c r="D18" s="47">
        <v>0</v>
      </c>
      <c r="E18" s="47">
        <v>0</v>
      </c>
      <c r="F18" s="48">
        <v>0</v>
      </c>
      <c r="G18" s="49">
        <f>SUM(C18:F18)</f>
        <v>0</v>
      </c>
      <c r="H18" s="124"/>
    </row>
    <row r="19" spans="2:8" ht="24.95" customHeight="1" x14ac:dyDescent="0.2">
      <c r="B19" s="50" t="s">
        <v>51</v>
      </c>
      <c r="C19" s="51">
        <f>C17</f>
        <v>727338</v>
      </c>
      <c r="D19" s="52">
        <f>SUM(D17:D18)</f>
        <v>50697</v>
      </c>
      <c r="E19" s="52">
        <f>SUM(E17:E18)</f>
        <v>49653</v>
      </c>
      <c r="F19" s="53">
        <f>SUM(F17:F18)</f>
        <v>6125</v>
      </c>
      <c r="G19" s="54">
        <f>SUM(G17:G18)</f>
        <v>729074</v>
      </c>
      <c r="H19" s="124"/>
    </row>
    <row r="20" spans="2:8" ht="24.95" customHeight="1" x14ac:dyDescent="0.2">
      <c r="B20" s="55" t="s">
        <v>52</v>
      </c>
      <c r="C20" s="51">
        <f>SUM(C19)</f>
        <v>727338</v>
      </c>
      <c r="D20" s="52">
        <f>SUM(D19)</f>
        <v>50697</v>
      </c>
      <c r="E20" s="52">
        <f>SUM(E19)</f>
        <v>49653</v>
      </c>
      <c r="F20" s="53">
        <f>SUM(F19)</f>
        <v>6125</v>
      </c>
      <c r="G20" s="54">
        <f>G19</f>
        <v>729074</v>
      </c>
      <c r="H20" s="124"/>
    </row>
    <row r="21" spans="2:8" ht="33.75" customHeight="1" x14ac:dyDescent="0.2">
      <c r="B21" s="17" t="s">
        <v>53</v>
      </c>
      <c r="C21" s="18"/>
      <c r="D21" s="18"/>
      <c r="E21" s="18"/>
      <c r="F21" s="19"/>
      <c r="G21" s="20"/>
      <c r="H21" s="124"/>
    </row>
    <row r="22" spans="2:8" ht="24.95" customHeight="1" x14ac:dyDescent="0.2">
      <c r="B22" s="31" t="s">
        <v>31</v>
      </c>
      <c r="C22" s="151">
        <v>166739</v>
      </c>
      <c r="D22" s="22"/>
      <c r="E22" s="22"/>
      <c r="F22" s="23"/>
      <c r="G22" s="24">
        <f>SUM(C22:F22)</f>
        <v>166739</v>
      </c>
      <c r="H22" s="124"/>
    </row>
    <row r="23" spans="2:8" ht="24.95" customHeight="1" x14ac:dyDescent="0.2">
      <c r="B23" s="31" t="s">
        <v>54</v>
      </c>
      <c r="C23" s="22"/>
      <c r="D23" s="22"/>
      <c r="E23" s="22"/>
      <c r="F23" s="23"/>
      <c r="G23" s="56">
        <f>SUM(C23:F23)</f>
        <v>0</v>
      </c>
      <c r="H23" s="124"/>
    </row>
    <row r="24" spans="2:8" ht="24.95" customHeight="1" x14ac:dyDescent="0.2">
      <c r="B24" s="31" t="s">
        <v>55</v>
      </c>
      <c r="C24" s="22">
        <v>6449</v>
      </c>
      <c r="D24" s="22"/>
      <c r="E24" s="22"/>
      <c r="F24" s="23"/>
      <c r="G24" s="56">
        <f>SUM(C24:F24)</f>
        <v>6449</v>
      </c>
      <c r="H24" s="124"/>
    </row>
    <row r="25" spans="2:8" ht="24.95" customHeight="1" x14ac:dyDescent="0.2">
      <c r="B25" s="50" t="s">
        <v>56</v>
      </c>
      <c r="C25" s="51">
        <f>SUM(C22:C24)</f>
        <v>173188</v>
      </c>
      <c r="D25" s="51">
        <f>SUM(D22:D24)</f>
        <v>0</v>
      </c>
      <c r="E25" s="51">
        <f>SUM(E22:E24)</f>
        <v>0</v>
      </c>
      <c r="F25" s="57">
        <f>SUM(F22:F24)</f>
        <v>0</v>
      </c>
      <c r="G25" s="54">
        <f>SUM(G22:G24)</f>
        <v>173188</v>
      </c>
      <c r="H25" s="124"/>
    </row>
    <row r="26" spans="2:8" ht="24.95" customHeight="1" x14ac:dyDescent="0.2">
      <c r="B26" s="31"/>
      <c r="C26" s="22">
        <v>0</v>
      </c>
      <c r="D26" s="22"/>
      <c r="E26" s="22"/>
      <c r="F26" s="23"/>
      <c r="G26" s="24">
        <f t="shared" ref="G26:G27" si="1">SUM(C26:F26)</f>
        <v>0</v>
      </c>
      <c r="H26" s="124"/>
    </row>
    <row r="27" spans="2:8" ht="24.95" customHeight="1" x14ac:dyDescent="0.2">
      <c r="B27" s="31" t="s">
        <v>124</v>
      </c>
      <c r="C27" s="22"/>
      <c r="D27" s="22"/>
      <c r="E27" s="22"/>
      <c r="F27" s="23"/>
      <c r="G27" s="24">
        <f t="shared" si="1"/>
        <v>0</v>
      </c>
      <c r="H27" s="124"/>
    </row>
    <row r="28" spans="2:8" ht="24.95" customHeight="1" x14ac:dyDescent="0.2">
      <c r="B28" s="31" t="s">
        <v>125</v>
      </c>
      <c r="C28" s="22">
        <v>0</v>
      </c>
      <c r="D28" s="22"/>
      <c r="E28" s="22"/>
      <c r="F28" s="23"/>
      <c r="G28" s="24">
        <f>SUM(C28:F28)</f>
        <v>0</v>
      </c>
      <c r="H28" s="124"/>
    </row>
    <row r="29" spans="2:8" ht="24.95" customHeight="1" x14ac:dyDescent="0.2">
      <c r="B29" s="50" t="s">
        <v>123</v>
      </c>
      <c r="C29" s="58">
        <f t="shared" ref="C29:F29" si="2">SUM(C26:C28)</f>
        <v>0</v>
      </c>
      <c r="D29" s="58"/>
      <c r="E29" s="58">
        <f t="shared" si="2"/>
        <v>0</v>
      </c>
      <c r="F29" s="58">
        <f t="shared" si="2"/>
        <v>0</v>
      </c>
      <c r="G29" s="59">
        <f>SUM(C29:F29)</f>
        <v>0</v>
      </c>
      <c r="H29" s="124"/>
    </row>
    <row r="30" spans="2:8" ht="24.95" customHeight="1" x14ac:dyDescent="0.2">
      <c r="B30" s="60" t="s">
        <v>57</v>
      </c>
      <c r="C30" s="61">
        <f>SUM(C20+C25+C29)</f>
        <v>900526</v>
      </c>
      <c r="D30" s="106">
        <f>SUM(D20+D25+D29)</f>
        <v>50697</v>
      </c>
      <c r="E30" s="106">
        <f t="shared" ref="E30:G30" si="3">SUM(E20+E25+E29)</f>
        <v>49653</v>
      </c>
      <c r="F30" s="106">
        <f t="shared" si="3"/>
        <v>6125</v>
      </c>
      <c r="G30" s="61">
        <f t="shared" si="3"/>
        <v>902262</v>
      </c>
      <c r="H30" s="124"/>
    </row>
    <row r="31" spans="2:8" ht="24.95" customHeight="1" x14ac:dyDescent="0.2">
      <c r="B31" s="62" t="s">
        <v>58</v>
      </c>
      <c r="C31" s="63"/>
      <c r="D31" s="63"/>
      <c r="E31" s="63"/>
      <c r="F31" s="64"/>
      <c r="G31" s="65"/>
      <c r="H31" s="124"/>
    </row>
    <row r="32" spans="2:8" ht="24.95" customHeight="1" x14ac:dyDescent="0.2">
      <c r="B32" s="66" t="s">
        <v>59</v>
      </c>
      <c r="C32" s="67"/>
      <c r="D32" s="67"/>
      <c r="E32" s="67"/>
      <c r="F32" s="68"/>
      <c r="G32" s="69"/>
      <c r="H32" s="124"/>
    </row>
    <row r="33" spans="2:8" ht="24.95" customHeight="1" x14ac:dyDescent="0.2">
      <c r="B33" s="70" t="s">
        <v>60</v>
      </c>
      <c r="C33" s="58">
        <f>SUM(C34+C35)</f>
        <v>47164</v>
      </c>
      <c r="D33" s="58">
        <f>SUM(D34+D35)</f>
        <v>37515</v>
      </c>
      <c r="E33" s="58">
        <f>SUM(E34+E35)</f>
        <v>35033</v>
      </c>
      <c r="F33" s="148">
        <f>SUM(F34+F35)</f>
        <v>3211</v>
      </c>
      <c r="G33" s="59">
        <f>SUM(G34+G35)</f>
        <v>122923</v>
      </c>
      <c r="H33" s="124"/>
    </row>
    <row r="34" spans="2:8" ht="24.95" customHeight="1" x14ac:dyDescent="0.2">
      <c r="B34" s="74" t="s">
        <v>61</v>
      </c>
      <c r="C34" s="18">
        <v>46300</v>
      </c>
      <c r="D34" s="149">
        <v>36415</v>
      </c>
      <c r="E34" s="18">
        <v>34139</v>
      </c>
      <c r="F34" s="19">
        <v>3121</v>
      </c>
      <c r="G34" s="20">
        <f>SUM(C34:F34)</f>
        <v>119975</v>
      </c>
      <c r="H34" s="124"/>
    </row>
    <row r="35" spans="2:8" ht="24.95" customHeight="1" x14ac:dyDescent="0.2">
      <c r="B35" s="74" t="s">
        <v>62</v>
      </c>
      <c r="C35" s="18">
        <v>864</v>
      </c>
      <c r="D35" s="18">
        <v>1100</v>
      </c>
      <c r="E35" s="18">
        <v>894</v>
      </c>
      <c r="F35" s="19">
        <v>90</v>
      </c>
      <c r="G35" s="20">
        <f>SUM(C35:F35)</f>
        <v>2948</v>
      </c>
      <c r="H35" s="124"/>
    </row>
    <row r="36" spans="2:8" ht="24.95" customHeight="1" x14ac:dyDescent="0.2">
      <c r="B36" s="70" t="s">
        <v>63</v>
      </c>
      <c r="C36" s="58">
        <f>SUM(C37+C38)</f>
        <v>8350</v>
      </c>
      <c r="D36" s="58">
        <f>SUM(D37+D38)</f>
        <v>7367</v>
      </c>
      <c r="E36" s="58">
        <f>SUM(E37+E38)</f>
        <v>6989</v>
      </c>
      <c r="F36" s="148">
        <f>SUM(F37+F38)</f>
        <v>664</v>
      </c>
      <c r="G36" s="59">
        <f>SUM(G37+G38)</f>
        <v>23370</v>
      </c>
      <c r="H36" s="124"/>
    </row>
    <row r="37" spans="2:8" ht="24.95" customHeight="1" x14ac:dyDescent="0.2">
      <c r="B37" s="74" t="s">
        <v>64</v>
      </c>
      <c r="C37" s="18">
        <v>8054</v>
      </c>
      <c r="D37" s="18">
        <v>6991</v>
      </c>
      <c r="E37" s="18">
        <v>6683</v>
      </c>
      <c r="F37" s="19">
        <v>633</v>
      </c>
      <c r="G37" s="20">
        <f>SUM(C37:F37)</f>
        <v>22361</v>
      </c>
      <c r="H37" s="124"/>
    </row>
    <row r="38" spans="2:8" ht="24.95" customHeight="1" x14ac:dyDescent="0.2">
      <c r="B38" s="74" t="s">
        <v>65</v>
      </c>
      <c r="C38" s="18">
        <v>296</v>
      </c>
      <c r="D38" s="18">
        <v>376</v>
      </c>
      <c r="E38" s="18">
        <v>306</v>
      </c>
      <c r="F38" s="19">
        <v>31</v>
      </c>
      <c r="G38" s="20">
        <f>SUM(C38:F38)</f>
        <v>1009</v>
      </c>
      <c r="H38" s="124"/>
    </row>
    <row r="39" spans="2:8" ht="24.95" customHeight="1" x14ac:dyDescent="0.2">
      <c r="B39" s="70" t="s">
        <v>66</v>
      </c>
      <c r="C39" s="58">
        <f>SUM(C40+C41)</f>
        <v>64613</v>
      </c>
      <c r="D39" s="58">
        <f>SUM(D40+D41)</f>
        <v>5515</v>
      </c>
      <c r="E39" s="58">
        <f>SUM(E40+E41)</f>
        <v>7331</v>
      </c>
      <c r="F39" s="148">
        <f>SUM(F40+F41)</f>
        <v>2100</v>
      </c>
      <c r="G39" s="59">
        <f>SUM(G40+G41)</f>
        <v>79559</v>
      </c>
      <c r="H39" s="124"/>
    </row>
    <row r="40" spans="2:8" ht="24.95" customHeight="1" x14ac:dyDescent="0.2">
      <c r="B40" s="74" t="s">
        <v>67</v>
      </c>
      <c r="C40" s="18">
        <v>64613</v>
      </c>
      <c r="D40" s="18">
        <v>5515</v>
      </c>
      <c r="E40" s="18">
        <v>7331</v>
      </c>
      <c r="F40" s="19">
        <v>2100</v>
      </c>
      <c r="G40" s="134">
        <f>SUM(C40:F40)</f>
        <v>79559</v>
      </c>
      <c r="H40" s="124"/>
    </row>
    <row r="41" spans="2:8" ht="24.95" customHeight="1" x14ac:dyDescent="0.2">
      <c r="B41" s="74"/>
      <c r="C41" s="18"/>
      <c r="D41" s="18"/>
      <c r="E41" s="18"/>
      <c r="F41" s="19"/>
      <c r="G41" s="20"/>
      <c r="H41" s="124"/>
    </row>
    <row r="42" spans="2:8" ht="16.5" customHeight="1" x14ac:dyDescent="0.2">
      <c r="B42" s="70" t="s">
        <v>135</v>
      </c>
      <c r="C42" s="58">
        <v>14005</v>
      </c>
      <c r="D42" s="58"/>
      <c r="E42" s="71"/>
      <c r="F42" s="72"/>
      <c r="G42" s="73">
        <f>SUM(C42:F42)</f>
        <v>14005</v>
      </c>
      <c r="H42" s="124"/>
    </row>
    <row r="43" spans="2:8" ht="24.95" customHeight="1" x14ac:dyDescent="0.2">
      <c r="B43" s="70" t="s">
        <v>68</v>
      </c>
      <c r="C43" s="58">
        <v>6504</v>
      </c>
      <c r="D43" s="71"/>
      <c r="E43" s="71"/>
      <c r="F43" s="72"/>
      <c r="G43" s="73">
        <f>SUM(C43:F43)</f>
        <v>6504</v>
      </c>
      <c r="H43" s="124"/>
    </row>
    <row r="44" spans="2:8" ht="24.95" customHeight="1" x14ac:dyDescent="0.2">
      <c r="B44" s="70" t="s">
        <v>69</v>
      </c>
      <c r="C44" s="58">
        <f>SUM(C45+C46)</f>
        <v>2000</v>
      </c>
      <c r="D44" s="71"/>
      <c r="E44" s="71"/>
      <c r="F44" s="72"/>
      <c r="G44" s="73">
        <f>SUM(G45+G46)</f>
        <v>2000</v>
      </c>
      <c r="H44" s="124"/>
    </row>
    <row r="45" spans="2:8" ht="24.95" customHeight="1" x14ac:dyDescent="0.2">
      <c r="B45" s="74" t="s">
        <v>129</v>
      </c>
      <c r="C45" s="18">
        <v>2000</v>
      </c>
      <c r="D45" s="18"/>
      <c r="E45" s="18"/>
      <c r="F45" s="19"/>
      <c r="G45" s="20">
        <f t="shared" ref="G45:G51" si="4">SUM(C45:F45)</f>
        <v>2000</v>
      </c>
      <c r="H45" s="124"/>
    </row>
    <row r="46" spans="2:8" ht="24.95" customHeight="1" x14ac:dyDescent="0.2">
      <c r="B46" s="74" t="s">
        <v>127</v>
      </c>
      <c r="C46" s="18"/>
      <c r="D46" s="18"/>
      <c r="E46" s="18"/>
      <c r="F46" s="19"/>
      <c r="G46" s="20">
        <f t="shared" si="4"/>
        <v>0</v>
      </c>
      <c r="H46" s="124"/>
    </row>
    <row r="47" spans="2:8" ht="24.95" customHeight="1" thickBot="1" x14ac:dyDescent="0.25">
      <c r="B47" s="32" t="s">
        <v>70</v>
      </c>
      <c r="C47" s="75">
        <f>SUM(C33+C36+C39+C42+C43+C44)</f>
        <v>142636</v>
      </c>
      <c r="D47" s="75">
        <f>SUM(D33+D36+D39+D42+D43+D44)</f>
        <v>50397</v>
      </c>
      <c r="E47" s="75">
        <f>SUM(E33+E36+E39+E42+E43+E44)</f>
        <v>49353</v>
      </c>
      <c r="F47" s="76">
        <f>SUM(F33+F36+F39+F42+F43+F44)</f>
        <v>5975</v>
      </c>
      <c r="G47" s="77">
        <f t="shared" si="4"/>
        <v>248361</v>
      </c>
      <c r="H47" s="124"/>
    </row>
    <row r="48" spans="2:8" ht="33" customHeight="1" thickTop="1" x14ac:dyDescent="0.2">
      <c r="B48" s="78" t="s">
        <v>71</v>
      </c>
      <c r="C48" s="140">
        <f>D15</f>
        <v>49628</v>
      </c>
      <c r="D48" s="79"/>
      <c r="E48" s="79"/>
      <c r="F48" s="80"/>
      <c r="G48" s="81">
        <f t="shared" si="4"/>
        <v>49628</v>
      </c>
      <c r="H48" s="124"/>
    </row>
    <row r="49" spans="2:8" ht="24.95" customHeight="1" x14ac:dyDescent="0.2">
      <c r="B49" s="82" t="s">
        <v>72</v>
      </c>
      <c r="C49" s="83">
        <f>F15</f>
        <v>5807</v>
      </c>
      <c r="D49" s="84"/>
      <c r="E49" s="84"/>
      <c r="F49" s="85"/>
      <c r="G49" s="86">
        <f t="shared" si="4"/>
        <v>5807</v>
      </c>
      <c r="H49" s="124"/>
    </row>
    <row r="50" spans="2:8" ht="24.95" customHeight="1" x14ac:dyDescent="0.2">
      <c r="B50" s="87" t="s">
        <v>73</v>
      </c>
      <c r="C50" s="29">
        <f>E15</f>
        <v>49304</v>
      </c>
      <c r="D50" s="88"/>
      <c r="E50" s="88"/>
      <c r="F50" s="89"/>
      <c r="G50" s="86">
        <f t="shared" si="4"/>
        <v>49304</v>
      </c>
      <c r="H50" s="124"/>
    </row>
    <row r="51" spans="2:8" ht="24.95" customHeight="1" thickBot="1" x14ac:dyDescent="0.25">
      <c r="B51" s="90" t="s">
        <v>74</v>
      </c>
      <c r="C51" s="136">
        <f>SUM(C48:C50)</f>
        <v>104739</v>
      </c>
      <c r="D51" s="141">
        <f>SUM(D48:D50)</f>
        <v>0</v>
      </c>
      <c r="E51" s="141">
        <f>SUM(E48:E50)</f>
        <v>0</v>
      </c>
      <c r="F51" s="142">
        <f>SUM(F48:F50)</f>
        <v>0</v>
      </c>
      <c r="G51" s="143">
        <f t="shared" si="4"/>
        <v>104739</v>
      </c>
      <c r="H51" s="124"/>
    </row>
    <row r="52" spans="2:8" ht="24.95" customHeight="1" thickTop="1" x14ac:dyDescent="0.2">
      <c r="B52" s="91" t="s">
        <v>75</v>
      </c>
      <c r="C52" s="92">
        <f>SUM(C47+C51)</f>
        <v>247375</v>
      </c>
      <c r="D52" s="93">
        <f>SUM(D47+D51)</f>
        <v>50397</v>
      </c>
      <c r="E52" s="93">
        <f>SUM(E47+E51)</f>
        <v>49353</v>
      </c>
      <c r="F52" s="94">
        <f>SUM(F47+F51)</f>
        <v>5975</v>
      </c>
      <c r="G52" s="95">
        <f>SUM(G47)</f>
        <v>248361</v>
      </c>
      <c r="H52" s="124"/>
    </row>
    <row r="53" spans="2:8" ht="24.95" customHeight="1" x14ac:dyDescent="0.2">
      <c r="B53" s="17" t="s">
        <v>76</v>
      </c>
      <c r="C53" s="18"/>
      <c r="D53" s="18"/>
      <c r="E53" s="18"/>
      <c r="F53" s="19"/>
      <c r="G53" s="20"/>
      <c r="H53" s="124"/>
    </row>
    <row r="54" spans="2:8" ht="24.95" customHeight="1" x14ac:dyDescent="0.2">
      <c r="B54" s="96" t="s">
        <v>77</v>
      </c>
      <c r="C54" s="71">
        <v>476141</v>
      </c>
      <c r="D54" s="71">
        <v>300</v>
      </c>
      <c r="E54" s="71">
        <v>300</v>
      </c>
      <c r="F54" s="72">
        <v>150</v>
      </c>
      <c r="G54" s="73">
        <f>SUM(C54:F54)</f>
        <v>476891</v>
      </c>
      <c r="H54" s="124"/>
    </row>
    <row r="55" spans="2:8" ht="24.95" customHeight="1" x14ac:dyDescent="0.2">
      <c r="B55" s="96" t="s">
        <v>78</v>
      </c>
      <c r="C55" s="152">
        <v>170566</v>
      </c>
      <c r="D55" s="71"/>
      <c r="E55" s="71"/>
      <c r="F55" s="72"/>
      <c r="G55" s="97">
        <f>SUM(C55:F55)</f>
        <v>170566</v>
      </c>
      <c r="H55" s="124"/>
    </row>
    <row r="56" spans="2:8" ht="24.95" customHeight="1" x14ac:dyDescent="0.2">
      <c r="B56" s="70" t="s">
        <v>79</v>
      </c>
      <c r="C56" s="71"/>
      <c r="D56" s="71"/>
      <c r="E56" s="71"/>
      <c r="F56" s="72"/>
      <c r="G56" s="97">
        <f t="shared" ref="G56:G61" si="5">SUM(C56:F56)</f>
        <v>0</v>
      </c>
      <c r="H56" s="124"/>
    </row>
    <row r="57" spans="2:8" ht="24.95" customHeight="1" x14ac:dyDescent="0.2">
      <c r="B57" s="50" t="s">
        <v>80</v>
      </c>
      <c r="C57" s="98">
        <f>SUM(C54:C56)</f>
        <v>646707</v>
      </c>
      <c r="D57" s="98">
        <f>SUM(D54:D56)</f>
        <v>300</v>
      </c>
      <c r="E57" s="98">
        <f>SUM(E54:E56)</f>
        <v>300</v>
      </c>
      <c r="F57" s="99">
        <f>SUM(F54:F56)</f>
        <v>150</v>
      </c>
      <c r="G57" s="97">
        <f t="shared" si="5"/>
        <v>647457</v>
      </c>
      <c r="H57" s="124"/>
    </row>
    <row r="58" spans="2:8" ht="30.75" customHeight="1" x14ac:dyDescent="0.2">
      <c r="B58" s="25" t="s">
        <v>126</v>
      </c>
      <c r="C58" s="83">
        <v>6444</v>
      </c>
      <c r="D58" s="83"/>
      <c r="E58" s="83"/>
      <c r="F58" s="100"/>
      <c r="G58" s="101">
        <f t="shared" si="5"/>
        <v>6444</v>
      </c>
    </row>
    <row r="59" spans="2:8" ht="20.100000000000001" customHeight="1" x14ac:dyDescent="0.2">
      <c r="B59" s="138"/>
      <c r="C59" s="102"/>
      <c r="D59" s="102"/>
      <c r="E59" s="102"/>
      <c r="F59" s="103"/>
      <c r="G59" s="101">
        <f t="shared" si="5"/>
        <v>0</v>
      </c>
    </row>
    <row r="60" spans="2:8" ht="13.5" customHeight="1" x14ac:dyDescent="0.2">
      <c r="B60" s="104" t="s">
        <v>128</v>
      </c>
      <c r="C60" s="98">
        <f>SUM(C58:C59)</f>
        <v>6444</v>
      </c>
      <c r="D60" s="98">
        <f t="shared" ref="D60:G60" si="6">SUM(D58:D59)</f>
        <v>0</v>
      </c>
      <c r="E60" s="98">
        <f t="shared" si="6"/>
        <v>0</v>
      </c>
      <c r="F60" s="98">
        <f t="shared" si="6"/>
        <v>0</v>
      </c>
      <c r="G60" s="98">
        <f t="shared" si="6"/>
        <v>6444</v>
      </c>
    </row>
    <row r="61" spans="2:8" ht="24.95" customHeight="1" x14ac:dyDescent="0.2">
      <c r="B61" s="25"/>
      <c r="C61" s="26"/>
      <c r="D61" s="63"/>
      <c r="E61" s="63"/>
      <c r="F61" s="64"/>
      <c r="G61" s="101">
        <f t="shared" si="5"/>
        <v>0</v>
      </c>
      <c r="H61" s="2"/>
    </row>
    <row r="62" spans="2:8" ht="15" customHeight="1" x14ac:dyDescent="0.2">
      <c r="B62" s="60" t="s">
        <v>81</v>
      </c>
      <c r="C62" s="61">
        <f>C52+C57+C60</f>
        <v>900526</v>
      </c>
      <c r="D62" s="106">
        <f t="shared" ref="D62:G62" si="7">D52+D57+D60</f>
        <v>50697</v>
      </c>
      <c r="E62" s="106">
        <f t="shared" si="7"/>
        <v>49653</v>
      </c>
      <c r="F62" s="106">
        <f t="shared" si="7"/>
        <v>6125</v>
      </c>
      <c r="G62" s="61">
        <f t="shared" si="7"/>
        <v>902262</v>
      </c>
    </row>
    <row r="63" spans="2:8" ht="24.95" customHeight="1" x14ac:dyDescent="0.2">
      <c r="B63" s="105"/>
      <c r="C63" s="63"/>
      <c r="D63" s="63"/>
      <c r="E63" s="63"/>
      <c r="F63" s="64"/>
      <c r="G63" s="63"/>
    </row>
    <row r="64" spans="2:8" ht="24.95" customHeight="1" x14ac:dyDescent="0.2">
      <c r="B64" s="107"/>
      <c r="C64" s="107"/>
      <c r="D64" s="107"/>
      <c r="E64" s="107"/>
      <c r="F64" s="107"/>
      <c r="G64" s="108"/>
    </row>
    <row r="65" spans="2:7" ht="24.95" customHeight="1" x14ac:dyDescent="0.2">
      <c r="B65" s="109" t="s">
        <v>82</v>
      </c>
      <c r="C65" s="110">
        <v>9</v>
      </c>
      <c r="D65" s="110">
        <v>9</v>
      </c>
      <c r="E65" s="110">
        <v>10</v>
      </c>
      <c r="F65" s="111">
        <v>1</v>
      </c>
      <c r="G65" s="112">
        <f>SUM(C65:F65)</f>
        <v>29</v>
      </c>
    </row>
    <row r="66" spans="2:7" ht="24.95" customHeight="1" x14ac:dyDescent="0.2">
      <c r="B66" s="113" t="s">
        <v>83</v>
      </c>
      <c r="C66" s="114">
        <v>8</v>
      </c>
      <c r="D66" s="114">
        <v>8</v>
      </c>
      <c r="E66" s="114">
        <v>10</v>
      </c>
      <c r="F66" s="115">
        <v>1</v>
      </c>
      <c r="G66" s="116">
        <f>SUM(C66:F66)</f>
        <v>27</v>
      </c>
    </row>
    <row r="67" spans="2:7" ht="24.95" customHeight="1" x14ac:dyDescent="0.2">
      <c r="B67" s="109" t="s">
        <v>114</v>
      </c>
      <c r="C67" s="110">
        <v>9</v>
      </c>
      <c r="D67" s="110">
        <v>9</v>
      </c>
      <c r="E67" s="110">
        <v>10</v>
      </c>
      <c r="F67" s="117">
        <v>1</v>
      </c>
      <c r="G67" s="118">
        <f>SUM(C67:F67)</f>
        <v>29</v>
      </c>
    </row>
    <row r="68" spans="2:7" ht="24.95" customHeight="1" x14ac:dyDescent="0.2">
      <c r="B68" s="113" t="s">
        <v>83</v>
      </c>
      <c r="C68" s="114">
        <v>8</v>
      </c>
      <c r="D68" s="114">
        <v>8</v>
      </c>
      <c r="E68" s="114">
        <v>10</v>
      </c>
      <c r="F68" s="119">
        <v>1</v>
      </c>
      <c r="G68" s="120">
        <f>SUM(C68:F68)</f>
        <v>27</v>
      </c>
    </row>
    <row r="69" spans="2:7" ht="24.95" customHeight="1" x14ac:dyDescent="0.2">
      <c r="B69" s="109" t="s">
        <v>84</v>
      </c>
      <c r="C69" s="110">
        <v>55</v>
      </c>
      <c r="D69" s="110">
        <v>0</v>
      </c>
      <c r="E69" s="110">
        <v>0</v>
      </c>
      <c r="F69" s="111">
        <v>0</v>
      </c>
      <c r="G69" s="112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2:D2"/>
    <mergeCell ref="E2:G2"/>
    <mergeCell ref="B3:G5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3"/>
  <sheetViews>
    <sheetView zoomScaleNormal="100" workbookViewId="0">
      <selection activeCell="A2" sqref="A2:K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7.140625" style="1" customWidth="1"/>
    <col min="10" max="10" width="28.42578125" style="1" bestFit="1" customWidth="1"/>
    <col min="11" max="16384" width="8.85546875" style="1"/>
  </cols>
  <sheetData>
    <row r="2" spans="1:22" ht="15.75" x14ac:dyDescent="0.25">
      <c r="A2" s="186" t="s">
        <v>173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1:22" ht="26.25" x14ac:dyDescent="0.4">
      <c r="B3" s="187" t="s">
        <v>112</v>
      </c>
      <c r="C3" s="187"/>
      <c r="D3" s="187"/>
      <c r="E3" s="187"/>
      <c r="F3" s="187"/>
      <c r="G3" s="187"/>
      <c r="H3" s="187"/>
      <c r="I3" s="187"/>
      <c r="J3" s="187"/>
      <c r="K3" s="187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1:22" ht="25.5" customHeight="1" x14ac:dyDescent="0.3">
      <c r="B4" s="189" t="s">
        <v>147</v>
      </c>
      <c r="C4" s="189"/>
      <c r="D4" s="189"/>
      <c r="E4" s="189"/>
      <c r="F4" s="189"/>
      <c r="G4" s="189"/>
      <c r="H4" s="189"/>
      <c r="I4" s="189"/>
      <c r="J4" s="189"/>
      <c r="K4" s="189"/>
    </row>
    <row r="5" spans="1:22" ht="24.95" customHeight="1" x14ac:dyDescent="0.25">
      <c r="A5" s="3" t="s">
        <v>0</v>
      </c>
      <c r="B5" s="190" t="s">
        <v>8</v>
      </c>
      <c r="C5" s="190"/>
      <c r="D5" s="190"/>
      <c r="E5" s="190"/>
      <c r="F5" s="190"/>
      <c r="G5" s="190"/>
      <c r="H5" s="190"/>
      <c r="I5" s="190"/>
      <c r="J5" s="4">
        <f>SUM(I6:I11)</f>
        <v>178305610</v>
      </c>
    </row>
    <row r="6" spans="1:22" ht="24.95" customHeight="1" x14ac:dyDescent="0.2">
      <c r="B6" s="5">
        <v>1</v>
      </c>
      <c r="C6" s="185" t="s">
        <v>1</v>
      </c>
      <c r="D6" s="185"/>
      <c r="E6" s="185"/>
      <c r="F6" s="185"/>
      <c r="G6" s="185"/>
      <c r="H6" s="185"/>
      <c r="I6" s="6">
        <v>79792975</v>
      </c>
    </row>
    <row r="7" spans="1:22" ht="24.95" customHeight="1" x14ac:dyDescent="0.2">
      <c r="B7" s="5">
        <v>2</v>
      </c>
      <c r="C7" s="185" t="s">
        <v>9</v>
      </c>
      <c r="D7" s="185"/>
      <c r="E7" s="185"/>
      <c r="F7" s="185"/>
      <c r="G7" s="185"/>
      <c r="H7" s="185"/>
      <c r="I7" s="6">
        <v>49652735</v>
      </c>
    </row>
    <row r="8" spans="1:22" ht="24.95" customHeight="1" x14ac:dyDescent="0.2">
      <c r="B8" s="5">
        <v>3</v>
      </c>
      <c r="C8" s="185" t="s">
        <v>10</v>
      </c>
      <c r="D8" s="185"/>
      <c r="E8" s="185"/>
      <c r="F8" s="185"/>
      <c r="G8" s="185"/>
      <c r="H8" s="185"/>
      <c r="I8" s="6">
        <v>46003090</v>
      </c>
      <c r="J8" s="124"/>
    </row>
    <row r="9" spans="1:22" ht="24.95" customHeight="1" x14ac:dyDescent="0.2">
      <c r="B9" s="5">
        <v>4</v>
      </c>
      <c r="C9" s="185" t="s">
        <v>11</v>
      </c>
      <c r="D9" s="185"/>
      <c r="E9" s="185"/>
      <c r="F9" s="185"/>
      <c r="G9" s="185"/>
      <c r="H9" s="185"/>
      <c r="I9" s="6">
        <v>2856810</v>
      </c>
      <c r="J9" s="124"/>
    </row>
    <row r="10" spans="1:22" ht="24.95" customHeight="1" x14ac:dyDescent="0.2">
      <c r="B10" s="5">
        <v>5</v>
      </c>
      <c r="C10" s="185" t="s">
        <v>168</v>
      </c>
      <c r="D10" s="185"/>
      <c r="E10" s="185"/>
      <c r="F10" s="185"/>
      <c r="G10" s="185"/>
      <c r="H10" s="185"/>
      <c r="I10" s="6">
        <v>0</v>
      </c>
      <c r="J10" s="124"/>
    </row>
    <row r="11" spans="1:22" ht="24.95" customHeight="1" x14ac:dyDescent="0.2">
      <c r="B11" s="5">
        <v>6</v>
      </c>
      <c r="C11" s="185" t="s">
        <v>119</v>
      </c>
      <c r="D11" s="185"/>
      <c r="E11" s="185"/>
      <c r="F11" s="185"/>
      <c r="G11" s="185"/>
      <c r="H11" s="185"/>
      <c r="I11" s="6">
        <v>0</v>
      </c>
      <c r="J11" s="124"/>
    </row>
    <row r="12" spans="1:22" ht="24.95" customHeight="1" x14ac:dyDescent="0.25">
      <c r="A12" s="3" t="s">
        <v>5</v>
      </c>
      <c r="B12" s="190" t="s">
        <v>12</v>
      </c>
      <c r="C12" s="190"/>
      <c r="D12" s="190"/>
      <c r="E12" s="190"/>
      <c r="F12" s="190"/>
      <c r="G12" s="190"/>
      <c r="H12" s="190"/>
      <c r="I12" s="190"/>
      <c r="J12" s="4">
        <f>SUM(I13:I18)</f>
        <v>10466000</v>
      </c>
    </row>
    <row r="13" spans="1:22" ht="24.95" customHeight="1" x14ac:dyDescent="0.2">
      <c r="B13" s="5">
        <v>1</v>
      </c>
      <c r="C13" s="185" t="s">
        <v>13</v>
      </c>
      <c r="D13" s="185"/>
      <c r="E13" s="185"/>
      <c r="F13" s="185"/>
      <c r="G13" s="185"/>
      <c r="H13" s="185"/>
      <c r="I13" s="6">
        <v>5000000</v>
      </c>
      <c r="J13" s="124"/>
    </row>
    <row r="14" spans="1:22" ht="24.95" customHeight="1" x14ac:dyDescent="0.2">
      <c r="B14" s="5">
        <v>2</v>
      </c>
      <c r="C14" s="185" t="s">
        <v>121</v>
      </c>
      <c r="D14" s="185"/>
      <c r="E14" s="185"/>
      <c r="F14" s="185"/>
      <c r="G14" s="185"/>
      <c r="H14" s="185"/>
      <c r="I14" s="6">
        <v>5466000</v>
      </c>
      <c r="J14" s="124"/>
    </row>
    <row r="15" spans="1:22" ht="24.95" hidden="1" customHeight="1" x14ac:dyDescent="0.2">
      <c r="B15" s="5">
        <v>3</v>
      </c>
      <c r="C15" s="185"/>
      <c r="D15" s="185"/>
      <c r="E15" s="185"/>
      <c r="F15" s="185"/>
      <c r="G15" s="185"/>
      <c r="H15" s="185"/>
      <c r="I15" s="6"/>
      <c r="J15" s="124"/>
    </row>
    <row r="16" spans="1:22" ht="24.95" hidden="1" customHeight="1" x14ac:dyDescent="0.2">
      <c r="B16" s="5">
        <v>4</v>
      </c>
      <c r="C16" s="185"/>
      <c r="D16" s="185"/>
      <c r="E16" s="185"/>
      <c r="F16" s="185"/>
      <c r="G16" s="185"/>
      <c r="H16" s="185"/>
      <c r="I16" s="6"/>
      <c r="J16" s="124"/>
    </row>
    <row r="17" spans="1:10" ht="24.95" hidden="1" customHeight="1" x14ac:dyDescent="0.2">
      <c r="B17" s="5">
        <v>5</v>
      </c>
      <c r="C17" s="185"/>
      <c r="D17" s="185"/>
      <c r="E17" s="185"/>
      <c r="F17" s="185"/>
      <c r="G17" s="185"/>
      <c r="H17" s="185"/>
      <c r="I17" s="6"/>
      <c r="J17" s="124"/>
    </row>
    <row r="18" spans="1:10" ht="24.95" hidden="1" customHeight="1" x14ac:dyDescent="0.2">
      <c r="B18" s="5">
        <v>6</v>
      </c>
      <c r="C18" s="185"/>
      <c r="D18" s="185"/>
      <c r="E18" s="185"/>
      <c r="F18" s="185"/>
      <c r="G18" s="185"/>
      <c r="H18" s="185"/>
      <c r="I18" s="6"/>
      <c r="J18" s="124"/>
    </row>
    <row r="19" spans="1:10" ht="24.95" customHeight="1" x14ac:dyDescent="0.25">
      <c r="A19" s="3" t="s">
        <v>6</v>
      </c>
      <c r="B19" s="190" t="s">
        <v>14</v>
      </c>
      <c r="C19" s="190"/>
      <c r="D19" s="190"/>
      <c r="E19" s="190"/>
      <c r="F19" s="190"/>
      <c r="G19" s="190"/>
      <c r="H19" s="190"/>
      <c r="I19" s="190"/>
      <c r="J19" s="4">
        <f>SUM(I20:I24)</f>
        <v>37700000</v>
      </c>
    </row>
    <row r="20" spans="1:10" ht="24.95" customHeight="1" x14ac:dyDescent="0.2">
      <c r="B20" s="5">
        <v>1</v>
      </c>
      <c r="C20" s="185" t="s">
        <v>15</v>
      </c>
      <c r="D20" s="185"/>
      <c r="E20" s="185"/>
      <c r="F20" s="185"/>
      <c r="G20" s="185"/>
      <c r="H20" s="185"/>
      <c r="I20" s="6">
        <v>4400000</v>
      </c>
      <c r="J20" s="124"/>
    </row>
    <row r="21" spans="1:10" ht="24.95" customHeight="1" x14ac:dyDescent="0.2">
      <c r="B21" s="5">
        <v>2</v>
      </c>
      <c r="C21" s="185" t="s">
        <v>16</v>
      </c>
      <c r="D21" s="185"/>
      <c r="E21" s="185"/>
      <c r="F21" s="185"/>
      <c r="G21" s="185"/>
      <c r="H21" s="185"/>
      <c r="I21" s="6">
        <v>33000000</v>
      </c>
      <c r="J21" s="124"/>
    </row>
    <row r="22" spans="1:10" ht="24.95" customHeight="1" x14ac:dyDescent="0.2">
      <c r="B22" s="5">
        <v>3</v>
      </c>
      <c r="C22" s="185" t="s">
        <v>17</v>
      </c>
      <c r="D22" s="185"/>
      <c r="E22" s="185"/>
      <c r="F22" s="185"/>
      <c r="G22" s="185"/>
      <c r="H22" s="185"/>
      <c r="I22" s="6">
        <v>100000</v>
      </c>
      <c r="J22" s="124"/>
    </row>
    <row r="23" spans="1:10" ht="24.95" customHeight="1" x14ac:dyDescent="0.2">
      <c r="B23" s="5">
        <v>4</v>
      </c>
      <c r="C23" s="185" t="s">
        <v>18</v>
      </c>
      <c r="D23" s="185"/>
      <c r="E23" s="185"/>
      <c r="F23" s="185"/>
      <c r="G23" s="185"/>
      <c r="H23" s="185"/>
      <c r="I23" s="6">
        <v>150000</v>
      </c>
      <c r="J23" s="124"/>
    </row>
    <row r="24" spans="1:10" ht="24.95" customHeight="1" x14ac:dyDescent="0.2">
      <c r="B24" s="5">
        <v>5</v>
      </c>
      <c r="C24" s="185" t="s">
        <v>19</v>
      </c>
      <c r="D24" s="185"/>
      <c r="E24" s="185"/>
      <c r="F24" s="185"/>
      <c r="G24" s="185"/>
      <c r="H24" s="185"/>
      <c r="I24" s="6">
        <v>50000</v>
      </c>
      <c r="J24" s="124"/>
    </row>
    <row r="25" spans="1:10" ht="24.95" customHeight="1" x14ac:dyDescent="0.25">
      <c r="A25" s="3" t="s">
        <v>7</v>
      </c>
      <c r="B25" s="190" t="s">
        <v>20</v>
      </c>
      <c r="C25" s="190"/>
      <c r="D25" s="190"/>
      <c r="E25" s="190"/>
      <c r="F25" s="190"/>
      <c r="G25" s="190"/>
      <c r="H25" s="190"/>
      <c r="I25" s="190"/>
      <c r="J25" s="4">
        <f>SUM(I26:I36)</f>
        <v>11823000</v>
      </c>
    </row>
    <row r="26" spans="1:10" ht="24.95" customHeight="1" x14ac:dyDescent="0.2">
      <c r="B26" s="5">
        <v>1</v>
      </c>
      <c r="C26" s="185" t="s">
        <v>21</v>
      </c>
      <c r="D26" s="185"/>
      <c r="E26" s="185"/>
      <c r="F26" s="185"/>
      <c r="G26" s="185"/>
      <c r="H26" s="185"/>
      <c r="I26" s="6">
        <v>300000</v>
      </c>
      <c r="J26" s="124"/>
    </row>
    <row r="27" spans="1:10" ht="24.95" customHeight="1" x14ac:dyDescent="0.2">
      <c r="B27" s="5">
        <v>2</v>
      </c>
      <c r="C27" s="185" t="s">
        <v>22</v>
      </c>
      <c r="D27" s="185"/>
      <c r="E27" s="185"/>
      <c r="F27" s="185"/>
      <c r="G27" s="185"/>
      <c r="H27" s="185"/>
      <c r="I27" s="6">
        <v>5420000</v>
      </c>
      <c r="J27" s="124"/>
    </row>
    <row r="28" spans="1:10" ht="24.95" customHeight="1" x14ac:dyDescent="0.2">
      <c r="B28" s="5">
        <v>3</v>
      </c>
      <c r="C28" s="185" t="s">
        <v>23</v>
      </c>
      <c r="D28" s="185"/>
      <c r="E28" s="185"/>
      <c r="F28" s="185"/>
      <c r="G28" s="185"/>
      <c r="H28" s="185"/>
      <c r="I28" s="6">
        <v>1250000</v>
      </c>
      <c r="J28" s="124"/>
    </row>
    <row r="29" spans="1:10" ht="24.95" customHeight="1" x14ac:dyDescent="0.2">
      <c r="B29" s="5">
        <v>4</v>
      </c>
      <c r="C29" s="185" t="s">
        <v>24</v>
      </c>
      <c r="D29" s="185"/>
      <c r="E29" s="185"/>
      <c r="F29" s="185"/>
      <c r="G29" s="185"/>
      <c r="H29" s="185"/>
      <c r="I29" s="6">
        <v>0</v>
      </c>
      <c r="J29" s="124"/>
    </row>
    <row r="30" spans="1:10" ht="24.95" customHeight="1" x14ac:dyDescent="0.2">
      <c r="B30" s="5">
        <v>5</v>
      </c>
      <c r="C30" s="185" t="s">
        <v>25</v>
      </c>
      <c r="D30" s="185"/>
      <c r="E30" s="185"/>
      <c r="F30" s="185"/>
      <c r="G30" s="185"/>
      <c r="H30" s="185"/>
      <c r="I30" s="6">
        <f>SUM(H31:H34)</f>
        <v>3668000</v>
      </c>
      <c r="J30" s="124"/>
    </row>
    <row r="31" spans="1:10" ht="24.95" customHeight="1" x14ac:dyDescent="0.2">
      <c r="B31" s="5"/>
      <c r="C31" s="129" t="s">
        <v>2</v>
      </c>
      <c r="D31" s="185" t="s">
        <v>26</v>
      </c>
      <c r="E31" s="185"/>
      <c r="F31" s="185"/>
      <c r="G31" s="185"/>
      <c r="H31" s="7">
        <v>1890000</v>
      </c>
      <c r="I31" s="6"/>
      <c r="J31" s="124"/>
    </row>
    <row r="32" spans="1:10" ht="24.95" customHeight="1" x14ac:dyDescent="0.2">
      <c r="B32" s="5"/>
      <c r="C32" s="129" t="s">
        <v>3</v>
      </c>
      <c r="D32" s="185" t="s">
        <v>115</v>
      </c>
      <c r="E32" s="185"/>
      <c r="F32" s="185"/>
      <c r="G32" s="185"/>
      <c r="H32" s="7">
        <v>1578000</v>
      </c>
      <c r="I32" s="6"/>
      <c r="J32" s="124"/>
    </row>
    <row r="33" spans="1:10" ht="24.95" customHeight="1" x14ac:dyDescent="0.2">
      <c r="B33" s="5"/>
      <c r="C33" s="129" t="s">
        <v>4</v>
      </c>
      <c r="D33" s="185" t="s">
        <v>116</v>
      </c>
      <c r="E33" s="185"/>
      <c r="F33" s="185"/>
      <c r="G33" s="185"/>
      <c r="H33" s="7">
        <v>200000</v>
      </c>
      <c r="I33" s="6"/>
      <c r="J33" s="124"/>
    </row>
    <row r="34" spans="1:10" ht="24.95" customHeight="1" x14ac:dyDescent="0.2">
      <c r="B34" s="5"/>
      <c r="C34" s="129"/>
      <c r="D34" s="185"/>
      <c r="E34" s="185"/>
      <c r="F34" s="185"/>
      <c r="G34" s="185"/>
      <c r="H34" s="7"/>
      <c r="I34" s="6"/>
      <c r="J34" s="124"/>
    </row>
    <row r="35" spans="1:10" ht="24.95" customHeight="1" x14ac:dyDescent="0.2">
      <c r="B35" s="5">
        <v>6</v>
      </c>
      <c r="C35" s="185" t="s">
        <v>27</v>
      </c>
      <c r="D35" s="185"/>
      <c r="E35" s="185"/>
      <c r="F35" s="185"/>
      <c r="G35" s="185"/>
      <c r="H35" s="185"/>
      <c r="I35" s="6">
        <v>1085000</v>
      </c>
      <c r="J35" s="124"/>
    </row>
    <row r="36" spans="1:10" ht="24.95" customHeight="1" x14ac:dyDescent="0.2">
      <c r="B36" s="5">
        <v>7</v>
      </c>
      <c r="C36" s="185" t="s">
        <v>28</v>
      </c>
      <c r="D36" s="185"/>
      <c r="E36" s="185"/>
      <c r="F36" s="185"/>
      <c r="G36" s="185"/>
      <c r="H36" s="185"/>
      <c r="I36" s="6">
        <v>100000</v>
      </c>
      <c r="J36" s="124"/>
    </row>
    <row r="37" spans="1:10" ht="24.95" hidden="1" customHeight="1" x14ac:dyDescent="0.2">
      <c r="B37" s="5">
        <v>8</v>
      </c>
      <c r="C37" s="185" t="s">
        <v>29</v>
      </c>
      <c r="D37" s="185"/>
      <c r="E37" s="185"/>
      <c r="F37" s="185"/>
      <c r="G37" s="185"/>
      <c r="H37" s="185"/>
      <c r="I37" s="6">
        <v>0</v>
      </c>
      <c r="J37" s="124"/>
    </row>
    <row r="38" spans="1:10" ht="24.95" customHeight="1" x14ac:dyDescent="0.2">
      <c r="B38" s="124"/>
      <c r="C38" s="124"/>
      <c r="D38" s="124"/>
      <c r="E38" s="124"/>
      <c r="F38" s="124"/>
      <c r="G38" s="124"/>
      <c r="H38" s="124"/>
      <c r="I38" s="6"/>
      <c r="J38" s="124"/>
    </row>
    <row r="39" spans="1:10" ht="24.95" customHeight="1" x14ac:dyDescent="0.2">
      <c r="B39" s="124"/>
      <c r="C39" s="124"/>
      <c r="D39" s="124"/>
      <c r="E39" s="124"/>
      <c r="F39" s="124"/>
      <c r="G39" s="124"/>
      <c r="H39" s="124"/>
      <c r="I39" s="6"/>
      <c r="J39" s="124"/>
    </row>
    <row r="40" spans="1:10" ht="24.95" customHeight="1" x14ac:dyDescent="0.25">
      <c r="A40" s="3" t="s">
        <v>30</v>
      </c>
      <c r="B40" s="190" t="s">
        <v>31</v>
      </c>
      <c r="C40" s="190"/>
      <c r="D40" s="190"/>
      <c r="E40" s="190"/>
      <c r="F40" s="190"/>
      <c r="G40" s="190"/>
      <c r="H40" s="190"/>
      <c r="I40" s="190"/>
      <c r="J40" s="4">
        <f>SUM(I41:I52)</f>
        <v>166739000</v>
      </c>
    </row>
    <row r="41" spans="1:10" ht="24.95" customHeight="1" x14ac:dyDescent="0.2">
      <c r="B41" s="5">
        <v>1</v>
      </c>
      <c r="C41" s="185" t="s">
        <v>165</v>
      </c>
      <c r="D41" s="185"/>
      <c r="E41" s="185"/>
      <c r="F41" s="185"/>
      <c r="G41" s="185"/>
      <c r="H41" s="185"/>
      <c r="I41" s="6">
        <v>109239000</v>
      </c>
      <c r="J41" s="124"/>
    </row>
    <row r="42" spans="1:10" ht="24.95" customHeight="1" x14ac:dyDescent="0.2">
      <c r="B42" s="5">
        <v>2</v>
      </c>
      <c r="C42" s="185" t="s">
        <v>166</v>
      </c>
      <c r="D42" s="185"/>
      <c r="E42" s="185"/>
      <c r="F42" s="185"/>
      <c r="G42" s="185"/>
      <c r="H42" s="185"/>
      <c r="I42" s="6">
        <v>15000000</v>
      </c>
      <c r="J42" s="124"/>
    </row>
    <row r="43" spans="1:10" ht="24.95" customHeight="1" x14ac:dyDescent="0.2">
      <c r="B43" s="154">
        <v>3</v>
      </c>
      <c r="C43" s="191" t="s">
        <v>169</v>
      </c>
      <c r="D43" s="191"/>
      <c r="E43" s="191"/>
      <c r="F43" s="191"/>
      <c r="G43" s="191"/>
      <c r="H43" s="191"/>
      <c r="I43" s="150">
        <v>42500000</v>
      </c>
      <c r="J43" s="124"/>
    </row>
    <row r="44" spans="1:10" ht="24.95" hidden="1" customHeight="1" x14ac:dyDescent="0.2">
      <c r="B44" s="5"/>
      <c r="C44" s="153"/>
      <c r="D44" s="153"/>
      <c r="E44" s="153"/>
      <c r="F44" s="153"/>
      <c r="G44" s="153"/>
      <c r="H44" s="153"/>
      <c r="I44" s="150"/>
      <c r="J44" s="124"/>
    </row>
    <row r="45" spans="1:10" ht="24.95" hidden="1" customHeight="1" x14ac:dyDescent="0.2">
      <c r="B45" s="5"/>
      <c r="C45" s="153"/>
      <c r="D45" s="153"/>
      <c r="E45" s="153"/>
      <c r="F45" s="153"/>
      <c r="G45" s="153"/>
      <c r="H45" s="153"/>
      <c r="I45" s="150"/>
      <c r="J45" s="124"/>
    </row>
    <row r="46" spans="1:10" ht="24.95" hidden="1" customHeight="1" x14ac:dyDescent="0.2">
      <c r="B46" s="5"/>
      <c r="C46" s="153"/>
      <c r="D46" s="153"/>
      <c r="E46" s="153"/>
      <c r="F46" s="153"/>
      <c r="G46" s="153"/>
      <c r="H46" s="153"/>
      <c r="I46" s="150"/>
      <c r="J46" s="124"/>
    </row>
    <row r="47" spans="1:10" ht="24.95" hidden="1" customHeight="1" x14ac:dyDescent="0.2">
      <c r="B47" s="5"/>
      <c r="C47" s="153"/>
      <c r="D47" s="153"/>
      <c r="E47" s="153"/>
      <c r="F47" s="153"/>
      <c r="G47" s="153"/>
      <c r="H47" s="153"/>
      <c r="I47" s="150"/>
      <c r="J47" s="124"/>
    </row>
    <row r="48" spans="1:10" ht="24.95" customHeight="1" x14ac:dyDescent="0.2">
      <c r="B48" s="5"/>
      <c r="C48" s="185"/>
      <c r="D48" s="185"/>
      <c r="E48" s="185"/>
      <c r="F48" s="185"/>
      <c r="G48" s="185"/>
      <c r="H48" s="185"/>
      <c r="I48" s="6"/>
      <c r="J48" s="124"/>
    </row>
    <row r="49" spans="1:11" ht="24.95" hidden="1" customHeight="1" x14ac:dyDescent="0.2">
      <c r="B49" s="5">
        <v>3</v>
      </c>
      <c r="C49" s="185"/>
      <c r="D49" s="185"/>
      <c r="E49" s="185"/>
      <c r="F49" s="185"/>
      <c r="G49" s="185"/>
      <c r="H49" s="185"/>
      <c r="I49" s="6"/>
      <c r="J49" s="124"/>
    </row>
    <row r="50" spans="1:11" ht="24.95" hidden="1" customHeight="1" x14ac:dyDescent="0.2">
      <c r="B50" s="5">
        <v>4</v>
      </c>
      <c r="C50" s="185"/>
      <c r="D50" s="185"/>
      <c r="E50" s="185"/>
      <c r="F50" s="185"/>
      <c r="G50" s="185"/>
      <c r="H50" s="185"/>
      <c r="I50" s="6"/>
      <c r="J50" s="124"/>
    </row>
    <row r="51" spans="1:11" ht="24.95" hidden="1" customHeight="1" x14ac:dyDescent="0.2">
      <c r="B51" s="5">
        <v>5</v>
      </c>
      <c r="C51" s="185"/>
      <c r="D51" s="185"/>
      <c r="E51" s="185"/>
      <c r="F51" s="185"/>
      <c r="G51" s="185"/>
      <c r="H51" s="185"/>
      <c r="I51" s="6">
        <v>0</v>
      </c>
      <c r="J51" s="124"/>
    </row>
    <row r="52" spans="1:11" ht="24.95" hidden="1" customHeight="1" x14ac:dyDescent="0.2">
      <c r="B52" s="5">
        <v>6</v>
      </c>
      <c r="C52" s="124"/>
      <c r="D52" s="124"/>
      <c r="E52" s="124"/>
      <c r="F52" s="124"/>
      <c r="G52" s="124"/>
      <c r="H52" s="124"/>
      <c r="I52" s="6">
        <v>0</v>
      </c>
      <c r="J52" s="124"/>
    </row>
    <row r="53" spans="1:11" ht="24.95" customHeight="1" x14ac:dyDescent="0.25">
      <c r="A53" s="3" t="s">
        <v>32</v>
      </c>
      <c r="B53" s="190" t="s">
        <v>33</v>
      </c>
      <c r="C53" s="190"/>
      <c r="D53" s="190"/>
      <c r="E53" s="190"/>
      <c r="F53" s="190"/>
      <c r="G53" s="190"/>
      <c r="H53" s="190"/>
      <c r="I53" s="190"/>
      <c r="J53" s="4">
        <f>SUM(I54:I56)</f>
        <v>6449000</v>
      </c>
    </row>
    <row r="54" spans="1:11" ht="24.95" customHeight="1" x14ac:dyDescent="0.2">
      <c r="B54" s="5">
        <v>1</v>
      </c>
      <c r="C54" s="185" t="s">
        <v>139</v>
      </c>
      <c r="D54" s="185"/>
      <c r="E54" s="185"/>
      <c r="F54" s="185"/>
      <c r="G54" s="185"/>
      <c r="H54" s="185"/>
      <c r="I54" s="6">
        <v>5249000</v>
      </c>
      <c r="J54" s="124"/>
    </row>
    <row r="55" spans="1:11" ht="24.95" customHeight="1" x14ac:dyDescent="0.2">
      <c r="B55" s="5">
        <v>2</v>
      </c>
      <c r="C55" s="185" t="s">
        <v>164</v>
      </c>
      <c r="D55" s="185"/>
      <c r="E55" s="185"/>
      <c r="F55" s="185"/>
      <c r="G55" s="185"/>
      <c r="H55" s="185"/>
      <c r="I55" s="6">
        <v>1200000</v>
      </c>
      <c r="J55" s="124"/>
    </row>
    <row r="56" spans="1:11" ht="24.95" hidden="1" customHeight="1" x14ac:dyDescent="0.2">
      <c r="B56" s="5">
        <v>3</v>
      </c>
      <c r="C56" s="185"/>
      <c r="D56" s="185"/>
      <c r="E56" s="185"/>
      <c r="F56" s="185"/>
      <c r="G56" s="185"/>
      <c r="H56" s="185"/>
      <c r="I56" s="6">
        <v>0</v>
      </c>
      <c r="J56" s="124"/>
    </row>
    <row r="57" spans="1:11" ht="24.95" customHeight="1" x14ac:dyDescent="0.2">
      <c r="B57" s="124"/>
      <c r="C57" s="124"/>
      <c r="D57" s="124"/>
      <c r="E57" s="124"/>
      <c r="F57" s="124"/>
      <c r="G57" s="124"/>
      <c r="H57" s="124"/>
      <c r="I57" s="124"/>
      <c r="J57" s="124"/>
    </row>
    <row r="58" spans="1:11" ht="24.95" customHeight="1" x14ac:dyDescent="0.25">
      <c r="A58" s="3" t="s">
        <v>34</v>
      </c>
      <c r="B58" s="190" t="s">
        <v>35</v>
      </c>
      <c r="C58" s="190"/>
      <c r="D58" s="190"/>
      <c r="E58" s="190"/>
      <c r="F58" s="190"/>
      <c r="G58" s="190"/>
      <c r="H58" s="190"/>
      <c r="I58" s="190"/>
      <c r="J58" s="4">
        <f>SUM(I59:I62)</f>
        <v>489043000</v>
      </c>
    </row>
    <row r="59" spans="1:11" ht="24.95" customHeight="1" x14ac:dyDescent="0.2">
      <c r="B59" s="5">
        <v>1</v>
      </c>
      <c r="C59" s="185" t="s">
        <v>122</v>
      </c>
      <c r="D59" s="185"/>
      <c r="E59" s="185"/>
      <c r="F59" s="185"/>
      <c r="G59" s="185"/>
      <c r="H59" s="185"/>
      <c r="I59" s="6">
        <v>489043000</v>
      </c>
      <c r="J59" s="124"/>
    </row>
    <row r="60" spans="1:11" ht="24.95" customHeight="1" x14ac:dyDescent="0.2">
      <c r="B60" s="5">
        <v>2</v>
      </c>
      <c r="C60" s="185"/>
      <c r="D60" s="185"/>
      <c r="E60" s="185"/>
      <c r="F60" s="185"/>
      <c r="G60" s="185"/>
      <c r="H60" s="185"/>
      <c r="I60" s="6"/>
      <c r="J60" s="124"/>
    </row>
    <row r="61" spans="1:11" ht="24.95" customHeight="1" x14ac:dyDescent="0.2">
      <c r="B61" s="5">
        <v>3</v>
      </c>
      <c r="C61" s="185"/>
      <c r="D61" s="185"/>
      <c r="E61" s="185"/>
      <c r="F61" s="185"/>
      <c r="G61" s="185"/>
      <c r="H61" s="185"/>
      <c r="I61" s="6"/>
    </row>
    <row r="62" spans="1:11" ht="24.95" hidden="1" customHeight="1" x14ac:dyDescent="0.2">
      <c r="B62" s="5">
        <v>4</v>
      </c>
      <c r="I62" s="6">
        <v>0</v>
      </c>
    </row>
    <row r="63" spans="1:11" ht="24.95" customHeight="1" x14ac:dyDescent="0.35">
      <c r="A63" s="192" t="s">
        <v>167</v>
      </c>
      <c r="B63" s="193"/>
      <c r="C63" s="193"/>
      <c r="D63" s="193"/>
      <c r="E63" s="193"/>
      <c r="F63" s="193"/>
      <c r="G63" s="193"/>
      <c r="H63" s="193"/>
      <c r="I63" s="193"/>
      <c r="J63" s="8">
        <f>SUM(J5:J62)</f>
        <v>900525610</v>
      </c>
      <c r="K63" s="130"/>
    </row>
    <row r="64" spans="1:11" ht="24.95" customHeight="1" x14ac:dyDescent="0.2">
      <c r="A64" s="185" t="s">
        <v>118</v>
      </c>
      <c r="B64" s="185"/>
      <c r="C64" s="185"/>
      <c r="D64" s="185"/>
      <c r="E64" s="185"/>
      <c r="F64" s="185"/>
    </row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</sheetData>
  <mergeCells count="55">
    <mergeCell ref="A64:F64"/>
    <mergeCell ref="C50:H50"/>
    <mergeCell ref="C51:H51"/>
    <mergeCell ref="B53:I53"/>
    <mergeCell ref="C54:H54"/>
    <mergeCell ref="C55:H55"/>
    <mergeCell ref="C56:H56"/>
    <mergeCell ref="B58:I58"/>
    <mergeCell ref="C59:H59"/>
    <mergeCell ref="C60:H60"/>
    <mergeCell ref="C61:H61"/>
    <mergeCell ref="A63:I63"/>
    <mergeCell ref="C49:H49"/>
    <mergeCell ref="C30:H30"/>
    <mergeCell ref="D31:G31"/>
    <mergeCell ref="D32:G32"/>
    <mergeCell ref="D33:G33"/>
    <mergeCell ref="D34:G34"/>
    <mergeCell ref="C35:H35"/>
    <mergeCell ref="C36:H36"/>
    <mergeCell ref="C37:H37"/>
    <mergeCell ref="B40:I40"/>
    <mergeCell ref="C41:H41"/>
    <mergeCell ref="C48:H48"/>
    <mergeCell ref="C42:H42"/>
    <mergeCell ref="C43:H43"/>
    <mergeCell ref="C29:H29"/>
    <mergeCell ref="C18:H18"/>
    <mergeCell ref="B19:I19"/>
    <mergeCell ref="C20:H20"/>
    <mergeCell ref="C21:H21"/>
    <mergeCell ref="C22:H22"/>
    <mergeCell ref="C23:H23"/>
    <mergeCell ref="C24:H24"/>
    <mergeCell ref="B25:I25"/>
    <mergeCell ref="C26:H26"/>
    <mergeCell ref="C27:H27"/>
    <mergeCell ref="C28:H28"/>
    <mergeCell ref="C17:H17"/>
    <mergeCell ref="C7:H7"/>
    <mergeCell ref="C8:H8"/>
    <mergeCell ref="C9:H9"/>
    <mergeCell ref="C10:H10"/>
    <mergeCell ref="C11:H11"/>
    <mergeCell ref="B12:I12"/>
    <mergeCell ref="C13:H13"/>
    <mergeCell ref="C14:H14"/>
    <mergeCell ref="C15:H15"/>
    <mergeCell ref="C16:H16"/>
    <mergeCell ref="C6:H6"/>
    <mergeCell ref="A2:K2"/>
    <mergeCell ref="B3:K3"/>
    <mergeCell ref="L3:V3"/>
    <mergeCell ref="B4:K4"/>
    <mergeCell ref="B5:I5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tabSelected="1" view="pageBreakPreview" zoomScaleNormal="100" zoomScaleSheetLayoutView="100" workbookViewId="0">
      <selection activeCell="E7" sqref="E7"/>
    </sheetView>
  </sheetViews>
  <sheetFormatPr defaultRowHeight="15" x14ac:dyDescent="0.25"/>
  <cols>
    <col min="2" max="2" width="80" customWidth="1"/>
    <col min="3" max="3" width="46.42578125" customWidth="1"/>
  </cols>
  <sheetData>
    <row r="2" spans="1:3" x14ac:dyDescent="0.25">
      <c r="B2" s="182" t="s">
        <v>174</v>
      </c>
      <c r="C2" s="182"/>
    </row>
    <row r="3" spans="1:3" ht="28.5" customHeight="1" x14ac:dyDescent="0.25">
      <c r="B3" s="196" t="s">
        <v>153</v>
      </c>
      <c r="C3" s="196"/>
    </row>
    <row r="4" spans="1:3" ht="18.75" x14ac:dyDescent="0.3">
      <c r="B4" s="197" t="s">
        <v>152</v>
      </c>
      <c r="C4" s="198"/>
    </row>
    <row r="5" spans="1:3" ht="15.75" x14ac:dyDescent="0.25">
      <c r="B5" s="199"/>
      <c r="C5" s="200"/>
    </row>
    <row r="6" spans="1:3" ht="15.75" x14ac:dyDescent="0.25">
      <c r="B6" s="122"/>
      <c r="C6" s="128" t="s">
        <v>154</v>
      </c>
    </row>
    <row r="7" spans="1:3" ht="24.95" customHeight="1" x14ac:dyDescent="0.25">
      <c r="A7">
        <v>1</v>
      </c>
      <c r="B7" s="137" t="s">
        <v>148</v>
      </c>
      <c r="C7" s="18">
        <v>41615</v>
      </c>
    </row>
    <row r="8" spans="1:3" ht="24.95" customHeight="1" x14ac:dyDescent="0.25">
      <c r="A8">
        <v>2</v>
      </c>
      <c r="B8" s="126" t="s">
        <v>132</v>
      </c>
      <c r="C8" s="123">
        <v>900</v>
      </c>
    </row>
    <row r="9" spans="1:3" ht="24.95" customHeight="1" x14ac:dyDescent="0.25">
      <c r="A9">
        <v>3</v>
      </c>
      <c r="B9" s="126" t="s">
        <v>149</v>
      </c>
      <c r="C9" s="18">
        <v>2450</v>
      </c>
    </row>
    <row r="10" spans="1:3" ht="24.95" customHeight="1" x14ac:dyDescent="0.25">
      <c r="A10">
        <v>4</v>
      </c>
      <c r="B10" s="126" t="s">
        <v>156</v>
      </c>
      <c r="C10" s="18">
        <v>186576</v>
      </c>
    </row>
    <row r="11" spans="1:3" ht="24.95" customHeight="1" x14ac:dyDescent="0.25">
      <c r="A11">
        <v>5</v>
      </c>
      <c r="B11" s="137" t="s">
        <v>137</v>
      </c>
      <c r="C11" s="18">
        <v>119986</v>
      </c>
    </row>
    <row r="12" spans="1:3" ht="24.95" customHeight="1" x14ac:dyDescent="0.25">
      <c r="A12">
        <v>6</v>
      </c>
      <c r="B12" s="126" t="s">
        <v>157</v>
      </c>
      <c r="C12" s="18">
        <v>3000</v>
      </c>
    </row>
    <row r="13" spans="1:3" ht="24.95" customHeight="1" x14ac:dyDescent="0.25">
      <c r="A13">
        <v>7</v>
      </c>
      <c r="B13" s="137" t="s">
        <v>155</v>
      </c>
      <c r="C13" s="18">
        <v>99866</v>
      </c>
    </row>
    <row r="14" spans="1:3" ht="24.95" customHeight="1" x14ac:dyDescent="0.25">
      <c r="A14">
        <v>8</v>
      </c>
      <c r="B14" s="126" t="s">
        <v>158</v>
      </c>
      <c r="C14" s="18">
        <v>20170</v>
      </c>
    </row>
    <row r="15" spans="1:3" ht="24.95" customHeight="1" x14ac:dyDescent="0.25">
      <c r="A15">
        <v>9</v>
      </c>
      <c r="B15" s="126" t="s">
        <v>160</v>
      </c>
      <c r="C15" s="18">
        <v>728</v>
      </c>
    </row>
    <row r="16" spans="1:3" ht="24.95" customHeight="1" x14ac:dyDescent="0.25">
      <c r="A16">
        <v>10</v>
      </c>
      <c r="B16" s="126" t="s">
        <v>162</v>
      </c>
      <c r="C16" s="18"/>
    </row>
    <row r="17" spans="1:3" ht="24.95" customHeight="1" x14ac:dyDescent="0.25">
      <c r="A17">
        <v>11</v>
      </c>
      <c r="B17" s="126" t="s">
        <v>163</v>
      </c>
      <c r="C17" s="18">
        <v>1600</v>
      </c>
    </row>
    <row r="18" spans="1:3" ht="24.95" customHeight="1" x14ac:dyDescent="0.25">
      <c r="B18" s="126"/>
      <c r="C18" s="133"/>
    </row>
    <row r="19" spans="1:3" ht="24.95" customHeight="1" x14ac:dyDescent="0.25">
      <c r="B19" s="135"/>
      <c r="C19" s="121"/>
    </row>
    <row r="20" spans="1:3" ht="30" customHeight="1" x14ac:dyDescent="0.25">
      <c r="B20" s="60" t="s">
        <v>113</v>
      </c>
      <c r="C20" s="61">
        <f>SUM(C7:C19)</f>
        <v>476891</v>
      </c>
    </row>
    <row r="21" spans="1:3" ht="18.75" x14ac:dyDescent="0.3">
      <c r="B21" s="127"/>
      <c r="C21" s="127"/>
    </row>
    <row r="22" spans="1:3" ht="18.75" x14ac:dyDescent="0.3">
      <c r="B22" s="197" t="s">
        <v>150</v>
      </c>
      <c r="C22" s="198"/>
    </row>
    <row r="23" spans="1:3" ht="15.75" x14ac:dyDescent="0.25">
      <c r="B23" s="194" t="s">
        <v>151</v>
      </c>
      <c r="C23" s="195"/>
    </row>
    <row r="24" spans="1:3" ht="15.75" x14ac:dyDescent="0.25">
      <c r="A24">
        <v>1</v>
      </c>
      <c r="B24" s="126" t="s">
        <v>133</v>
      </c>
      <c r="C24" s="18">
        <v>2000</v>
      </c>
    </row>
    <row r="25" spans="1:3" ht="15.75" x14ac:dyDescent="0.25">
      <c r="A25">
        <v>2</v>
      </c>
      <c r="B25" s="126" t="s">
        <v>134</v>
      </c>
      <c r="C25" s="18">
        <v>45296</v>
      </c>
    </row>
    <row r="26" spans="1:3" ht="15.75" x14ac:dyDescent="0.25">
      <c r="A26">
        <v>3</v>
      </c>
      <c r="B26" s="126" t="s">
        <v>138</v>
      </c>
      <c r="C26" s="123">
        <v>43070</v>
      </c>
    </row>
    <row r="27" spans="1:3" ht="15.75" x14ac:dyDescent="0.25">
      <c r="A27">
        <v>4</v>
      </c>
      <c r="B27" s="126" t="s">
        <v>159</v>
      </c>
      <c r="C27" s="123">
        <v>36530</v>
      </c>
    </row>
    <row r="28" spans="1:3" ht="15.75" x14ac:dyDescent="0.25">
      <c r="A28">
        <v>5</v>
      </c>
      <c r="B28" s="126" t="s">
        <v>161</v>
      </c>
      <c r="C28" s="18">
        <v>1170</v>
      </c>
    </row>
    <row r="29" spans="1:3" ht="15.75" x14ac:dyDescent="0.25">
      <c r="A29">
        <v>6</v>
      </c>
      <c r="B29" s="156" t="s">
        <v>170</v>
      </c>
      <c r="C29" s="149">
        <v>42500</v>
      </c>
    </row>
    <row r="30" spans="1:3" ht="18.75" x14ac:dyDescent="0.25">
      <c r="B30" s="60" t="s">
        <v>120</v>
      </c>
      <c r="C30" s="61">
        <f>SUM(C24:C29)</f>
        <v>170566</v>
      </c>
    </row>
    <row r="32" spans="1:3" x14ac:dyDescent="0.25">
      <c r="C32" s="125">
        <f>C20+C30</f>
        <v>647457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Ktgv.mérlege</vt:lpstr>
      <vt:lpstr>2. Ktgv.egys.</vt:lpstr>
      <vt:lpstr>3.önk.ktgv.várh.bevételek</vt:lpstr>
      <vt:lpstr>4.Beruházások feladatonként</vt:lpstr>
      <vt:lpstr>'2. Ktgv.egys.'!Nyomtatási_cím</vt:lpstr>
      <vt:lpstr>'3.önk.ktgv.várh.bevételek'!Nyomtatási_terület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2018-05-07T11:05:44Z</dcterms:modified>
</cp:coreProperties>
</file>