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<sst xmlns="http://schemas.openxmlformats.org/spreadsheetml/2006/main" count="76" uniqueCount="63">
  <si>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Önkormányzatok működési támogatásai</t>
  </si>
  <si>
    <t>Bevételek megnevezése</t>
  </si>
  <si>
    <t>Egyéb működési célú támogatások bevételei államháztartáson belülről</t>
  </si>
  <si>
    <t>Szolgáltatások ellenértéke</t>
  </si>
  <si>
    <t>Kiszámlázott általános forgalmi adó</t>
  </si>
  <si>
    <t>Egyéb működési célú átvett pénzeszközök</t>
  </si>
  <si>
    <t>Bevételek összesen:</t>
  </si>
  <si>
    <t>Kiadások megnevezése</t>
  </si>
  <si>
    <t>Működési célú támogatások államháztartáson belülről (B1)</t>
  </si>
  <si>
    <t>Közhatalmi bevételek (B3)</t>
  </si>
  <si>
    <t>Működési bevételek (B4)</t>
  </si>
  <si>
    <t>Működési célú átvett pénzeszközök (B6)</t>
  </si>
  <si>
    <t>Finanszírozási bevételek (működési) (B8)</t>
  </si>
  <si>
    <t>Egyéb felhalmozási célú támogatások bevételei államháztartáson belülről</t>
  </si>
  <si>
    <t>Egyéb felhalmozási célú átvett pénzeszközök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</si>
  <si>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</si>
  <si>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</si>
  <si>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</si>
  <si>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(felhalmozási) (B8)</t>
  </si>
  <si>
    <t>Személyi juttatások (K1)</t>
  </si>
  <si>
    <t>Munkaadókat terhelő járulékok (K2)</t>
  </si>
  <si>
    <t>Dologi kiadások (K3)</t>
  </si>
  <si>
    <t>Ellátottak pénzbeli juttatásai (K4)</t>
  </si>
  <si>
    <t>Egyéb működési célú kiadások (K5)</t>
  </si>
  <si>
    <t>Elvonások és befizetések</t>
  </si>
  <si>
    <t>Egyéb működési célú támogatások államháztartáson belülre</t>
  </si>
  <si>
    <t>Egyéb működési célú támogatások államháztartáson kívülre</t>
  </si>
  <si>
    <t>Tartalékok</t>
  </si>
  <si>
    <t>Finanszírozási kiadások (működési) (K9)</t>
  </si>
  <si>
    <t>Beruházások (K6)</t>
  </si>
  <si>
    <t>Felújítások (K7)</t>
  </si>
  <si>
    <t>Egyéb felhalmozási célú kiadások (K8)</t>
  </si>
  <si>
    <t>Finanszírozási kiadások (felhalmozási) (K9)</t>
  </si>
  <si>
    <t>Kiadások összesen:</t>
  </si>
  <si>
    <t>Egyéb tárgyi eszközök, létesítése</t>
  </si>
  <si>
    <t>Beruházási célú előzetesen felszámított áfa</t>
  </si>
  <si>
    <t>Ingatlanok felújítása</t>
  </si>
  <si>
    <t>Felújítási célú előzetesen felászámított áfa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</si>
  <si>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</si>
  <si>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</si>
  <si>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</si>
  <si>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</si>
  <si>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</si>
  <si>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</si>
  <si>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</si>
  <si>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</si>
  <si>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</si>
  <si>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</si>
  <si>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</si>
  <si>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</si>
  <si>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Össz:</t>
  </si>
  <si>
    <t>Gépjármű adó</t>
  </si>
  <si>
    <t>Iparűzési adó</t>
  </si>
  <si>
    <t>Egyéb sajátos bevételek</t>
  </si>
  <si>
    <t>Egyéb intézményi bevételek</t>
  </si>
  <si>
    <t>Tulajdonosi bevételek</t>
  </si>
  <si>
    <t>Talajterhelési díj</t>
  </si>
  <si>
    <t>Közvetített szolgáltatások</t>
  </si>
  <si>
    <t>Települési támogatások</t>
  </si>
  <si>
    <t>Természetbeni ellátások</t>
  </si>
  <si>
    <t>Egyéb ellátások</t>
  </si>
  <si>
    <t>Kommunális adó</t>
  </si>
  <si>
    <t>Egyéb felújítás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</si>
</sst>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CE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i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8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3"/>
  <sheetViews>
    <sheetView tabSelected="1" view="pageLayout" zoomScale="130" zoomScalePageLayoutView="130" workbookViewId="0" topLeftCell="M1">
      <selection activeCell="A29" sqref="A29:IV39"/>
    </sheetView>
  </sheetViews>
  <sheetFormatPr defaultColWidth="9.140625" defaultRowHeight="15"/>
  <cols>
    <col min="1" max="1" width="31.8515625" style="28" customWidth="1"/>
    <col min="2" max="13" width="8.28125" style="29" customWidth="1"/>
    <col min="14" max="14" width="10.421875" style="30" customWidth="1"/>
    <col min="15" max="15" width="8.8515625" style="9" customWidth="1"/>
    <col min="16" max="16" width="10.57421875" style="9" bestFit="1" customWidth="1"/>
    <col min="17" max="16384" width="8.8515625" style="9" customWidth="1"/>
  </cols>
  <sheetData>
    <row r="1" s="5" customFormat="1" ht="13.5" thickBot="1"/>
    <row r="2" spans="1:14" ht="13.5" thickBot="1">
      <c r="A2" s="6" t="s">
        <v>1</v>
      </c>
      <c r="B2" s="7" t="s">
        <v>38</v>
      </c>
      <c r="C2" s="7" t="s">
        <v>39</v>
      </c>
      <c r="D2" s="7" t="s">
        <v>40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8" t="s">
        <v>50</v>
      </c>
    </row>
    <row r="3" spans="1:14" ht="21">
      <c r="A3" s="10" t="s">
        <v>8</v>
      </c>
      <c r="B3" s="11">
        <f>SUM(B4:B5)</f>
        <v>10688485</v>
      </c>
      <c r="C3" s="11">
        <f aca="true" t="shared" si="0" ref="C3:N3">SUM(C4:C5)</f>
        <v>10688486</v>
      </c>
      <c r="D3" s="11">
        <f t="shared" si="0"/>
        <v>10688485</v>
      </c>
      <c r="E3" s="11">
        <f t="shared" si="0"/>
        <v>10688486</v>
      </c>
      <c r="F3" s="11">
        <f t="shared" si="0"/>
        <v>10688485</v>
      </c>
      <c r="G3" s="11">
        <f t="shared" si="0"/>
        <v>10688486</v>
      </c>
      <c r="H3" s="11">
        <f t="shared" si="0"/>
        <v>10688485</v>
      </c>
      <c r="I3" s="11">
        <f t="shared" si="0"/>
        <v>10688486</v>
      </c>
      <c r="J3" s="11">
        <f t="shared" si="0"/>
        <v>10688485</v>
      </c>
      <c r="K3" s="11">
        <f t="shared" si="0"/>
        <v>10688486</v>
      </c>
      <c r="L3" s="11">
        <f t="shared" si="0"/>
        <v>10688485</v>
      </c>
      <c r="M3" s="11">
        <f t="shared" si="0"/>
        <v>10688486</v>
      </c>
      <c r="N3" s="11">
        <f t="shared" si="0"/>
        <v>128261826</v>
      </c>
    </row>
    <row r="4" spans="1:14" ht="12.75">
      <c r="A4" s="3" t="s">
        <v>0</v>
      </c>
      <c r="B4" s="12">
        <v>5087264</v>
      </c>
      <c r="C4" s="12">
        <v>5087265</v>
      </c>
      <c r="D4" s="12">
        <v>5087264</v>
      </c>
      <c r="E4" s="12">
        <v>5087265</v>
      </c>
      <c r="F4" s="12">
        <v>5087264</v>
      </c>
      <c r="G4" s="12">
        <v>5087265</v>
      </c>
      <c r="H4" s="12">
        <v>5087264</v>
      </c>
      <c r="I4" s="12">
        <v>5087265</v>
      </c>
      <c r="J4" s="12">
        <v>5087264</v>
      </c>
      <c r="K4" s="12">
        <v>5087265</v>
      </c>
      <c r="L4" s="12">
        <v>5087264</v>
      </c>
      <c r="M4" s="12">
        <v>5087265</v>
      </c>
      <c r="N4" s="14">
        <f>SUM(B4:M4)</f>
        <v>61047174</v>
      </c>
    </row>
    <row r="5" spans="1:14" ht="21">
      <c r="A5" s="3" t="s">
        <v>2</v>
      </c>
      <c r="B5" s="13">
        <v>5601221</v>
      </c>
      <c r="C5" s="13">
        <v>5601221</v>
      </c>
      <c r="D5" s="13">
        <v>5601221</v>
      </c>
      <c r="E5" s="13">
        <v>5601221</v>
      </c>
      <c r="F5" s="13">
        <v>5601221</v>
      </c>
      <c r="G5" s="13">
        <v>5601221</v>
      </c>
      <c r="H5" s="13">
        <v>5601221</v>
      </c>
      <c r="I5" s="13">
        <v>5601221</v>
      </c>
      <c r="J5" s="13">
        <v>5601221</v>
      </c>
      <c r="K5" s="13">
        <v>5601221</v>
      </c>
      <c r="L5" s="13">
        <v>5601221</v>
      </c>
      <c r="M5" s="13">
        <v>5601221</v>
      </c>
      <c r="N5" s="14">
        <f aca="true" t="shared" si="1" ref="N5:N26">SUM(B5:M5)</f>
        <v>67214652</v>
      </c>
    </row>
    <row r="6" spans="1:14" ht="12.75">
      <c r="A6" s="10" t="s">
        <v>9</v>
      </c>
      <c r="B6" s="14">
        <f>SUM(B7:B10)</f>
        <v>94000</v>
      </c>
      <c r="C6" s="14">
        <f aca="true" t="shared" si="2" ref="C6:M6">SUM(C7:C10)</f>
        <v>50000</v>
      </c>
      <c r="D6" s="14">
        <f t="shared" si="2"/>
        <v>2450000</v>
      </c>
      <c r="E6" s="14">
        <f t="shared" si="2"/>
        <v>210000</v>
      </c>
      <c r="F6" s="14">
        <f t="shared" si="2"/>
        <v>30000</v>
      </c>
      <c r="G6" s="14">
        <f t="shared" si="2"/>
        <v>0</v>
      </c>
      <c r="H6" s="14">
        <f t="shared" si="2"/>
        <v>1032000</v>
      </c>
      <c r="I6" s="14">
        <f t="shared" si="2"/>
        <v>3050000</v>
      </c>
      <c r="J6" s="14">
        <f t="shared" si="2"/>
        <v>1250000</v>
      </c>
      <c r="K6" s="14">
        <f t="shared" si="2"/>
        <v>132000</v>
      </c>
      <c r="L6" s="14">
        <f t="shared" si="2"/>
        <v>0</v>
      </c>
      <c r="M6" s="14">
        <f t="shared" si="2"/>
        <v>628000</v>
      </c>
      <c r="N6" s="14">
        <f t="shared" si="1"/>
        <v>8926000</v>
      </c>
    </row>
    <row r="7" spans="1:14" ht="12.75">
      <c r="A7" s="3" t="s">
        <v>51</v>
      </c>
      <c r="B7" s="13"/>
      <c r="C7" s="13">
        <v>50000</v>
      </c>
      <c r="D7" s="13">
        <v>1200000</v>
      </c>
      <c r="E7" s="13">
        <v>60000</v>
      </c>
      <c r="F7" s="13"/>
      <c r="G7" s="13"/>
      <c r="H7" s="13"/>
      <c r="I7" s="13">
        <v>50000</v>
      </c>
      <c r="J7" s="13">
        <v>1000000</v>
      </c>
      <c r="K7" s="13">
        <v>50000</v>
      </c>
      <c r="L7" s="13"/>
      <c r="M7" s="13">
        <v>28000</v>
      </c>
      <c r="N7" s="14">
        <f t="shared" si="1"/>
        <v>2438000</v>
      </c>
    </row>
    <row r="8" spans="1:14" ht="12.75">
      <c r="A8" s="3" t="s">
        <v>52</v>
      </c>
      <c r="B8" s="13"/>
      <c r="C8" s="13"/>
      <c r="D8" s="13">
        <v>1000000</v>
      </c>
      <c r="E8" s="13">
        <v>100000</v>
      </c>
      <c r="F8" s="13"/>
      <c r="G8" s="13"/>
      <c r="H8" s="13">
        <v>1000000</v>
      </c>
      <c r="I8" s="13">
        <v>3000000</v>
      </c>
      <c r="J8" s="13"/>
      <c r="K8" s="13"/>
      <c r="L8" s="13"/>
      <c r="M8" s="13">
        <v>600000</v>
      </c>
      <c r="N8" s="14">
        <f t="shared" si="1"/>
        <v>5700000</v>
      </c>
    </row>
    <row r="9" spans="1:14" ht="12.75">
      <c r="A9" s="3" t="s">
        <v>61</v>
      </c>
      <c r="B9" s="13"/>
      <c r="C9" s="13"/>
      <c r="D9" s="13">
        <v>250000</v>
      </c>
      <c r="E9" s="13">
        <v>50000</v>
      </c>
      <c r="F9" s="13"/>
      <c r="G9" s="13"/>
      <c r="H9" s="13"/>
      <c r="I9" s="13"/>
      <c r="J9" s="13">
        <v>250000</v>
      </c>
      <c r="K9" s="13">
        <v>50000</v>
      </c>
      <c r="L9" s="13"/>
      <c r="M9" s="13"/>
      <c r="N9" s="14">
        <f t="shared" si="1"/>
        <v>600000</v>
      </c>
    </row>
    <row r="10" spans="1:14" ht="12.75">
      <c r="A10" s="3" t="s">
        <v>56</v>
      </c>
      <c r="B10" s="13">
        <v>94000</v>
      </c>
      <c r="C10" s="13"/>
      <c r="D10" s="13"/>
      <c r="E10" s="13"/>
      <c r="F10" s="13">
        <v>30000</v>
      </c>
      <c r="G10" s="13"/>
      <c r="H10" s="13">
        <v>32000</v>
      </c>
      <c r="I10" s="13"/>
      <c r="J10" s="13"/>
      <c r="K10" s="13">
        <v>32000</v>
      </c>
      <c r="L10" s="13"/>
      <c r="M10" s="13"/>
      <c r="N10" s="14">
        <f t="shared" si="1"/>
        <v>188000</v>
      </c>
    </row>
    <row r="11" spans="1:14" ht="12.75">
      <c r="A11" s="10" t="s">
        <v>10</v>
      </c>
      <c r="B11" s="14">
        <f>SUM(B12:B17)</f>
        <v>1543360</v>
      </c>
      <c r="C11" s="14">
        <f aca="true" t="shared" si="3" ref="C11:L11">SUM(C12:C17)</f>
        <v>563620</v>
      </c>
      <c r="D11" s="14">
        <f t="shared" si="3"/>
        <v>563620</v>
      </c>
      <c r="E11" s="14">
        <f t="shared" si="3"/>
        <v>1543360</v>
      </c>
      <c r="F11" s="14">
        <f t="shared" si="3"/>
        <v>563620</v>
      </c>
      <c r="G11" s="14">
        <f t="shared" si="3"/>
        <v>564620</v>
      </c>
      <c r="H11" s="14">
        <f t="shared" si="3"/>
        <v>1544360</v>
      </c>
      <c r="I11" s="14">
        <f t="shared" si="3"/>
        <v>564620</v>
      </c>
      <c r="J11" s="14">
        <f t="shared" si="3"/>
        <v>564620</v>
      </c>
      <c r="K11" s="14">
        <f t="shared" si="3"/>
        <v>1543360</v>
      </c>
      <c r="L11" s="14">
        <f t="shared" si="3"/>
        <v>563620</v>
      </c>
      <c r="M11" s="14">
        <f>SUM(M12:M17)</f>
        <v>563620</v>
      </c>
      <c r="N11" s="14">
        <f>SUM(B11:M11)</f>
        <v>10686400</v>
      </c>
    </row>
    <row r="12" spans="1:14" ht="12.75">
      <c r="A12" s="3" t="s">
        <v>3</v>
      </c>
      <c r="B12" s="13">
        <v>7120</v>
      </c>
      <c r="C12" s="13">
        <v>7120</v>
      </c>
      <c r="D12" s="13">
        <v>7120</v>
      </c>
      <c r="E12" s="13">
        <v>7120</v>
      </c>
      <c r="F12" s="13">
        <v>7120</v>
      </c>
      <c r="G12" s="13">
        <v>7120</v>
      </c>
      <c r="H12" s="13">
        <v>7120</v>
      </c>
      <c r="I12" s="13">
        <v>7120</v>
      </c>
      <c r="J12" s="13">
        <v>7120</v>
      </c>
      <c r="K12" s="13">
        <v>7120</v>
      </c>
      <c r="L12" s="13">
        <v>7120</v>
      </c>
      <c r="M12" s="13">
        <v>7120</v>
      </c>
      <c r="N12" s="14">
        <f t="shared" si="1"/>
        <v>85440</v>
      </c>
    </row>
    <row r="13" spans="1:14" ht="12.75">
      <c r="A13" s="3" t="s">
        <v>57</v>
      </c>
      <c r="B13" s="13">
        <v>177667</v>
      </c>
      <c r="C13" s="13">
        <v>177667</v>
      </c>
      <c r="D13" s="13">
        <v>177666</v>
      </c>
      <c r="E13" s="13">
        <v>177667</v>
      </c>
      <c r="F13" s="13">
        <v>177667</v>
      </c>
      <c r="G13" s="13">
        <v>177666</v>
      </c>
      <c r="H13" s="13">
        <v>177667</v>
      </c>
      <c r="I13" s="13">
        <v>177667</v>
      </c>
      <c r="J13" s="13">
        <v>177666</v>
      </c>
      <c r="K13" s="13">
        <v>177667</v>
      </c>
      <c r="L13" s="13">
        <v>177667</v>
      </c>
      <c r="M13" s="13">
        <v>177666</v>
      </c>
      <c r="N13" s="14">
        <f t="shared" si="1"/>
        <v>2132000</v>
      </c>
    </row>
    <row r="14" spans="1:14" ht="12.75">
      <c r="A14" s="3" t="s">
        <v>55</v>
      </c>
      <c r="B14" s="13">
        <v>208000</v>
      </c>
      <c r="C14" s="13">
        <v>208000</v>
      </c>
      <c r="D14" s="13">
        <v>208000</v>
      </c>
      <c r="E14" s="13">
        <v>208000</v>
      </c>
      <c r="F14" s="13">
        <v>208000</v>
      </c>
      <c r="G14" s="13">
        <v>209000</v>
      </c>
      <c r="H14" s="13">
        <v>209000</v>
      </c>
      <c r="I14" s="13">
        <v>209000</v>
      </c>
      <c r="J14" s="13">
        <v>209000</v>
      </c>
      <c r="K14" s="13">
        <v>208000</v>
      </c>
      <c r="L14" s="13">
        <v>208000</v>
      </c>
      <c r="M14" s="13">
        <v>208000</v>
      </c>
      <c r="N14" s="14">
        <f t="shared" si="1"/>
        <v>2500000</v>
      </c>
    </row>
    <row r="15" spans="1:14" ht="12.75">
      <c r="A15" s="3" t="s">
        <v>4</v>
      </c>
      <c r="B15" s="13">
        <v>170833</v>
      </c>
      <c r="C15" s="13">
        <v>170833</v>
      </c>
      <c r="D15" s="13">
        <v>170834</v>
      </c>
      <c r="E15" s="13">
        <v>170833</v>
      </c>
      <c r="F15" s="13">
        <v>170833</v>
      </c>
      <c r="G15" s="13">
        <v>170834</v>
      </c>
      <c r="H15" s="13">
        <v>170833</v>
      </c>
      <c r="I15" s="13">
        <v>170833</v>
      </c>
      <c r="J15" s="13">
        <v>170834</v>
      </c>
      <c r="K15" s="13">
        <v>170833</v>
      </c>
      <c r="L15" s="13">
        <v>170833</v>
      </c>
      <c r="M15" s="13">
        <v>170834</v>
      </c>
      <c r="N15" s="14">
        <f t="shared" si="1"/>
        <v>2050000</v>
      </c>
    </row>
    <row r="16" spans="1:14" ht="12.75">
      <c r="A16" s="3" t="s">
        <v>54</v>
      </c>
      <c r="B16" s="13">
        <v>979740</v>
      </c>
      <c r="C16" s="13"/>
      <c r="D16" s="13"/>
      <c r="E16" s="13">
        <v>979740</v>
      </c>
      <c r="F16" s="13"/>
      <c r="G16" s="13"/>
      <c r="H16" s="13">
        <v>979740</v>
      </c>
      <c r="I16" s="13"/>
      <c r="J16" s="13"/>
      <c r="K16" s="13">
        <v>979740</v>
      </c>
      <c r="L16" s="13"/>
      <c r="M16" s="13"/>
      <c r="N16" s="14">
        <f t="shared" si="1"/>
        <v>3918960</v>
      </c>
    </row>
    <row r="17" spans="1:14" ht="12.75">
      <c r="A17" s="3" t="s">
        <v>53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>
        <f t="shared" si="1"/>
        <v>0</v>
      </c>
    </row>
    <row r="18" spans="1:14" ht="23.25" customHeight="1">
      <c r="A18" s="10" t="s">
        <v>11</v>
      </c>
      <c r="B18" s="14">
        <f>SUM(B19)</f>
        <v>3208988</v>
      </c>
      <c r="C18" s="14">
        <f aca="true" t="shared" si="4" ref="C18:M18">SUM(C19)</f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1539834</v>
      </c>
      <c r="I18" s="14">
        <f t="shared" si="4"/>
        <v>1539834</v>
      </c>
      <c r="J18" s="14">
        <f t="shared" si="4"/>
        <v>1539834</v>
      </c>
      <c r="K18" s="14">
        <f t="shared" si="4"/>
        <v>1539834</v>
      </c>
      <c r="L18" s="14">
        <f t="shared" si="4"/>
        <v>1539834</v>
      </c>
      <c r="M18" s="14">
        <f t="shared" si="4"/>
        <v>1539835</v>
      </c>
      <c r="N18" s="14">
        <f t="shared" si="1"/>
        <v>12447993</v>
      </c>
    </row>
    <row r="19" spans="1:14" ht="12.75">
      <c r="A19" s="3" t="s">
        <v>5</v>
      </c>
      <c r="B19" s="13">
        <v>3208988</v>
      </c>
      <c r="C19" s="13"/>
      <c r="D19" s="13"/>
      <c r="E19" s="13"/>
      <c r="F19" s="13"/>
      <c r="G19" s="13"/>
      <c r="H19" s="13">
        <v>1539834</v>
      </c>
      <c r="I19" s="13">
        <v>1539834</v>
      </c>
      <c r="J19" s="13">
        <v>1539834</v>
      </c>
      <c r="K19" s="13">
        <v>1539834</v>
      </c>
      <c r="L19" s="13">
        <v>1539834</v>
      </c>
      <c r="M19" s="13">
        <v>1539835</v>
      </c>
      <c r="N19" s="14">
        <f t="shared" si="1"/>
        <v>12447993</v>
      </c>
    </row>
    <row r="20" spans="1:14" ht="12.75">
      <c r="A20" s="15" t="s">
        <v>12</v>
      </c>
      <c r="B20" s="2">
        <v>7648767</v>
      </c>
      <c r="C20" s="2">
        <v>7648766</v>
      </c>
      <c r="D20" s="2">
        <v>7648767</v>
      </c>
      <c r="E20" s="2"/>
      <c r="F20" s="2"/>
      <c r="G20" s="2"/>
      <c r="H20" s="2"/>
      <c r="I20" s="2"/>
      <c r="J20" s="2"/>
      <c r="K20" s="2"/>
      <c r="L20" s="2"/>
      <c r="M20" s="2"/>
      <c r="N20" s="14">
        <f t="shared" si="1"/>
        <v>22946300</v>
      </c>
    </row>
    <row r="21" spans="1:14" ht="21">
      <c r="A21" s="16" t="s">
        <v>15</v>
      </c>
      <c r="B21" s="2">
        <f>SUM(B22)</f>
        <v>0</v>
      </c>
      <c r="C21" s="2">
        <f aca="true" t="shared" si="5" ref="C21:M21">SUM(C22)</f>
        <v>0</v>
      </c>
      <c r="D21" s="2">
        <f t="shared" si="5"/>
        <v>0</v>
      </c>
      <c r="E21" s="2">
        <f t="shared" si="5"/>
        <v>0</v>
      </c>
      <c r="F21" s="2">
        <f t="shared" si="5"/>
        <v>0</v>
      </c>
      <c r="G21" s="2">
        <f t="shared" si="5"/>
        <v>0</v>
      </c>
      <c r="H21" s="2">
        <f t="shared" si="5"/>
        <v>0</v>
      </c>
      <c r="I21" s="2">
        <f t="shared" si="5"/>
        <v>7000000</v>
      </c>
      <c r="J21" s="2">
        <f t="shared" si="5"/>
        <v>0</v>
      </c>
      <c r="K21" s="2">
        <f t="shared" si="5"/>
        <v>0</v>
      </c>
      <c r="L21" s="2">
        <f t="shared" si="5"/>
        <v>0</v>
      </c>
      <c r="M21" s="2">
        <f t="shared" si="5"/>
        <v>0</v>
      </c>
      <c r="N21" s="14">
        <f t="shared" si="1"/>
        <v>7000000</v>
      </c>
    </row>
    <row r="22" spans="1:14" ht="21">
      <c r="A22" s="3" t="s">
        <v>13</v>
      </c>
      <c r="B22" s="1"/>
      <c r="C22" s="1"/>
      <c r="D22" s="1"/>
      <c r="E22" s="1"/>
      <c r="F22" s="1"/>
      <c r="G22" s="1"/>
      <c r="H22" s="1"/>
      <c r="I22" s="1">
        <v>7000000</v>
      </c>
      <c r="J22" s="1"/>
      <c r="K22" s="1"/>
      <c r="L22" s="1"/>
      <c r="M22" s="1"/>
      <c r="N22" s="14">
        <f t="shared" si="1"/>
        <v>7000000</v>
      </c>
    </row>
    <row r="23" spans="1:14" ht="12.75">
      <c r="A23" s="10" t="s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4">
        <f t="shared" si="1"/>
        <v>0</v>
      </c>
    </row>
    <row r="24" spans="1:14" ht="21">
      <c r="A24" s="10" t="s">
        <v>17</v>
      </c>
      <c r="B24" s="2">
        <f>SUM(B25)</f>
        <v>24936704</v>
      </c>
      <c r="C24" s="2">
        <f aca="true" t="shared" si="6" ref="C24:M24">SUM(C25)</f>
        <v>53000000</v>
      </c>
      <c r="D24" s="2">
        <f t="shared" si="6"/>
        <v>0</v>
      </c>
      <c r="E24" s="2">
        <f t="shared" si="6"/>
        <v>0</v>
      </c>
      <c r="F24" s="2">
        <f t="shared" si="6"/>
        <v>0</v>
      </c>
      <c r="G24" s="2">
        <f t="shared" si="6"/>
        <v>0</v>
      </c>
      <c r="H24" s="2">
        <f t="shared" si="6"/>
        <v>0</v>
      </c>
      <c r="I24" s="2">
        <f t="shared" si="6"/>
        <v>0</v>
      </c>
      <c r="J24" s="2">
        <f t="shared" si="6"/>
        <v>0</v>
      </c>
      <c r="K24" s="2">
        <f t="shared" si="6"/>
        <v>0</v>
      </c>
      <c r="L24" s="2">
        <f t="shared" si="6"/>
        <v>0</v>
      </c>
      <c r="M24" s="2">
        <f t="shared" si="6"/>
        <v>0</v>
      </c>
      <c r="N24" s="14">
        <f t="shared" si="1"/>
        <v>77936704</v>
      </c>
    </row>
    <row r="25" spans="1:14" ht="12.75">
      <c r="A25" s="3" t="s">
        <v>14</v>
      </c>
      <c r="B25" s="1">
        <v>24936704</v>
      </c>
      <c r="C25" s="1">
        <v>53000000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>
        <f t="shared" si="1"/>
        <v>77936704</v>
      </c>
    </row>
    <row r="26" spans="1:14" s="17" customFormat="1" ht="21" thickBot="1">
      <c r="A26" s="10" t="s">
        <v>18</v>
      </c>
      <c r="B26" s="2">
        <v>4964948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f t="shared" si="1"/>
        <v>4964948</v>
      </c>
    </row>
    <row r="27" spans="1:14" ht="18" customHeight="1" thickBot="1">
      <c r="A27" s="18" t="s">
        <v>6</v>
      </c>
      <c r="B27" s="31">
        <f>SUM(B26,B24,B21,B20,B18,B11,B6,B3)</f>
        <v>53085252</v>
      </c>
      <c r="C27" s="31">
        <f aca="true" t="shared" si="7" ref="C27:M27">SUM(C26,C24,C21,C20,C18,C11,C6,C3)</f>
        <v>71950872</v>
      </c>
      <c r="D27" s="31">
        <f t="shared" si="7"/>
        <v>21350872</v>
      </c>
      <c r="E27" s="31">
        <f t="shared" si="7"/>
        <v>12441846</v>
      </c>
      <c r="F27" s="31">
        <f t="shared" si="7"/>
        <v>11282105</v>
      </c>
      <c r="G27" s="31">
        <f t="shared" si="7"/>
        <v>11253106</v>
      </c>
      <c r="H27" s="31">
        <f t="shared" si="7"/>
        <v>14804679</v>
      </c>
      <c r="I27" s="31">
        <f t="shared" si="7"/>
        <v>22842940</v>
      </c>
      <c r="J27" s="31">
        <f t="shared" si="7"/>
        <v>14042939</v>
      </c>
      <c r="K27" s="31">
        <f t="shared" si="7"/>
        <v>13903680</v>
      </c>
      <c r="L27" s="31">
        <f t="shared" si="7"/>
        <v>12791939</v>
      </c>
      <c r="M27" s="31">
        <f t="shared" si="7"/>
        <v>13419941</v>
      </c>
      <c r="N27" s="31">
        <f>SUM(B27:M27)</f>
        <v>273170171</v>
      </c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 thickBo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3.5" thickBot="1">
      <c r="A30" s="6" t="s">
        <v>7</v>
      </c>
      <c r="B30" s="7" t="s">
        <v>38</v>
      </c>
      <c r="C30" s="7" t="s">
        <v>39</v>
      </c>
      <c r="D30" s="7" t="s">
        <v>40</v>
      </c>
      <c r="E30" s="7" t="s">
        <v>41</v>
      </c>
      <c r="F30" s="7" t="s">
        <v>42</v>
      </c>
      <c r="G30" s="7" t="s">
        <v>43</v>
      </c>
      <c r="H30" s="7" t="s">
        <v>44</v>
      </c>
      <c r="I30" s="7" t="s">
        <v>45</v>
      </c>
      <c r="J30" s="7" t="s">
        <v>46</v>
      </c>
      <c r="K30" s="7" t="s">
        <v>47</v>
      </c>
      <c r="L30" s="7" t="s">
        <v>48</v>
      </c>
      <c r="M30" s="7" t="s">
        <v>49</v>
      </c>
      <c r="N30" s="8" t="s">
        <v>50</v>
      </c>
    </row>
    <row r="31" spans="1:14" ht="12.75">
      <c r="A31" s="20" t="s">
        <v>19</v>
      </c>
      <c r="B31" s="21">
        <v>5276367</v>
      </c>
      <c r="C31" s="21">
        <v>5276367</v>
      </c>
      <c r="D31" s="21">
        <v>5276367</v>
      </c>
      <c r="E31" s="21">
        <v>5276367</v>
      </c>
      <c r="F31" s="21">
        <v>5276367</v>
      </c>
      <c r="G31" s="21">
        <v>5276367</v>
      </c>
      <c r="H31" s="21">
        <v>5276367</v>
      </c>
      <c r="I31" s="21">
        <v>5276367</v>
      </c>
      <c r="J31" s="21">
        <v>5276367</v>
      </c>
      <c r="K31" s="21">
        <v>5276367</v>
      </c>
      <c r="L31" s="21">
        <v>5276367</v>
      </c>
      <c r="M31" s="21">
        <v>5276366</v>
      </c>
      <c r="N31" s="22">
        <f aca="true" t="shared" si="8" ref="N31:N42">SUM(B31:M31)</f>
        <v>63316403</v>
      </c>
    </row>
    <row r="32" spans="1:14" ht="12.75">
      <c r="A32" s="23" t="s">
        <v>20</v>
      </c>
      <c r="B32" s="14">
        <v>782903</v>
      </c>
      <c r="C32" s="14">
        <v>782904</v>
      </c>
      <c r="D32" s="14">
        <v>782903</v>
      </c>
      <c r="E32" s="14">
        <v>782903</v>
      </c>
      <c r="F32" s="14">
        <v>782904</v>
      </c>
      <c r="G32" s="14">
        <v>782903</v>
      </c>
      <c r="H32" s="14">
        <v>782903</v>
      </c>
      <c r="I32" s="14">
        <v>782904</v>
      </c>
      <c r="J32" s="14">
        <v>782903</v>
      </c>
      <c r="K32" s="14">
        <v>782904</v>
      </c>
      <c r="L32" s="14">
        <v>782903</v>
      </c>
      <c r="M32" s="14">
        <v>782904</v>
      </c>
      <c r="N32" s="22">
        <f t="shared" si="8"/>
        <v>9394841</v>
      </c>
    </row>
    <row r="33" spans="1:14" ht="12.75">
      <c r="A33" s="23" t="s">
        <v>21</v>
      </c>
      <c r="B33" s="14">
        <v>4179695</v>
      </c>
      <c r="C33" s="14">
        <v>4179695</v>
      </c>
      <c r="D33" s="14">
        <v>4179696</v>
      </c>
      <c r="E33" s="14">
        <v>4179695</v>
      </c>
      <c r="F33" s="14">
        <v>4179695</v>
      </c>
      <c r="G33" s="14">
        <v>4179696</v>
      </c>
      <c r="H33" s="14">
        <v>4179695</v>
      </c>
      <c r="I33" s="14">
        <v>4179695</v>
      </c>
      <c r="J33" s="14">
        <v>4179696</v>
      </c>
      <c r="K33" s="14">
        <v>4179695</v>
      </c>
      <c r="L33" s="14">
        <v>4179695</v>
      </c>
      <c r="M33" s="14">
        <v>4179696</v>
      </c>
      <c r="N33" s="22">
        <f t="shared" si="8"/>
        <v>50156344</v>
      </c>
    </row>
    <row r="34" spans="1:14" ht="12.75">
      <c r="A34" s="23" t="s">
        <v>22</v>
      </c>
      <c r="B34" s="14">
        <f>SUM(B35:B37)</f>
        <v>2005083</v>
      </c>
      <c r="C34" s="14">
        <f aca="true" t="shared" si="9" ref="C34:M34">SUM(C35:C37)</f>
        <v>695083</v>
      </c>
      <c r="D34" s="14">
        <f t="shared" si="9"/>
        <v>705083</v>
      </c>
      <c r="E34" s="14">
        <f t="shared" si="9"/>
        <v>695083</v>
      </c>
      <c r="F34" s="14">
        <f t="shared" si="9"/>
        <v>705083</v>
      </c>
      <c r="G34" s="14">
        <f t="shared" si="9"/>
        <v>695083</v>
      </c>
      <c r="H34" s="14">
        <f t="shared" si="9"/>
        <v>705083</v>
      </c>
      <c r="I34" s="14">
        <f t="shared" si="9"/>
        <v>695083</v>
      </c>
      <c r="J34" s="14">
        <f t="shared" si="9"/>
        <v>705084</v>
      </c>
      <c r="K34" s="14">
        <f t="shared" si="9"/>
        <v>695084</v>
      </c>
      <c r="L34" s="14">
        <f t="shared" si="9"/>
        <v>705084</v>
      </c>
      <c r="M34" s="14">
        <f t="shared" si="9"/>
        <v>705084</v>
      </c>
      <c r="N34" s="22">
        <f t="shared" si="8"/>
        <v>9711000</v>
      </c>
    </row>
    <row r="35" spans="1:14" ht="12.75">
      <c r="A35" s="24" t="s">
        <v>58</v>
      </c>
      <c r="B35" s="13">
        <v>695083</v>
      </c>
      <c r="C35" s="13">
        <v>695083</v>
      </c>
      <c r="D35" s="13">
        <v>695083</v>
      </c>
      <c r="E35" s="13">
        <v>695083</v>
      </c>
      <c r="F35" s="13">
        <v>695083</v>
      </c>
      <c r="G35" s="13">
        <v>695083</v>
      </c>
      <c r="H35" s="13">
        <v>695083</v>
      </c>
      <c r="I35" s="13">
        <v>695083</v>
      </c>
      <c r="J35" s="13">
        <v>695084</v>
      </c>
      <c r="K35" s="13">
        <v>695084</v>
      </c>
      <c r="L35" s="13">
        <v>695084</v>
      </c>
      <c r="M35" s="13">
        <v>695084</v>
      </c>
      <c r="N35" s="25">
        <f t="shared" si="8"/>
        <v>8341000</v>
      </c>
    </row>
    <row r="36" spans="1:14" ht="12.75">
      <c r="A36" s="24" t="s">
        <v>59</v>
      </c>
      <c r="B36" s="13">
        <v>1300000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5">
        <f t="shared" si="8"/>
        <v>1300000</v>
      </c>
    </row>
    <row r="37" spans="1:14" ht="12.75">
      <c r="A37" s="24" t="s">
        <v>60</v>
      </c>
      <c r="B37" s="13">
        <v>10000</v>
      </c>
      <c r="C37" s="13"/>
      <c r="D37" s="13">
        <v>10000</v>
      </c>
      <c r="E37" s="13"/>
      <c r="F37" s="13">
        <v>10000</v>
      </c>
      <c r="G37" s="13"/>
      <c r="H37" s="13">
        <v>10000</v>
      </c>
      <c r="I37" s="13"/>
      <c r="J37" s="13">
        <v>10000</v>
      </c>
      <c r="K37" s="13"/>
      <c r="L37" s="13">
        <v>10000</v>
      </c>
      <c r="M37" s="13">
        <v>10000</v>
      </c>
      <c r="N37" s="25">
        <f t="shared" si="8"/>
        <v>70000</v>
      </c>
    </row>
    <row r="38" spans="1:14" ht="12.75">
      <c r="A38" s="23" t="s">
        <v>23</v>
      </c>
      <c r="B38" s="14">
        <f aca="true" t="shared" si="10" ref="B38:L38">B39+B40+B41+B42</f>
        <v>1250278</v>
      </c>
      <c r="C38" s="14">
        <f t="shared" si="10"/>
        <v>1100629</v>
      </c>
      <c r="D38" s="14">
        <f t="shared" si="10"/>
        <v>1100631</v>
      </c>
      <c r="E38" s="14">
        <f t="shared" si="10"/>
        <v>1100629</v>
      </c>
      <c r="F38" s="14">
        <f t="shared" si="10"/>
        <v>1100629</v>
      </c>
      <c r="G38" s="14">
        <f t="shared" si="10"/>
        <v>1100632</v>
      </c>
      <c r="H38" s="14">
        <f t="shared" si="10"/>
        <v>1100629</v>
      </c>
      <c r="I38" s="14">
        <f t="shared" si="10"/>
        <v>1100629</v>
      </c>
      <c r="J38" s="14">
        <f t="shared" si="10"/>
        <v>1100631</v>
      </c>
      <c r="K38" s="14">
        <f t="shared" si="10"/>
        <v>1100629</v>
      </c>
      <c r="L38" s="14">
        <f t="shared" si="10"/>
        <v>1100629</v>
      </c>
      <c r="M38" s="14">
        <f>M39+M40+M41+M42</f>
        <v>1100632</v>
      </c>
      <c r="N38" s="22">
        <f t="shared" si="8"/>
        <v>13357207</v>
      </c>
    </row>
    <row r="39" spans="1:14" ht="12.75">
      <c r="A39" s="3" t="s">
        <v>24</v>
      </c>
      <c r="B39" s="13">
        <v>149649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25">
        <f t="shared" si="8"/>
        <v>149649</v>
      </c>
    </row>
    <row r="40" spans="1:14" ht="21">
      <c r="A40" s="3" t="s">
        <v>25</v>
      </c>
      <c r="B40" s="13">
        <v>239143</v>
      </c>
      <c r="C40" s="13">
        <v>239143</v>
      </c>
      <c r="D40" s="13">
        <v>239144</v>
      </c>
      <c r="E40" s="13">
        <v>239143</v>
      </c>
      <c r="F40" s="13">
        <v>239143</v>
      </c>
      <c r="G40" s="13">
        <v>239144</v>
      </c>
      <c r="H40" s="13">
        <v>239143</v>
      </c>
      <c r="I40" s="13">
        <v>239143</v>
      </c>
      <c r="J40" s="13">
        <v>239144</v>
      </c>
      <c r="K40" s="13">
        <v>239143</v>
      </c>
      <c r="L40" s="13">
        <v>239143</v>
      </c>
      <c r="M40" s="13">
        <v>239144</v>
      </c>
      <c r="N40" s="25">
        <f t="shared" si="8"/>
        <v>2869720</v>
      </c>
    </row>
    <row r="41" spans="1:14" ht="21">
      <c r="A41" s="3" t="s">
        <v>26</v>
      </c>
      <c r="B41" s="13">
        <v>623029</v>
      </c>
      <c r="C41" s="13">
        <v>623029</v>
      </c>
      <c r="D41" s="13">
        <v>623030</v>
      </c>
      <c r="E41" s="13">
        <v>623029</v>
      </c>
      <c r="F41" s="13">
        <v>623029</v>
      </c>
      <c r="G41" s="13">
        <v>623030</v>
      </c>
      <c r="H41" s="13">
        <v>623029</v>
      </c>
      <c r="I41" s="13">
        <v>623029</v>
      </c>
      <c r="J41" s="13">
        <v>623030</v>
      </c>
      <c r="K41" s="13">
        <v>623029</v>
      </c>
      <c r="L41" s="13">
        <v>623029</v>
      </c>
      <c r="M41" s="13">
        <v>623030</v>
      </c>
      <c r="N41" s="25">
        <f t="shared" si="8"/>
        <v>7476352</v>
      </c>
    </row>
    <row r="42" spans="1:14" ht="12.75">
      <c r="A42" s="3" t="s">
        <v>27</v>
      </c>
      <c r="B42" s="13">
        <v>238457</v>
      </c>
      <c r="C42" s="13">
        <v>238457</v>
      </c>
      <c r="D42" s="13">
        <v>238457</v>
      </c>
      <c r="E42" s="13">
        <v>238457</v>
      </c>
      <c r="F42" s="13">
        <v>238457</v>
      </c>
      <c r="G42" s="13">
        <v>238458</v>
      </c>
      <c r="H42" s="13">
        <v>238457</v>
      </c>
      <c r="I42" s="13">
        <v>238457</v>
      </c>
      <c r="J42" s="13">
        <v>238457</v>
      </c>
      <c r="K42" s="13">
        <v>238457</v>
      </c>
      <c r="L42" s="13">
        <v>238457</v>
      </c>
      <c r="M42" s="13">
        <v>238458</v>
      </c>
      <c r="N42" s="25">
        <f t="shared" si="8"/>
        <v>2861486</v>
      </c>
    </row>
    <row r="43" spans="1:14" ht="12.75">
      <c r="A43" s="23" t="s">
        <v>28</v>
      </c>
      <c r="B43" s="14">
        <v>3111060</v>
      </c>
      <c r="C43" s="14">
        <v>3111060</v>
      </c>
      <c r="D43" s="14">
        <v>3111061</v>
      </c>
      <c r="E43" s="14">
        <v>3111060</v>
      </c>
      <c r="F43" s="14">
        <v>3111060</v>
      </c>
      <c r="G43" s="14">
        <v>3111061</v>
      </c>
      <c r="H43" s="14">
        <v>3111060</v>
      </c>
      <c r="I43" s="14">
        <v>3111060</v>
      </c>
      <c r="J43" s="14">
        <v>3111061</v>
      </c>
      <c r="K43" s="14">
        <v>3111060</v>
      </c>
      <c r="L43" s="14">
        <v>3111060</v>
      </c>
      <c r="M43" s="14">
        <v>3111061</v>
      </c>
      <c r="N43" s="22">
        <f aca="true" t="shared" si="11" ref="N43:N52">SUM(B43:M43)</f>
        <v>37332724</v>
      </c>
    </row>
    <row r="44" spans="1:14" ht="12.75">
      <c r="A44" s="23" t="s">
        <v>29</v>
      </c>
      <c r="B44" s="14">
        <f>B45+B46</f>
        <v>0</v>
      </c>
      <c r="C44" s="14">
        <f aca="true" t="shared" si="12" ref="C44:M44">C45+C46</f>
        <v>0</v>
      </c>
      <c r="D44" s="14">
        <f t="shared" si="12"/>
        <v>200025</v>
      </c>
      <c r="E44" s="14">
        <f t="shared" si="12"/>
        <v>0</v>
      </c>
      <c r="F44" s="14">
        <f t="shared" si="12"/>
        <v>0</v>
      </c>
      <c r="G44" s="14">
        <v>0</v>
      </c>
      <c r="H44" s="14">
        <f t="shared" si="12"/>
        <v>0</v>
      </c>
      <c r="I44" s="14">
        <f t="shared" si="12"/>
        <v>0</v>
      </c>
      <c r="J44" s="14">
        <f t="shared" si="12"/>
        <v>0</v>
      </c>
      <c r="K44" s="14">
        <f t="shared" si="12"/>
        <v>0</v>
      </c>
      <c r="L44" s="14">
        <f t="shared" si="12"/>
        <v>0</v>
      </c>
      <c r="M44" s="14">
        <f t="shared" si="12"/>
        <v>0</v>
      </c>
      <c r="N44" s="22">
        <f t="shared" si="11"/>
        <v>200025</v>
      </c>
    </row>
    <row r="45" spans="1:14" ht="12.75">
      <c r="A45" s="4" t="s">
        <v>34</v>
      </c>
      <c r="B45" s="13">
        <v>0</v>
      </c>
      <c r="C45" s="13">
        <v>0</v>
      </c>
      <c r="D45" s="13">
        <v>157500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/>
      <c r="N45" s="25">
        <f t="shared" si="11"/>
        <v>157500</v>
      </c>
    </row>
    <row r="46" spans="1:14" ht="23.25">
      <c r="A46" s="4" t="s">
        <v>35</v>
      </c>
      <c r="B46" s="13">
        <v>0</v>
      </c>
      <c r="C46" s="13">
        <v>0</v>
      </c>
      <c r="D46" s="13">
        <v>42525</v>
      </c>
      <c r="E46" s="13"/>
      <c r="F46" s="13"/>
      <c r="G46" s="13"/>
      <c r="H46" s="13"/>
      <c r="I46" s="13"/>
      <c r="J46" s="13">
        <v>0</v>
      </c>
      <c r="K46" s="13">
        <v>0</v>
      </c>
      <c r="L46" s="13">
        <v>0</v>
      </c>
      <c r="M46" s="13"/>
      <c r="N46" s="25">
        <f t="shared" si="11"/>
        <v>42525</v>
      </c>
    </row>
    <row r="47" spans="1:14" ht="12.75">
      <c r="A47" s="23" t="s">
        <v>30</v>
      </c>
      <c r="B47" s="14">
        <f>SUM(B48:B50)</f>
        <v>0</v>
      </c>
      <c r="C47" s="14">
        <f>SUM(C48:C50)</f>
        <v>2257931</v>
      </c>
      <c r="D47" s="14">
        <f aca="true" t="shared" si="13" ref="D47:M47">SUM(D48:D50)</f>
        <v>24936745</v>
      </c>
      <c r="E47" s="14">
        <f t="shared" si="13"/>
        <v>0</v>
      </c>
      <c r="F47" s="14">
        <f t="shared" si="13"/>
        <v>0</v>
      </c>
      <c r="G47" s="14">
        <f t="shared" si="13"/>
        <v>0</v>
      </c>
      <c r="H47" s="14">
        <f t="shared" si="13"/>
        <v>9506951</v>
      </c>
      <c r="I47" s="14">
        <f t="shared" si="13"/>
        <v>0</v>
      </c>
      <c r="J47" s="14">
        <f t="shared" si="13"/>
        <v>26000000</v>
      </c>
      <c r="K47" s="14">
        <f t="shared" si="13"/>
        <v>0</v>
      </c>
      <c r="L47" s="14">
        <f t="shared" si="13"/>
        <v>0</v>
      </c>
      <c r="M47" s="14">
        <f t="shared" si="13"/>
        <v>27000000</v>
      </c>
      <c r="N47" s="22">
        <f t="shared" si="11"/>
        <v>89701627</v>
      </c>
    </row>
    <row r="48" spans="1:14" ht="12.75">
      <c r="A48" s="4" t="s">
        <v>36</v>
      </c>
      <c r="B48" s="13">
        <v>0</v>
      </c>
      <c r="C48" s="13">
        <v>1777931</v>
      </c>
      <c r="D48" s="13">
        <v>19635200</v>
      </c>
      <c r="E48" s="13"/>
      <c r="F48" s="13"/>
      <c r="G48" s="13"/>
      <c r="H48" s="13">
        <v>7485788</v>
      </c>
      <c r="I48" s="13"/>
      <c r="J48" s="13">
        <v>0</v>
      </c>
      <c r="K48" s="13"/>
      <c r="L48" s="13">
        <v>0</v>
      </c>
      <c r="M48" s="13">
        <v>0</v>
      </c>
      <c r="N48" s="25">
        <f t="shared" si="11"/>
        <v>28898919</v>
      </c>
    </row>
    <row r="49" spans="1:14" ht="12.75">
      <c r="A49" s="4" t="s">
        <v>62</v>
      </c>
      <c r="B49" s="13"/>
      <c r="C49" s="13"/>
      <c r="D49" s="13"/>
      <c r="E49" s="13"/>
      <c r="F49" s="13"/>
      <c r="G49" s="13"/>
      <c r="H49" s="13"/>
      <c r="I49" s="13"/>
      <c r="J49" s="13">
        <v>26000000</v>
      </c>
      <c r="K49" s="13"/>
      <c r="L49" s="13"/>
      <c r="M49" s="13">
        <v>27000000</v>
      </c>
      <c r="N49" s="25">
        <f t="shared" si="11"/>
        <v>53000000</v>
      </c>
    </row>
    <row r="50" spans="1:14" ht="12.75">
      <c r="A50" s="4" t="s">
        <v>37</v>
      </c>
      <c r="B50" s="13">
        <v>0</v>
      </c>
      <c r="C50" s="13">
        <v>480000</v>
      </c>
      <c r="D50" s="13">
        <v>5301545</v>
      </c>
      <c r="E50" s="13"/>
      <c r="F50" s="13"/>
      <c r="G50" s="13"/>
      <c r="H50" s="13">
        <v>2021163</v>
      </c>
      <c r="I50" s="13"/>
      <c r="J50" s="13">
        <v>0</v>
      </c>
      <c r="K50" s="13">
        <v>0</v>
      </c>
      <c r="L50" s="13">
        <v>0</v>
      </c>
      <c r="M50" s="13">
        <v>0</v>
      </c>
      <c r="N50" s="25">
        <f t="shared" si="11"/>
        <v>7802708</v>
      </c>
    </row>
    <row r="51" spans="1:14" ht="12.75">
      <c r="A51" s="26" t="s">
        <v>31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22">
        <f t="shared" si="11"/>
        <v>0</v>
      </c>
    </row>
    <row r="52" spans="1:14" ht="13.5" thickBot="1">
      <c r="A52" s="27" t="s">
        <v>32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22">
        <f t="shared" si="11"/>
        <v>0</v>
      </c>
    </row>
    <row r="53" spans="1:14" ht="18" customHeight="1" thickBot="1">
      <c r="A53" s="18" t="s">
        <v>33</v>
      </c>
      <c r="B53" s="31">
        <f>B31+B32+B33+B34+B38+B43+B44+B47+B51+B52</f>
        <v>16605386</v>
      </c>
      <c r="C53" s="31">
        <f aca="true" t="shared" si="14" ref="C53:M53">C31+C32+C33+C34+C38+C43+C44+C47+C51+C52</f>
        <v>17403669</v>
      </c>
      <c r="D53" s="31">
        <f>D31+D32+D33+D34+D38+D43+D44+D47+D51+D52</f>
        <v>40292511</v>
      </c>
      <c r="E53" s="31">
        <f t="shared" si="14"/>
        <v>15145737</v>
      </c>
      <c r="F53" s="31">
        <f t="shared" si="14"/>
        <v>15155738</v>
      </c>
      <c r="G53" s="31">
        <f t="shared" si="14"/>
        <v>15145742</v>
      </c>
      <c r="H53" s="31">
        <f t="shared" si="14"/>
        <v>24662688</v>
      </c>
      <c r="I53" s="31">
        <f t="shared" si="14"/>
        <v>15145738</v>
      </c>
      <c r="J53" s="31">
        <f t="shared" si="14"/>
        <v>41155742</v>
      </c>
      <c r="K53" s="31">
        <f t="shared" si="14"/>
        <v>15145739</v>
      </c>
      <c r="L53" s="31">
        <f t="shared" si="14"/>
        <v>15155738</v>
      </c>
      <c r="M53" s="31">
        <f t="shared" si="14"/>
        <v>42155743</v>
      </c>
      <c r="N53" s="18">
        <f>SUM(N52,N51,N47,N43,N38,N34,N33,N32,N31,N44)</f>
        <v>273170171</v>
      </c>
    </row>
  </sheetData>
  <sheetProtection/>
  <printOptions/>
  <pageMargins left="0.35433070866141736" right="0.15748031496062992" top="0.6299212598425197" bottom="0.15748031496062992" header="0.2362204724409449" footer="0.15748031496062992"/>
  <pageSetup fitToHeight="1" fitToWidth="1" horizontalDpi="600" verticalDpi="600" orientation="landscape" paperSize="8" scale="97" r:id="rId1"/>
  <headerFooter>
    <oddHeader>&amp;LUszód Község Önkormányzata&amp;C2018. év&amp;R1/2018. (II.27.)önkrományzati  rendelet 
7.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2018-03-01T12:39:30Z</cp:lastPrinted>
  <dcterms:created xsi:type="dcterms:W3CDTF">2011-02-24T19:40:30Z</dcterms:created>
  <dcterms:modified xsi:type="dcterms:W3CDTF">2018-03-01T12:40:12Z</dcterms:modified>
  <cp:category/>
  <cp:version/>
  <cp:contentType/>
  <cp:contentStatus/>
</cp:coreProperties>
</file>