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160" activeTab="0"/>
  </bookViews>
  <sheets>
    <sheet name="EGYENLEG" sheetId="1" r:id="rId1"/>
  </sheets>
  <definedNames/>
  <calcPr fullCalcOnLoad="1"/>
</workbook>
</file>

<file path=xl/sharedStrings.xml><?xml version="1.0" encoding="utf-8"?>
<sst xmlns="http://schemas.openxmlformats.org/spreadsheetml/2006/main" count="104" uniqueCount="97">
  <si>
    <t>MEGNEVEZÉSE</t>
  </si>
  <si>
    <t>PH</t>
  </si>
  <si>
    <t>ÓVODA</t>
  </si>
  <si>
    <t>FALUHÁZ</t>
  </si>
  <si>
    <t>ÖNKOR
MÁNYZAT</t>
  </si>
  <si>
    <t>IGAZGATÁS</t>
  </si>
  <si>
    <t>TEMETŐ</t>
  </si>
  <si>
    <t>VAGYONG.</t>
  </si>
  <si>
    <t>ÖNK.RENDEZV.</t>
  </si>
  <si>
    <t>ÁLLATEÜ.</t>
  </si>
  <si>
    <t>UTAK</t>
  </si>
  <si>
    <t>HULLADÉK</t>
  </si>
  <si>
    <t>KÖZVILÁGÍTÁS</t>
  </si>
  <si>
    <t>ZÖLDTERÜLET</t>
  </si>
  <si>
    <t>KÖZSÉGGAZD.</t>
  </si>
  <si>
    <t>VÉDŐNŐK</t>
  </si>
  <si>
    <t>ISKOLAEÜ.</t>
  </si>
  <si>
    <t>SPORTEGY.</t>
  </si>
  <si>
    <t>ÚJSÁG</t>
  </si>
  <si>
    <t>TÁBOR</t>
  </si>
  <si>
    <t>CIVIL SZERV.</t>
  </si>
  <si>
    <t>ISKOLA 1-4</t>
  </si>
  <si>
    <t>KÖZSÉGGAZD</t>
  </si>
  <si>
    <t>ÓV.ELLÁTÁS</t>
  </si>
  <si>
    <t>ÓV.MŰK.KIAD.</t>
  </si>
  <si>
    <t>KÖNYVTÁR</t>
  </si>
  <si>
    <t>KIADÁSOK
ÖSSZESEN</t>
  </si>
  <si>
    <t xml:space="preserve">FELADAT
ELLÁTÓ
 HELY
</t>
  </si>
  <si>
    <t>ÖNKORMÁNYZAT ÖSSZESEN</t>
  </si>
  <si>
    <t>PH ÖSSZESEN</t>
  </si>
  <si>
    <t>ÓVODA ÖSSZESEN</t>
  </si>
  <si>
    <t>FALUHÁZ ÖSSZESEN</t>
  </si>
  <si>
    <t>KÖLTSÉGVETÉSI KIADÁSOK ÉS BEVÉTELEK</t>
  </si>
  <si>
    <t>III.2
szoc.ell</t>
  </si>
  <si>
    <t>III.5
étkeztetés</t>
  </si>
  <si>
    <t>IV.
közműv</t>
  </si>
  <si>
    <t>önkormányzati rész</t>
  </si>
  <si>
    <t>ÖSSZ</t>
  </si>
  <si>
    <t>TÁMOGATÁSOK ELSZÁMOLÁSI KÖTELEZETTSÉGE</t>
  </si>
  <si>
    <t xml:space="preserve">                      ERDŐKERTES  KÖZSÉG ÖNKORMÁNYZATA                      19.SZ.MELLÉKLET</t>
  </si>
  <si>
    <t>011130</t>
  </si>
  <si>
    <t>013320</t>
  </si>
  <si>
    <t>013350</t>
  </si>
  <si>
    <t>016080</t>
  </si>
  <si>
    <t>018030</t>
  </si>
  <si>
    <t>FINANSZ.</t>
  </si>
  <si>
    <t>031030</t>
  </si>
  <si>
    <t>KÖZTERÜLETFELÜGYELET</t>
  </si>
  <si>
    <t>041232</t>
  </si>
  <si>
    <t>HOSSZÚ KÖZFOGL.</t>
  </si>
  <si>
    <t>042180</t>
  </si>
  <si>
    <t>045160</t>
  </si>
  <si>
    <t>051040</t>
  </si>
  <si>
    <t>064010</t>
  </si>
  <si>
    <t>066010</t>
  </si>
  <si>
    <t>066020</t>
  </si>
  <si>
    <t>074031</t>
  </si>
  <si>
    <t>074032</t>
  </si>
  <si>
    <t>081041</t>
  </si>
  <si>
    <t>083030</t>
  </si>
  <si>
    <t>084070</t>
  </si>
  <si>
    <t>084031</t>
  </si>
  <si>
    <t>091220</t>
  </si>
  <si>
    <t>096015</t>
  </si>
  <si>
    <t>GYERMEKÉTKEZÉS</t>
  </si>
  <si>
    <t>096025</t>
  </si>
  <si>
    <t>MUNKAHELYI ,SZOC.ÉTK</t>
  </si>
  <si>
    <t>101150</t>
  </si>
  <si>
    <t>SEGÉLY</t>
  </si>
  <si>
    <t>102030</t>
  </si>
  <si>
    <t>IDŐSEK NAPPALI ELL</t>
  </si>
  <si>
    <t>103010</t>
  </si>
  <si>
    <t>104051</t>
  </si>
  <si>
    <t>106020</t>
  </si>
  <si>
    <t>107051</t>
  </si>
  <si>
    <t>SZOCIÁLIS ÉTK</t>
  </si>
  <si>
    <t>107052</t>
  </si>
  <si>
    <t>HÁZI SEGÍTSÉG</t>
  </si>
  <si>
    <t>107053</t>
  </si>
  <si>
    <t>JELZŐRENDSZERES</t>
  </si>
  <si>
    <t>107054</t>
  </si>
  <si>
    <t>CSALÁDSEGÍTÉS</t>
  </si>
  <si>
    <t>107060</t>
  </si>
  <si>
    <t>HITLTÖRLE</t>
  </si>
  <si>
    <t>I.+V.
ÖNK.MŰKÖDÉSI TÁM
önk.műk.fa</t>
  </si>
  <si>
    <t>II.
Óvoda,Iskola</t>
  </si>
  <si>
    <t>összesen</t>
  </si>
  <si>
    <t>adók</t>
  </si>
  <si>
    <t>OEP TÁMOGATÁS</t>
  </si>
  <si>
    <t>KÖZFOGL.TÁM</t>
  </si>
  <si>
    <t>SZOLIDARITÁSI ALAP</t>
  </si>
  <si>
    <t>FELHAL.BEVÉTEL</t>
  </si>
  <si>
    <t>INTÉZMÉNYI BEVÉTEL</t>
  </si>
  <si>
    <t>HITELFELVÉTEL</t>
  </si>
  <si>
    <t>MŰKÖDÉSI BEVÉTEL</t>
  </si>
  <si>
    <t>önkormányzati bevételek,
 melyek a kiadásokat fedezik</t>
  </si>
  <si>
    <t>19. melléket a 4/2016. (II. 24.)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</si>
</sst>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3" fontId="0" fillId="0" borderId="13" xfId="0" applyNumberForma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readingOrder="1"/>
    </xf>
    <xf numFmtId="164" fontId="0" fillId="0" borderId="15" xfId="0" applyNumberFormat="1" applyBorder="1" applyAlignment="1">
      <alignment/>
    </xf>
    <xf numFmtId="164" fontId="25" fillId="0" borderId="16" xfId="0" applyNumberFormat="1" applyFont="1" applyBorder="1" applyAlignment="1">
      <alignment horizontal="center" wrapText="1"/>
    </xf>
    <xf numFmtId="164" fontId="25" fillId="0" borderId="17" xfId="0" applyNumberFormat="1" applyFont="1" applyBorder="1" applyAlignment="1">
      <alignment horizontal="center" wrapText="1"/>
    </xf>
    <xf numFmtId="164" fontId="45" fillId="0" borderId="17" xfId="0" applyNumberFormat="1" applyFont="1" applyBorder="1" applyAlignment="1">
      <alignment horizontal="center" wrapText="1"/>
    </xf>
    <xf numFmtId="164" fontId="45" fillId="0" borderId="18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164" fontId="26" fillId="0" borderId="0" xfId="0" applyNumberFormat="1" applyFont="1" applyAlignment="1">
      <alignment/>
    </xf>
    <xf numFmtId="164" fontId="26" fillId="0" borderId="17" xfId="0" applyNumberFormat="1" applyFon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8" fillId="0" borderId="17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64" fontId="26" fillId="0" borderId="16" xfId="0" applyNumberFormat="1" applyFont="1" applyBorder="1" applyAlignment="1">
      <alignment horizontal="center"/>
    </xf>
    <xf numFmtId="164" fontId="26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64" fontId="45" fillId="0" borderId="11" xfId="0" applyNumberFormat="1" applyFont="1" applyBorder="1" applyAlignment="1">
      <alignment horizontal="center" wrapText="1"/>
    </xf>
    <xf numFmtId="164" fontId="0" fillId="0" borderId="13" xfId="0" applyNumberFormat="1" applyBorder="1" applyAlignment="1">
      <alignment/>
    </xf>
    <xf numFmtId="164" fontId="0" fillId="0" borderId="18" xfId="0" applyNumberFormat="1" applyBorder="1" applyAlignment="1">
      <alignment horizontal="center"/>
    </xf>
    <xf numFmtId="164" fontId="45" fillId="0" borderId="18" xfId="0" applyNumberFormat="1" applyFont="1" applyFill="1" applyBorder="1" applyAlignment="1">
      <alignment horizontal="center" wrapText="1"/>
    </xf>
    <xf numFmtId="164" fontId="0" fillId="0" borderId="18" xfId="0" applyNumberForma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4" fontId="26" fillId="0" borderId="13" xfId="0" applyNumberFormat="1" applyFont="1" applyBorder="1" applyAlignment="1">
      <alignment/>
    </xf>
    <xf numFmtId="0" fontId="46" fillId="0" borderId="0" xfId="0" applyFont="1" applyBorder="1" applyAlignment="1">
      <alignment/>
    </xf>
    <xf numFmtId="164" fontId="28" fillId="0" borderId="13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46" fillId="0" borderId="21" xfId="0" applyFont="1" applyBorder="1" applyAlignment="1">
      <alignment/>
    </xf>
    <xf numFmtId="164" fontId="28" fillId="0" borderId="22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B1">
      <selection activeCell="G8" sqref="G8"/>
    </sheetView>
  </sheetViews>
  <sheetFormatPr defaultColWidth="9.140625" defaultRowHeight="15"/>
  <cols>
    <col min="1" max="1" width="7.57421875" style="2" customWidth="1"/>
    <col min="2" max="2" width="10.7109375" style="2" customWidth="1"/>
    <col min="3" max="3" width="17.00390625" style="1" customWidth="1"/>
    <col min="4" max="4" width="12.421875" style="0" bestFit="1" customWidth="1"/>
    <col min="5" max="5" width="15.7109375" style="21" customWidth="1"/>
    <col min="6" max="6" width="15.00390625" style="21" customWidth="1"/>
    <col min="7" max="8" width="13.8515625" style="21" bestFit="1" customWidth="1"/>
    <col min="9" max="9" width="12.421875" style="20" customWidth="1"/>
    <col min="10" max="12" width="15.00390625" style="20" bestFit="1" customWidth="1"/>
    <col min="14" max="14" width="15.00390625" style="0" bestFit="1" customWidth="1"/>
  </cols>
  <sheetData>
    <row r="1" spans="1:12" ht="18.75">
      <c r="A1" s="33" t="s">
        <v>39</v>
      </c>
      <c r="B1" s="33"/>
      <c r="C1" s="33"/>
      <c r="D1" s="33"/>
      <c r="E1" s="33"/>
      <c r="F1" s="57" t="s">
        <v>96</v>
      </c>
      <c r="G1" s="57"/>
      <c r="H1" s="57"/>
      <c r="I1" s="57"/>
      <c r="J1" s="57"/>
      <c r="K1" s="57"/>
      <c r="L1" s="57"/>
    </row>
    <row r="2" spans="1:12" ht="16.5" thickBot="1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4.5" customHeight="1" thickBot="1">
      <c r="A3" s="60" t="s">
        <v>27</v>
      </c>
      <c r="B3" s="12"/>
      <c r="C3" s="6"/>
      <c r="D3" s="10"/>
      <c r="E3" s="16" t="s">
        <v>84</v>
      </c>
      <c r="F3" s="17" t="s">
        <v>85</v>
      </c>
      <c r="G3" s="17" t="s">
        <v>33</v>
      </c>
      <c r="H3" s="17" t="s">
        <v>34</v>
      </c>
      <c r="I3" s="18" t="s">
        <v>35</v>
      </c>
      <c r="J3" s="19" t="s">
        <v>86</v>
      </c>
      <c r="K3" s="39" t="s">
        <v>36</v>
      </c>
      <c r="L3" s="42" t="s">
        <v>37</v>
      </c>
    </row>
    <row r="4" spans="1:12" ht="30.75" thickBot="1">
      <c r="A4" s="60"/>
      <c r="B4" s="12"/>
      <c r="C4" s="4" t="s">
        <v>0</v>
      </c>
      <c r="D4" s="7" t="s">
        <v>26</v>
      </c>
      <c r="E4" s="35">
        <v>181263137</v>
      </c>
      <c r="F4" s="36">
        <v>102473333</v>
      </c>
      <c r="G4" s="36">
        <v>42280280</v>
      </c>
      <c r="H4" s="36">
        <v>40451950</v>
      </c>
      <c r="I4" s="37">
        <v>8990040</v>
      </c>
      <c r="J4" s="41">
        <f>SUM(E4:I4)</f>
        <v>375458740</v>
      </c>
      <c r="K4" s="40"/>
      <c r="L4" s="15"/>
    </row>
    <row r="5" spans="1:12" ht="34.5">
      <c r="A5" s="11" t="s">
        <v>4</v>
      </c>
      <c r="B5" s="11"/>
      <c r="D5" s="8"/>
      <c r="J5" s="15"/>
      <c r="K5" s="40"/>
      <c r="L5" s="15"/>
    </row>
    <row r="6" spans="1:12" ht="15">
      <c r="A6" s="11"/>
      <c r="B6" s="13" t="s">
        <v>40</v>
      </c>
      <c r="C6" s="1" t="s">
        <v>5</v>
      </c>
      <c r="D6" s="8">
        <v>59383951</v>
      </c>
      <c r="J6" s="15"/>
      <c r="K6" s="40">
        <v>59383951</v>
      </c>
      <c r="L6" s="15">
        <f>SUM(K6)</f>
        <v>59383951</v>
      </c>
    </row>
    <row r="7" spans="1:12" ht="15">
      <c r="A7" s="11"/>
      <c r="B7" s="13" t="s">
        <v>41</v>
      </c>
      <c r="C7" s="1" t="s">
        <v>6</v>
      </c>
      <c r="D7" s="8">
        <v>851906</v>
      </c>
      <c r="E7" s="21">
        <v>851906</v>
      </c>
      <c r="J7" s="15">
        <f>SUM(E7:I7)</f>
        <v>851906</v>
      </c>
      <c r="K7" s="40">
        <v>0</v>
      </c>
      <c r="L7" s="15">
        <v>851906</v>
      </c>
    </row>
    <row r="8" spans="1:12" ht="15">
      <c r="A8" s="11"/>
      <c r="B8" s="13" t="s">
        <v>42</v>
      </c>
      <c r="C8" s="1" t="s">
        <v>7</v>
      </c>
      <c r="D8" s="8">
        <v>3200000</v>
      </c>
      <c r="J8" s="15"/>
      <c r="K8" s="40">
        <v>3200000</v>
      </c>
      <c r="L8" s="15">
        <f>SUM(K8)</f>
        <v>3200000</v>
      </c>
    </row>
    <row r="9" spans="1:12" ht="15">
      <c r="A9" s="11"/>
      <c r="B9" s="13" t="s">
        <v>43</v>
      </c>
      <c r="C9" s="1" t="s">
        <v>8</v>
      </c>
      <c r="D9" s="8">
        <v>1000000</v>
      </c>
      <c r="J9" s="15"/>
      <c r="K9" s="40">
        <v>1000000</v>
      </c>
      <c r="L9" s="15">
        <f>SUM(K9)</f>
        <v>1000000</v>
      </c>
    </row>
    <row r="10" spans="1:12" ht="15">
      <c r="A10" s="11"/>
      <c r="B10" s="13" t="s">
        <v>44</v>
      </c>
      <c r="C10" s="1" t="s">
        <v>45</v>
      </c>
      <c r="D10" s="8">
        <v>1666000</v>
      </c>
      <c r="G10" s="21">
        <v>1666000</v>
      </c>
      <c r="J10" s="15">
        <v>1666000</v>
      </c>
      <c r="K10" s="40">
        <v>0</v>
      </c>
      <c r="L10" s="15">
        <v>1666000</v>
      </c>
    </row>
    <row r="11" spans="1:12" ht="15">
      <c r="A11" s="11"/>
      <c r="B11" s="13" t="s">
        <v>46</v>
      </c>
      <c r="C11" s="1" t="s">
        <v>47</v>
      </c>
      <c r="D11" s="8">
        <v>4945492</v>
      </c>
      <c r="J11" s="15"/>
      <c r="K11" s="8">
        <v>4945492</v>
      </c>
      <c r="L11" s="15">
        <f>SUM(K11)</f>
        <v>4945492</v>
      </c>
    </row>
    <row r="12" spans="1:12" ht="15">
      <c r="A12" s="11"/>
      <c r="B12" s="13" t="s">
        <v>48</v>
      </c>
      <c r="C12" s="1" t="s">
        <v>49</v>
      </c>
      <c r="D12" s="8">
        <v>27550000</v>
      </c>
      <c r="J12" s="15"/>
      <c r="K12" s="8">
        <v>27550000</v>
      </c>
      <c r="L12" s="15">
        <f>SUM(K12)</f>
        <v>27550000</v>
      </c>
    </row>
    <row r="13" spans="1:12" ht="15">
      <c r="A13" s="11"/>
      <c r="B13" s="13" t="s">
        <v>50</v>
      </c>
      <c r="C13" s="1" t="s">
        <v>9</v>
      </c>
      <c r="D13" s="8">
        <v>500000</v>
      </c>
      <c r="J13" s="15"/>
      <c r="K13" s="8">
        <v>500000</v>
      </c>
      <c r="L13" s="15">
        <f>SUM(K13)</f>
        <v>500000</v>
      </c>
    </row>
    <row r="14" spans="1:12" ht="15">
      <c r="A14" s="11"/>
      <c r="B14" s="13" t="s">
        <v>51</v>
      </c>
      <c r="C14" s="1" t="s">
        <v>10</v>
      </c>
      <c r="D14" s="8">
        <v>55190000</v>
      </c>
      <c r="J14" s="15"/>
      <c r="K14" s="8">
        <v>55190000</v>
      </c>
      <c r="L14" s="15">
        <f>SUM(K14)</f>
        <v>55190000</v>
      </c>
    </row>
    <row r="15" spans="2:12" ht="15">
      <c r="B15" s="13" t="s">
        <v>52</v>
      </c>
      <c r="C15" s="1" t="s">
        <v>11</v>
      </c>
      <c r="D15" s="8">
        <v>5000000</v>
      </c>
      <c r="J15" s="15"/>
      <c r="K15" s="8">
        <v>5000000</v>
      </c>
      <c r="L15" s="15">
        <f>SUM(K15)</f>
        <v>5000000</v>
      </c>
    </row>
    <row r="16" spans="2:12" ht="15">
      <c r="B16" s="13" t="s">
        <v>53</v>
      </c>
      <c r="C16" s="1" t="s">
        <v>12</v>
      </c>
      <c r="D16" s="8">
        <v>21000000</v>
      </c>
      <c r="E16" s="21">
        <v>21000000</v>
      </c>
      <c r="J16" s="15">
        <v>21000000</v>
      </c>
      <c r="K16" s="40">
        <v>0</v>
      </c>
      <c r="L16" s="15">
        <v>21000000</v>
      </c>
    </row>
    <row r="17" spans="2:12" ht="15">
      <c r="B17" s="13" t="s">
        <v>54</v>
      </c>
      <c r="C17" s="1" t="s">
        <v>13</v>
      </c>
      <c r="D17" s="8">
        <v>1270000</v>
      </c>
      <c r="E17" s="21">
        <v>1270000</v>
      </c>
      <c r="J17" s="15">
        <v>1270000</v>
      </c>
      <c r="K17" s="40">
        <v>0</v>
      </c>
      <c r="L17" s="15">
        <v>1270000</v>
      </c>
    </row>
    <row r="18" spans="2:12" ht="15">
      <c r="B18" s="13" t="s">
        <v>55</v>
      </c>
      <c r="C18" s="1" t="s">
        <v>14</v>
      </c>
      <c r="D18" s="8">
        <v>105733460</v>
      </c>
      <c r="E18" s="21">
        <v>63029831</v>
      </c>
      <c r="J18" s="15">
        <v>63029831</v>
      </c>
      <c r="K18" s="40">
        <f>D18-E18</f>
        <v>42703629</v>
      </c>
      <c r="L18" s="15">
        <f>D18</f>
        <v>105733460</v>
      </c>
    </row>
    <row r="19" spans="2:12" ht="15">
      <c r="B19" s="13" t="s">
        <v>56</v>
      </c>
      <c r="C19" s="1" t="s">
        <v>15</v>
      </c>
      <c r="D19" s="8">
        <v>11403073</v>
      </c>
      <c r="J19" s="15"/>
      <c r="K19" s="8">
        <v>11403073</v>
      </c>
      <c r="L19" s="15">
        <f>SUM(K19)</f>
        <v>11403073</v>
      </c>
    </row>
    <row r="20" spans="2:12" ht="15">
      <c r="B20" s="13" t="s">
        <v>57</v>
      </c>
      <c r="C20" s="1" t="s">
        <v>16</v>
      </c>
      <c r="D20" s="8">
        <v>3794750</v>
      </c>
      <c r="J20" s="15"/>
      <c r="K20" s="8">
        <v>3794750</v>
      </c>
      <c r="L20" s="15">
        <f>SUM(K20)</f>
        <v>3794750</v>
      </c>
    </row>
    <row r="21" spans="2:12" ht="15">
      <c r="B21" s="13" t="s">
        <v>58</v>
      </c>
      <c r="C21" s="1" t="s">
        <v>17</v>
      </c>
      <c r="D21" s="8">
        <v>5700000</v>
      </c>
      <c r="E21" s="21">
        <v>2000000</v>
      </c>
      <c r="J21" s="15">
        <v>2000000</v>
      </c>
      <c r="K21" s="40">
        <v>3700000</v>
      </c>
      <c r="L21" s="15">
        <v>5700000</v>
      </c>
    </row>
    <row r="22" spans="2:12" ht="15">
      <c r="B22" s="13" t="s">
        <v>59</v>
      </c>
      <c r="C22" s="1" t="s">
        <v>18</v>
      </c>
      <c r="D22" s="8">
        <v>2000000</v>
      </c>
      <c r="J22" s="15"/>
      <c r="K22" s="8">
        <v>2000000</v>
      </c>
      <c r="L22" s="15">
        <f>SUM(K22)</f>
        <v>2000000</v>
      </c>
    </row>
    <row r="23" spans="2:12" ht="15">
      <c r="B23" s="13" t="s">
        <v>60</v>
      </c>
      <c r="C23" s="1" t="s">
        <v>19</v>
      </c>
      <c r="D23" s="8">
        <v>500000</v>
      </c>
      <c r="J23" s="15"/>
      <c r="K23" s="8">
        <v>500000</v>
      </c>
      <c r="L23" s="15">
        <f>SUM(K23)</f>
        <v>500000</v>
      </c>
    </row>
    <row r="24" spans="2:12" ht="15">
      <c r="B24" s="13" t="s">
        <v>61</v>
      </c>
      <c r="C24" s="1" t="s">
        <v>20</v>
      </c>
      <c r="D24" s="8">
        <v>2300000</v>
      </c>
      <c r="J24" s="15"/>
      <c r="K24" s="8">
        <v>2300000</v>
      </c>
      <c r="L24" s="15">
        <f>SUM(K24)</f>
        <v>2300000</v>
      </c>
    </row>
    <row r="25" spans="2:12" ht="15">
      <c r="B25" s="13" t="s">
        <v>62</v>
      </c>
      <c r="C25" s="1" t="s">
        <v>21</v>
      </c>
      <c r="D25" s="8">
        <v>32790763</v>
      </c>
      <c r="F25" s="21">
        <v>6325000</v>
      </c>
      <c r="J25" s="15">
        <v>6325000</v>
      </c>
      <c r="K25" s="40">
        <f>D25-J25</f>
        <v>26465763</v>
      </c>
      <c r="L25" s="15">
        <f>SUM(J25:K25)</f>
        <v>32790763</v>
      </c>
    </row>
    <row r="26" spans="2:12" ht="15">
      <c r="B26" s="13" t="s">
        <v>63</v>
      </c>
      <c r="C26" s="1" t="s">
        <v>64</v>
      </c>
      <c r="D26" s="8">
        <v>58281316</v>
      </c>
      <c r="H26" s="21">
        <v>40451950</v>
      </c>
      <c r="J26" s="15">
        <f>SUM(H26:I26)</f>
        <v>40451950</v>
      </c>
      <c r="K26" s="40">
        <f>D26-H26</f>
        <v>17829366</v>
      </c>
      <c r="L26" s="15">
        <f>SUM(J26:K26)</f>
        <v>58281316</v>
      </c>
    </row>
    <row r="27" spans="2:12" ht="15">
      <c r="B27" s="13" t="s">
        <v>65</v>
      </c>
      <c r="C27" s="1" t="s">
        <v>66</v>
      </c>
      <c r="D27" s="8">
        <v>10984240</v>
      </c>
      <c r="J27" s="15"/>
      <c r="K27" s="40">
        <v>10984240</v>
      </c>
      <c r="L27" s="15">
        <f>SUM(K27)</f>
        <v>10984240</v>
      </c>
    </row>
    <row r="28" spans="2:12" ht="15">
      <c r="B28" s="13" t="s">
        <v>67</v>
      </c>
      <c r="C28" s="14" t="s">
        <v>68</v>
      </c>
      <c r="D28" s="8">
        <v>1200000</v>
      </c>
      <c r="G28" s="38">
        <v>1200000</v>
      </c>
      <c r="J28" s="15">
        <f aca="true" t="shared" si="0" ref="J28:J37">SUM(G28:I28)</f>
        <v>1200000</v>
      </c>
      <c r="K28" s="40">
        <v>0</v>
      </c>
      <c r="L28" s="15">
        <f aca="true" t="shared" si="1" ref="L28:L37">SUM(J28:K28)</f>
        <v>1200000</v>
      </c>
    </row>
    <row r="29" spans="2:12" ht="15">
      <c r="B29" s="13" t="s">
        <v>69</v>
      </c>
      <c r="C29" s="14" t="s">
        <v>70</v>
      </c>
      <c r="D29" s="8">
        <v>369850</v>
      </c>
      <c r="G29" s="38">
        <v>369850</v>
      </c>
      <c r="J29" s="15">
        <f t="shared" si="0"/>
        <v>369850</v>
      </c>
      <c r="K29" s="40">
        <v>0</v>
      </c>
      <c r="L29" s="15">
        <f t="shared" si="1"/>
        <v>369850</v>
      </c>
    </row>
    <row r="30" spans="2:12" ht="15">
      <c r="B30" s="13" t="s">
        <v>71</v>
      </c>
      <c r="C30" s="14" t="s">
        <v>68</v>
      </c>
      <c r="D30" s="8">
        <v>400000</v>
      </c>
      <c r="G30" s="38">
        <v>400000</v>
      </c>
      <c r="J30" s="15">
        <f t="shared" si="0"/>
        <v>400000</v>
      </c>
      <c r="K30" s="40">
        <v>0</v>
      </c>
      <c r="L30" s="15">
        <f t="shared" si="1"/>
        <v>400000</v>
      </c>
    </row>
    <row r="31" spans="2:12" ht="15">
      <c r="B31" s="13" t="s">
        <v>72</v>
      </c>
      <c r="C31" s="14" t="s">
        <v>68</v>
      </c>
      <c r="D31" s="8">
        <v>20000000</v>
      </c>
      <c r="G31" s="38">
        <v>2604665</v>
      </c>
      <c r="J31" s="15">
        <f t="shared" si="0"/>
        <v>2604665</v>
      </c>
      <c r="K31" s="40">
        <f>D31-G31</f>
        <v>17395335</v>
      </c>
      <c r="L31" s="15">
        <f t="shared" si="1"/>
        <v>20000000</v>
      </c>
    </row>
    <row r="32" spans="2:12" ht="15">
      <c r="B32" s="13" t="s">
        <v>73</v>
      </c>
      <c r="C32" s="14" t="s">
        <v>68</v>
      </c>
      <c r="D32" s="8">
        <v>3000000</v>
      </c>
      <c r="G32" s="38">
        <v>3000000</v>
      </c>
      <c r="J32" s="15">
        <f t="shared" si="0"/>
        <v>3000000</v>
      </c>
      <c r="K32" s="40">
        <v>0</v>
      </c>
      <c r="L32" s="15">
        <f t="shared" si="1"/>
        <v>3000000</v>
      </c>
    </row>
    <row r="33" spans="2:12" ht="15">
      <c r="B33" s="13" t="s">
        <v>74</v>
      </c>
      <c r="C33" s="14" t="s">
        <v>75</v>
      </c>
      <c r="D33" s="8">
        <v>10098000</v>
      </c>
      <c r="G33" s="38">
        <v>10098000</v>
      </c>
      <c r="J33" s="15">
        <f t="shared" si="0"/>
        <v>10098000</v>
      </c>
      <c r="K33" s="40">
        <v>0</v>
      </c>
      <c r="L33" s="15">
        <f t="shared" si="1"/>
        <v>10098000</v>
      </c>
    </row>
    <row r="34" spans="2:12" ht="15">
      <c r="B34" s="13" t="s">
        <v>76</v>
      </c>
      <c r="C34" s="14" t="s">
        <v>77</v>
      </c>
      <c r="D34" s="8">
        <v>5050625</v>
      </c>
      <c r="G34" s="38">
        <v>5050625</v>
      </c>
      <c r="J34" s="15">
        <f t="shared" si="0"/>
        <v>5050625</v>
      </c>
      <c r="K34" s="40">
        <v>0</v>
      </c>
      <c r="L34" s="15">
        <f t="shared" si="1"/>
        <v>5050625</v>
      </c>
    </row>
    <row r="35" spans="2:12" ht="15">
      <c r="B35" s="13" t="s">
        <v>78</v>
      </c>
      <c r="C35" s="14" t="s">
        <v>79</v>
      </c>
      <c r="D35" s="8">
        <v>842250</v>
      </c>
      <c r="G35" s="38">
        <v>842250</v>
      </c>
      <c r="J35" s="15">
        <f t="shared" si="0"/>
        <v>842250</v>
      </c>
      <c r="K35" s="40">
        <v>0</v>
      </c>
      <c r="L35" s="15">
        <f t="shared" si="1"/>
        <v>842250</v>
      </c>
    </row>
    <row r="36" spans="2:12" ht="15">
      <c r="B36" s="13" t="s">
        <v>80</v>
      </c>
      <c r="C36" s="14" t="s">
        <v>81</v>
      </c>
      <c r="D36" s="8">
        <v>13548890</v>
      </c>
      <c r="G36" s="38">
        <v>13548890</v>
      </c>
      <c r="J36" s="15">
        <f t="shared" si="0"/>
        <v>13548890</v>
      </c>
      <c r="K36" s="40">
        <v>0</v>
      </c>
      <c r="L36" s="15">
        <f t="shared" si="1"/>
        <v>13548890</v>
      </c>
    </row>
    <row r="37" spans="2:12" ht="15">
      <c r="B37" s="13" t="s">
        <v>82</v>
      </c>
      <c r="C37" s="14" t="s">
        <v>68</v>
      </c>
      <c r="D37" s="8">
        <v>3500000</v>
      </c>
      <c r="G37" s="38">
        <v>3500000</v>
      </c>
      <c r="J37" s="15">
        <f t="shared" si="0"/>
        <v>3500000</v>
      </c>
      <c r="K37" s="40">
        <v>0</v>
      </c>
      <c r="L37" s="15">
        <f t="shared" si="1"/>
        <v>3500000</v>
      </c>
    </row>
    <row r="38" spans="2:12" ht="15.75" thickBot="1">
      <c r="B38" s="13" t="s">
        <v>40</v>
      </c>
      <c r="C38" s="1" t="s">
        <v>83</v>
      </c>
      <c r="D38" s="8">
        <v>6000000</v>
      </c>
      <c r="J38" s="15"/>
      <c r="K38" s="40">
        <v>6000000</v>
      </c>
      <c r="L38" s="15">
        <v>6000000</v>
      </c>
    </row>
    <row r="39" spans="1:14" ht="15.75" thickBot="1">
      <c r="A39" s="63" t="s">
        <v>28</v>
      </c>
      <c r="B39" s="64"/>
      <c r="C39" s="64"/>
      <c r="D39" s="5">
        <v>479054566</v>
      </c>
      <c r="E39" s="22">
        <f>SUM(E7:E38)</f>
        <v>88151737</v>
      </c>
      <c r="F39" s="22">
        <f>SUM(F7:F38)</f>
        <v>6325000</v>
      </c>
      <c r="G39" s="22">
        <f>SUM(G7:G38)</f>
        <v>42280280</v>
      </c>
      <c r="H39" s="22">
        <f>SUM(H7:H38)</f>
        <v>40451950</v>
      </c>
      <c r="I39" s="23"/>
      <c r="J39" s="24">
        <f>SUM(J6:J38)</f>
        <v>177208967</v>
      </c>
      <c r="K39" s="25">
        <f>SUM(K6:K38)</f>
        <v>301845599</v>
      </c>
      <c r="L39" s="43">
        <f>SUM(L6:L38)</f>
        <v>479054566</v>
      </c>
      <c r="N39" s="20"/>
    </row>
    <row r="40" spans="4:12" ht="15">
      <c r="D40" s="8"/>
      <c r="J40" s="15"/>
      <c r="K40" s="40"/>
      <c r="L40" s="15"/>
    </row>
    <row r="41" spans="1:12" ht="15">
      <c r="A41" s="2" t="s">
        <v>1</v>
      </c>
      <c r="C41" s="1" t="s">
        <v>5</v>
      </c>
      <c r="D41" s="8">
        <v>122088129</v>
      </c>
      <c r="E41" s="21">
        <v>93111400</v>
      </c>
      <c r="J41" s="15">
        <f>SUM(E41:I41)</f>
        <v>93111400</v>
      </c>
      <c r="K41" s="40">
        <f>D41-E41</f>
        <v>28976729</v>
      </c>
      <c r="L41" s="15">
        <f>SUM(J41:K41)</f>
        <v>122088129</v>
      </c>
    </row>
    <row r="42" spans="3:12" ht="15.75" thickBot="1">
      <c r="C42" s="1" t="s">
        <v>22</v>
      </c>
      <c r="D42" s="8">
        <v>6756960</v>
      </c>
      <c r="J42" s="15"/>
      <c r="K42" s="40">
        <f>D42</f>
        <v>6756960</v>
      </c>
      <c r="L42" s="15">
        <f>SUM(K42)</f>
        <v>6756960</v>
      </c>
    </row>
    <row r="43" spans="1:14" ht="15.75" thickBot="1">
      <c r="A43" s="63" t="s">
        <v>29</v>
      </c>
      <c r="B43" s="64"/>
      <c r="C43" s="64"/>
      <c r="D43" s="5">
        <v>128845089</v>
      </c>
      <c r="E43" s="22">
        <f>SUM(E41:E42)</f>
        <v>93111400</v>
      </c>
      <c r="F43" s="22"/>
      <c r="G43" s="22"/>
      <c r="H43" s="22"/>
      <c r="I43" s="23"/>
      <c r="J43" s="24">
        <f>SUM(J41:J42)</f>
        <v>93111400</v>
      </c>
      <c r="K43" s="25">
        <f>SUM(K41:K42)</f>
        <v>35733689</v>
      </c>
      <c r="L43" s="24">
        <f>SUM(L41:L42)</f>
        <v>128845089</v>
      </c>
      <c r="N43" s="20"/>
    </row>
    <row r="44" spans="4:12" ht="15">
      <c r="D44" s="8"/>
      <c r="J44" s="15"/>
      <c r="K44" s="40"/>
      <c r="L44" s="15"/>
    </row>
    <row r="45" spans="1:12" ht="15">
      <c r="A45" s="2" t="s">
        <v>2</v>
      </c>
      <c r="C45" s="1" t="s">
        <v>23</v>
      </c>
      <c r="D45" s="8">
        <v>93204750</v>
      </c>
      <c r="F45" s="21">
        <v>81695000</v>
      </c>
      <c r="J45" s="15">
        <f>SUM(F45:I45)</f>
        <v>81695000</v>
      </c>
      <c r="K45" s="40">
        <f>D45-J45</f>
        <v>11509750</v>
      </c>
      <c r="L45" s="15">
        <v>93204750</v>
      </c>
    </row>
    <row r="46" spans="3:12" ht="15.75" thickBot="1">
      <c r="C46" s="1" t="s">
        <v>24</v>
      </c>
      <c r="D46" s="8">
        <v>10200000</v>
      </c>
      <c r="F46" s="21">
        <v>14453333</v>
      </c>
      <c r="J46" s="15">
        <f>SUM(F46:I46)</f>
        <v>14453333</v>
      </c>
      <c r="K46" s="40">
        <f>D46-J46</f>
        <v>-4253333</v>
      </c>
      <c r="L46" s="15">
        <v>10200000</v>
      </c>
    </row>
    <row r="47" spans="1:14" ht="15.75" thickBot="1">
      <c r="A47" s="63" t="s">
        <v>30</v>
      </c>
      <c r="B47" s="64"/>
      <c r="C47" s="64"/>
      <c r="D47" s="5">
        <v>103404750</v>
      </c>
      <c r="E47" s="22"/>
      <c r="F47" s="22">
        <f>SUM(F45:F46)</f>
        <v>96148333</v>
      </c>
      <c r="G47" s="22"/>
      <c r="H47" s="22"/>
      <c r="I47" s="23"/>
      <c r="J47" s="24">
        <f>SUM(J45:J46)</f>
        <v>96148333</v>
      </c>
      <c r="K47" s="25">
        <f>SUM(K45:K46)</f>
        <v>7256417</v>
      </c>
      <c r="L47" s="24">
        <f>SUM(L45:L46)</f>
        <v>103404750</v>
      </c>
      <c r="N47" s="20"/>
    </row>
    <row r="48" spans="4:12" ht="15">
      <c r="D48" s="8"/>
      <c r="J48" s="15"/>
      <c r="K48" s="40"/>
      <c r="L48" s="15"/>
    </row>
    <row r="49" spans="1:12" ht="15">
      <c r="A49" s="2" t="s">
        <v>3</v>
      </c>
      <c r="C49" s="1" t="s">
        <v>25</v>
      </c>
      <c r="D49" s="8">
        <v>4140060</v>
      </c>
      <c r="J49" s="15"/>
      <c r="K49" s="40">
        <v>4140060</v>
      </c>
      <c r="L49" s="15">
        <f>SUM(K49)</f>
        <v>4140060</v>
      </c>
    </row>
    <row r="50" spans="3:12" ht="15.75" thickBot="1">
      <c r="C50" s="1" t="s">
        <v>3</v>
      </c>
      <c r="D50" s="8">
        <v>17174275</v>
      </c>
      <c r="I50" s="20">
        <v>8990040</v>
      </c>
      <c r="J50" s="15">
        <f>SUM(I50)</f>
        <v>8990040</v>
      </c>
      <c r="K50" s="40">
        <f>D50-I50</f>
        <v>8184235</v>
      </c>
      <c r="L50" s="15">
        <f>SUM(J50:K50)</f>
        <v>17174275</v>
      </c>
    </row>
    <row r="51" spans="1:14" ht="15.75" thickBot="1">
      <c r="A51" s="63" t="s">
        <v>31</v>
      </c>
      <c r="B51" s="64"/>
      <c r="C51" s="64"/>
      <c r="D51" s="5">
        <v>21314335</v>
      </c>
      <c r="E51" s="22"/>
      <c r="F51" s="22"/>
      <c r="G51" s="22"/>
      <c r="H51" s="22"/>
      <c r="I51" s="23">
        <f>SUM(I50)</f>
        <v>8990040</v>
      </c>
      <c r="J51" s="24">
        <f>SUM(I51)</f>
        <v>8990040</v>
      </c>
      <c r="K51" s="25">
        <f>SUM(K49:K50)</f>
        <v>12324295</v>
      </c>
      <c r="L51" s="24">
        <f>SUM(L49:L50)</f>
        <v>21314335</v>
      </c>
      <c r="N51" s="20"/>
    </row>
    <row r="52" spans="4:12" ht="15">
      <c r="D52" s="8"/>
      <c r="J52" s="15"/>
      <c r="K52" s="40"/>
      <c r="L52" s="15"/>
    </row>
    <row r="53" spans="4:12" ht="15.75" thickBot="1">
      <c r="D53" s="8"/>
      <c r="J53" s="15"/>
      <c r="K53" s="40"/>
      <c r="L53" s="15"/>
    </row>
    <row r="54" spans="1:14" s="3" customFormat="1" ht="16.5" thickBot="1">
      <c r="A54" s="58" t="s">
        <v>32</v>
      </c>
      <c r="B54" s="59"/>
      <c r="C54" s="59"/>
      <c r="D54" s="9">
        <v>732618740</v>
      </c>
      <c r="E54" s="26">
        <f>E39+E43</f>
        <v>181263137</v>
      </c>
      <c r="F54" s="26">
        <f>F39+F47</f>
        <v>102473333</v>
      </c>
      <c r="G54" s="26">
        <f>G39</f>
        <v>42280280</v>
      </c>
      <c r="H54" s="26">
        <f>H39</f>
        <v>40451950</v>
      </c>
      <c r="I54" s="27">
        <f>I51</f>
        <v>8990040</v>
      </c>
      <c r="J54" s="28">
        <f>J39+J43+J47+J51</f>
        <v>375458740</v>
      </c>
      <c r="K54" s="28">
        <f>K39+K43+K47+K51</f>
        <v>357160000</v>
      </c>
      <c r="L54" s="28">
        <f>L39+L43+L47+L51</f>
        <v>732618740</v>
      </c>
      <c r="N54" s="30"/>
    </row>
    <row r="55" spans="5:11" ht="15.75">
      <c r="E55" s="29"/>
      <c r="F55" s="29"/>
      <c r="G55" s="29"/>
      <c r="H55" s="29"/>
      <c r="I55" s="30"/>
      <c r="J55" s="30"/>
      <c r="K55" s="44"/>
    </row>
    <row r="56" ht="15.75" thickBot="1"/>
    <row r="57" spans="2:8" ht="27" customHeight="1" thickBot="1">
      <c r="B57" s="61" t="s">
        <v>95</v>
      </c>
      <c r="C57" s="62"/>
      <c r="D57" s="62"/>
      <c r="E57" s="56">
        <v>357160000</v>
      </c>
      <c r="H57" s="31"/>
    </row>
    <row r="58" spans="2:5" ht="15">
      <c r="B58" s="45"/>
      <c r="C58" s="46"/>
      <c r="D58" s="47"/>
      <c r="E58" s="48"/>
    </row>
    <row r="59" spans="2:5" ht="15.75">
      <c r="B59" s="45"/>
      <c r="C59" s="49" t="s">
        <v>87</v>
      </c>
      <c r="D59" s="49"/>
      <c r="E59" s="50">
        <v>192500000</v>
      </c>
    </row>
    <row r="60" spans="2:5" ht="15.75">
      <c r="B60" s="45"/>
      <c r="C60" s="49" t="s">
        <v>88</v>
      </c>
      <c r="D60" s="49"/>
      <c r="E60" s="50">
        <v>15000000</v>
      </c>
    </row>
    <row r="61" spans="2:5" ht="15.75">
      <c r="B61" s="45"/>
      <c r="C61" s="51" t="s">
        <v>89</v>
      </c>
      <c r="D61" s="49"/>
      <c r="E61" s="50">
        <v>22000000</v>
      </c>
    </row>
    <row r="62" spans="2:5" ht="15.75">
      <c r="B62" s="45"/>
      <c r="C62" s="51" t="s">
        <v>90</v>
      </c>
      <c r="D62" s="49"/>
      <c r="E62" s="50">
        <v>30000000</v>
      </c>
    </row>
    <row r="63" spans="2:11" ht="15.75">
      <c r="B63" s="45"/>
      <c r="C63" s="51" t="s">
        <v>91</v>
      </c>
      <c r="D63" s="49"/>
      <c r="E63" s="50">
        <v>13000000</v>
      </c>
      <c r="K63" s="32"/>
    </row>
    <row r="64" spans="2:5" ht="15.75">
      <c r="B64" s="45"/>
      <c r="C64" s="51" t="s">
        <v>92</v>
      </c>
      <c r="D64" s="49"/>
      <c r="E64" s="50">
        <v>2400000</v>
      </c>
    </row>
    <row r="65" spans="2:5" ht="15.75">
      <c r="B65" s="45"/>
      <c r="C65" s="51" t="s">
        <v>93</v>
      </c>
      <c r="D65" s="49"/>
      <c r="E65" s="50">
        <v>10000000</v>
      </c>
    </row>
    <row r="66" spans="2:5" ht="16.5" thickBot="1">
      <c r="B66" s="52"/>
      <c r="C66" s="53" t="s">
        <v>94</v>
      </c>
      <c r="D66" s="54"/>
      <c r="E66" s="55">
        <v>72260000</v>
      </c>
    </row>
  </sheetData>
  <sheetProtection/>
  <mergeCells count="8">
    <mergeCell ref="F1:L1"/>
    <mergeCell ref="A54:C54"/>
    <mergeCell ref="A3:A4"/>
    <mergeCell ref="B57:D57"/>
    <mergeCell ref="A39:C39"/>
    <mergeCell ref="A43:C43"/>
    <mergeCell ref="A47:C47"/>
    <mergeCell ref="A51:C51"/>
  </mergeCells>
  <printOptions gridLines="1" horizontalCentered="1"/>
  <pageMargins left="0.11811023622047245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2016-02-25T10:01:31Z</cp:lastPrinted>
  <dcterms:created xsi:type="dcterms:W3CDTF">2014-02-03T09:16:48Z</dcterms:created>
  <dcterms:modified xsi:type="dcterms:W3CDTF">2016-02-25T10:02:44Z</dcterms:modified>
  <cp:category/>
  <cp:version/>
  <cp:contentType/>
  <cp:contentStatus/>
</cp:coreProperties>
</file>