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05" windowWidth="9420" windowHeight="4950"/>
  </bookViews>
  <sheets>
    <sheet name="Gondozási Közp pénzforg.mérleg" sheetId="1" r:id="rId1"/>
    <sheet name="cofogos bevétel" sheetId="2" r:id="rId2"/>
    <sheet name="cofogos kiadás" sheetId="3" r:id="rId3"/>
    <sheet name="Munka4" sheetId="4" state="hidden" r:id="rId4"/>
    <sheet name="működési és felhalm.mérleg" sheetId="5" r:id="rId5"/>
    <sheet name="Munka6" sheetId="6" state="hidden" r:id="rId6"/>
    <sheet name="Munka7" sheetId="7" state="hidden" r:id="rId7"/>
    <sheet name="Munka3 (2)" sheetId="17" state="hidden" r:id="rId8"/>
    <sheet name="létszámgazd" sheetId="8" r:id="rId9"/>
    <sheet name="Munka9" sheetId="9" r:id="rId10"/>
    <sheet name="Munka10" sheetId="10" r:id="rId11"/>
    <sheet name="Munka11" sheetId="11" r:id="rId12"/>
    <sheet name="Munka12" sheetId="12" r:id="rId13"/>
    <sheet name="Munka13" sheetId="13" r:id="rId14"/>
    <sheet name="Munka14" sheetId="14" r:id="rId15"/>
    <sheet name="Munka15" sheetId="15" r:id="rId16"/>
    <sheet name="Munka16" sheetId="16" r:id="rId17"/>
  </sheets>
  <definedNames>
    <definedName name="_xlnm.Print_Area" localSheetId="5">Munka6!$A$1:$A$153</definedName>
  </definedNames>
  <calcPr calcId="125725"/>
</workbook>
</file>

<file path=xl/calcChain.xml><?xml version="1.0" encoding="utf-8"?>
<calcChain xmlns="http://schemas.openxmlformats.org/spreadsheetml/2006/main">
  <c r="G20" i="2"/>
  <c r="G24" s="1"/>
  <c r="F37" i="3"/>
  <c r="F30"/>
  <c r="F15"/>
  <c r="F41" s="1"/>
  <c r="B24" i="1"/>
  <c r="G12"/>
  <c r="G20"/>
  <c r="G3" i="17"/>
  <c r="C5" s="1"/>
  <c r="F18"/>
  <c r="G12"/>
  <c r="F9"/>
  <c r="F11" s="1"/>
  <c r="G8"/>
  <c r="E26"/>
  <c r="E4"/>
  <c r="D15"/>
  <c r="G28"/>
  <c r="C10"/>
  <c r="E36" i="5"/>
  <c r="B36"/>
  <c r="E22"/>
  <c r="B22"/>
  <c r="C7" i="17" l="1"/>
  <c r="C17"/>
  <c r="C22" s="1"/>
  <c r="C27" s="1"/>
  <c r="E16"/>
  <c r="F21"/>
  <c r="C11"/>
  <c r="C4"/>
  <c r="D9"/>
  <c r="E9"/>
  <c r="E25"/>
  <c r="F5"/>
  <c r="F15"/>
  <c r="D27"/>
  <c r="B5"/>
  <c r="B7" s="1"/>
  <c r="B9" s="1"/>
  <c r="C9"/>
  <c r="D5"/>
  <c r="D25"/>
  <c r="E5"/>
  <c r="E18"/>
  <c r="F4"/>
  <c r="F26"/>
  <c r="B20"/>
  <c r="B21" s="1"/>
  <c r="B22" s="1"/>
  <c r="B24"/>
  <c r="B25" s="1"/>
  <c r="B26" s="1"/>
  <c r="B27" s="1"/>
  <c r="B4"/>
  <c r="B8" s="1"/>
  <c r="C19"/>
  <c r="C24" s="1"/>
  <c r="D18"/>
  <c r="E15"/>
  <c r="F25"/>
  <c r="B15"/>
  <c r="G24" i="1"/>
  <c r="C18" i="17"/>
  <c r="C15"/>
  <c r="D26"/>
  <c r="D4"/>
  <c r="B38" i="5"/>
  <c r="E38"/>
  <c r="F43" i="3"/>
  <c r="E27" i="17" l="1"/>
  <c r="F16"/>
  <c r="D7"/>
  <c r="D17"/>
  <c r="F27"/>
  <c r="D21"/>
  <c r="D11"/>
  <c r="C20"/>
  <c r="C25" s="1"/>
  <c r="E21"/>
  <c r="E11"/>
  <c r="B16"/>
  <c r="B17" s="1"/>
  <c r="B18" s="1"/>
  <c r="B19" s="1"/>
  <c r="B28"/>
  <c r="E7"/>
  <c r="E17"/>
  <c r="B10"/>
  <c r="B11" s="1"/>
  <c r="B12"/>
  <c r="D8"/>
  <c r="D20" s="1"/>
  <c r="D16"/>
  <c r="F7"/>
  <c r="F17"/>
  <c r="C16"/>
  <c r="C21" s="1"/>
  <c r="C26" s="1"/>
  <c r="C8"/>
  <c r="C12"/>
  <c r="E19" l="1"/>
  <c r="E10"/>
  <c r="E8"/>
  <c r="E20" s="1"/>
  <c r="F19"/>
  <c r="F10"/>
  <c r="D19"/>
  <c r="D10"/>
  <c r="C28"/>
  <c r="F8"/>
  <c r="F20" s="1"/>
  <c r="F22" l="1"/>
  <c r="F28" s="1"/>
  <c r="F12"/>
  <c r="F24" s="1"/>
  <c r="E22"/>
  <c r="E28" s="1"/>
  <c r="E12"/>
  <c r="E24" s="1"/>
  <c r="D22"/>
  <c r="D28" s="1"/>
  <c r="D12"/>
  <c r="D24" s="1"/>
</calcChain>
</file>

<file path=xl/sharedStrings.xml><?xml version="1.0" encoding="utf-8"?>
<sst xmlns="http://schemas.openxmlformats.org/spreadsheetml/2006/main" count="179" uniqueCount="160">
  <si>
    <t>BEVÉTELEK</t>
  </si>
  <si>
    <t>KIADÁSOK</t>
  </si>
  <si>
    <t>MEGNEVEZÉS</t>
  </si>
  <si>
    <t>ELŐIRÁNYZAT</t>
  </si>
  <si>
    <t>Eredeti</t>
  </si>
  <si>
    <t>Módosított</t>
  </si>
  <si>
    <t>Teljesítés</t>
  </si>
  <si>
    <t>Telj. %-a</t>
  </si>
  <si>
    <t>Önkormányzati ktg.vetési szer-vek működési kiadásai</t>
  </si>
  <si>
    <t>Működési célú pénzeszköz        átadás</t>
  </si>
  <si>
    <t>Működési célú kiadások              összesen</t>
  </si>
  <si>
    <t>Beruházások , felújítások</t>
  </si>
  <si>
    <t>Felhalmozási hitel visszafizetés</t>
  </si>
  <si>
    <t>Felhalmozási   célú   kiadás       összesen</t>
  </si>
  <si>
    <t>működési hitel</t>
  </si>
  <si>
    <t>Kiegyenlítő, függő , átfutó kiadások</t>
  </si>
  <si>
    <t xml:space="preserve">        -</t>
  </si>
  <si>
    <t>BEVÉTELEK ÖSSZESEN</t>
  </si>
  <si>
    <t>KIADÁSOK ÖSSZESEN :</t>
  </si>
  <si>
    <t>Költségvetési bevételek összesen</t>
  </si>
  <si>
    <t xml:space="preserve">    - munkaadókat terh.jár.</t>
  </si>
  <si>
    <t xml:space="preserve"> tartalék</t>
  </si>
  <si>
    <t>Működési bevételek</t>
  </si>
  <si>
    <t xml:space="preserve">    -önkorm.sajátos műk.bev</t>
  </si>
  <si>
    <t xml:space="preserve">     - működési hitel</t>
  </si>
  <si>
    <t>Működési kiadások</t>
  </si>
  <si>
    <t xml:space="preserve">     -személyi juttatás</t>
  </si>
  <si>
    <t xml:space="preserve">    - dologi</t>
  </si>
  <si>
    <t xml:space="preserve">   - működésre átadott pe.</t>
  </si>
  <si>
    <t xml:space="preserve">  - működési hitel</t>
  </si>
  <si>
    <t>Pénzforgalom nélküli kiadás</t>
  </si>
  <si>
    <t>Felhalmozási bevételek</t>
  </si>
  <si>
    <t>Felhalmozási kiadások</t>
  </si>
  <si>
    <t>Felhalmozás összesen</t>
  </si>
  <si>
    <t>Működés összesen</t>
  </si>
  <si>
    <t xml:space="preserve"> </t>
  </si>
  <si>
    <t>Óvodai int.étk</t>
  </si>
  <si>
    <t>Iskolai int.étk.</t>
  </si>
  <si>
    <t>Munkah.vend.l.</t>
  </si>
  <si>
    <t>Szoc.Otthon</t>
  </si>
  <si>
    <t>Szoc.étk.</t>
  </si>
  <si>
    <t>összesen</t>
  </si>
  <si>
    <t>Alapilletmények+13.havi</t>
  </si>
  <si>
    <t>Egyéb feltételtől függő pótlékok,juttatás</t>
  </si>
  <si>
    <t>Jubileumi jutalom</t>
  </si>
  <si>
    <t>-</t>
  </si>
  <si>
    <t>Étkezési hozzájárulás</t>
  </si>
  <si>
    <t>Személyi juttatás összesen</t>
  </si>
  <si>
    <t>Társadalombiztosítási járulék</t>
  </si>
  <si>
    <t>Munkaadói járulék</t>
  </si>
  <si>
    <t>Egészségügyi hozzájárulás</t>
  </si>
  <si>
    <t>Munkaadókat terh.járulékok</t>
  </si>
  <si>
    <t>Élelmiszer beszerzés</t>
  </si>
  <si>
    <t>Irodaszer, nyomtatvány besz.</t>
  </si>
  <si>
    <t>Könyv,folyóirat,inf.hord.beszerzés</t>
  </si>
  <si>
    <t>Munkaruha,védőruha</t>
  </si>
  <si>
    <t>Egyéb készletbeszerzés</t>
  </si>
  <si>
    <t>Nem adatátviteli célú távközlési dijak</t>
  </si>
  <si>
    <t>Egyéb kommunikációs szolgáltatás</t>
  </si>
  <si>
    <t>Villamosenergia</t>
  </si>
  <si>
    <t>Víz és csatornadíj</t>
  </si>
  <si>
    <t>Karbantartás,kisjavítási szolgáltatások kiadásai</t>
  </si>
  <si>
    <t>Egyéb üzemeltetési és fenntart.kiadások</t>
  </si>
  <si>
    <t>ÁFA</t>
  </si>
  <si>
    <t>Belföldi kiküldetés</t>
  </si>
  <si>
    <t>Dologi kiadások</t>
  </si>
  <si>
    <t>Beruházás</t>
  </si>
  <si>
    <t>Beruházás áfa</t>
  </si>
  <si>
    <t>Költségvetési tartalék</t>
  </si>
  <si>
    <t>Működési célú hitel visszafizetés</t>
  </si>
  <si>
    <t>előirányzat</t>
  </si>
  <si>
    <t>teljesítés</t>
  </si>
  <si>
    <t>1 fő</t>
  </si>
  <si>
    <t>Összesen</t>
  </si>
  <si>
    <t>Foglalkoztatottak napi 8 órában</t>
  </si>
  <si>
    <t>Intézményvezető</t>
  </si>
  <si>
    <t>Intézmény vez.helyettes</t>
  </si>
  <si>
    <t>Gondozónő</t>
  </si>
  <si>
    <t>kisegítők</t>
  </si>
  <si>
    <t>6 fő</t>
  </si>
  <si>
    <t>részmunkaidős nincs</t>
  </si>
  <si>
    <t xml:space="preserve">     - Ellátási Díjak</t>
  </si>
  <si>
    <t xml:space="preserve">     -támogatások, intézmény finanszírozás</t>
  </si>
  <si>
    <t>14. melléklet</t>
  </si>
  <si>
    <t xml:space="preserve">   adatok  Ft-ban</t>
  </si>
  <si>
    <t>Kis értékű tárgyi eszköz</t>
  </si>
  <si>
    <t>Megnevezés</t>
  </si>
  <si>
    <t>Önkormányzatok működési támogatásai</t>
  </si>
  <si>
    <t>Egyéb működési célú támogatok áht belülről</t>
  </si>
  <si>
    <t>Működési célú támogatások államháztartáson belülről</t>
  </si>
  <si>
    <t>Kölcsön visszafizetés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</si>
  <si>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</si>
  <si>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</si>
  <si>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</si>
  <si>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</si>
  <si>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</si>
  <si>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</si>
  <si>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</si>
  <si>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</si>
  <si>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</si>
  <si>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</si>
  <si>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</si>
  <si>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célú pénzeszköz átvétel áht-on kívülről</t>
  </si>
  <si>
    <t>Bevételek összesen</t>
  </si>
  <si>
    <t>Bentlakásos idősek otthona</t>
  </si>
  <si>
    <t>Finanszírozási bevételek</t>
  </si>
  <si>
    <t>törvény szerinti illetmények</t>
  </si>
  <si>
    <t>Jubileumi Jutalom</t>
  </si>
  <si>
    <t>Foglalkoztatottak egyéb szem.juttatásai</t>
  </si>
  <si>
    <t>munkábajárás</t>
  </si>
  <si>
    <t>Választott tisztségvilők juttatásai</t>
  </si>
  <si>
    <t>Külső személyi juttatások</t>
  </si>
  <si>
    <t>Személyi juttatások összesen</t>
  </si>
  <si>
    <t>Munkaadókat terhelő járulékok</t>
  </si>
  <si>
    <t>Szakmai anyagok beszerzése</t>
  </si>
  <si>
    <t>üzemeltetési anyagok beszerzése</t>
  </si>
  <si>
    <t>Kommunikációs szolgáltatások</t>
  </si>
  <si>
    <t>közüzemi díjak</t>
  </si>
  <si>
    <t>vásárolt élelmezés</t>
  </si>
  <si>
    <t>Bérleti és lizingdíjak</t>
  </si>
  <si>
    <t>Karbantartási, kisjavítási szolgáltatások</t>
  </si>
  <si>
    <t>Szakmai tevékenységet segítő szolgáltatások</t>
  </si>
  <si>
    <t>Egyéb szolgáltatások</t>
  </si>
  <si>
    <t>Kiküldetések</t>
  </si>
  <si>
    <t>Reklám és propaganda kiadások</t>
  </si>
  <si>
    <t>Áfa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</si>
  <si>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</si>
  <si>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</si>
  <si>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</si>
  <si>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</si>
  <si>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támogatás államházt.belülre</t>
  </si>
  <si>
    <t>Egyéb működési célú támogatás államházt.kívülre</t>
  </si>
  <si>
    <t>Tartalékok</t>
  </si>
  <si>
    <t>Kölcsön nyújtása Civil egyesület</t>
  </si>
  <si>
    <t>Egyéb működési célú kiadások</t>
  </si>
  <si>
    <t>Beruházások</t>
  </si>
  <si>
    <t>Felújítások</t>
  </si>
  <si>
    <t>Költségvetési kiadások összesen</t>
  </si>
  <si>
    <t>Finanszírozási kiadások</t>
  </si>
  <si>
    <t>Kiadások összesen</t>
  </si>
  <si>
    <t>Időskorúak tertós bentlakásos int</t>
  </si>
  <si>
    <t>kis értékű tárgyi eszköz</t>
  </si>
  <si>
    <t>Számlaszám maradvány</t>
  </si>
  <si>
    <t>Gondozási Központ összesen</t>
  </si>
  <si>
    <t>16. melléklet</t>
  </si>
  <si>
    <t xml:space="preserve"> Gondozási Központ 2018. évi cofogos költségvetési kiadása</t>
  </si>
  <si>
    <t>áfa</t>
  </si>
  <si>
    <t>2 fő</t>
  </si>
  <si>
    <t>10 fő</t>
  </si>
  <si>
    <t>Gondozási Központ 2018. évi létszámkerete</t>
  </si>
  <si>
    <t>számlaszám maradvány</t>
  </si>
  <si>
    <t>Önkormányzatok működési támogatása</t>
  </si>
  <si>
    <t>Működési támogatások áht-n belül</t>
  </si>
  <si>
    <t>Működési támogatások áht-n kívül</t>
  </si>
  <si>
    <t>Közhatalmi bevételek összesen</t>
  </si>
  <si>
    <t>Felhalmozási célú támogatások áht-on belül</t>
  </si>
  <si>
    <t>Felhalmozási célú támogatások áht-on kívül</t>
  </si>
  <si>
    <t>finanszírozási bevételek</t>
  </si>
  <si>
    <t>előző évi pénzmaradvány</t>
  </si>
  <si>
    <t>Gondozási Központ 2018. évi költségvetés pénzforgalmi mérlege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</si>
</sst>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8">
    <font>
      <sz val="10"/>
      <name val="MS Sans Serif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10"/>
      <color indexed="10"/>
      <name val="MS Sans Serif"/>
      <family val="2"/>
      <charset val="238"/>
    </font>
    <font>
      <sz val="10"/>
      <color indexed="12"/>
      <name val="MS Sans Serif"/>
      <family val="2"/>
      <charset val="238"/>
    </font>
    <font>
      <sz val="10"/>
      <color indexed="10"/>
      <name val="MS Sans Serif"/>
      <family val="2"/>
      <charset val="238"/>
    </font>
    <font>
      <b/>
      <sz val="10"/>
      <color indexed="10"/>
      <name val="MS Sans Serif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3.5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Continuous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3" fontId="4" fillId="0" borderId="3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0" fontId="8" fillId="0" borderId="1" xfId="0" applyFont="1" applyBorder="1" applyAlignment="1">
      <alignment horizontal="justify"/>
    </xf>
    <xf numFmtId="3" fontId="9" fillId="0" borderId="1" xfId="0" applyNumberFormat="1" applyFont="1" applyBorder="1"/>
    <xf numFmtId="3" fontId="10" fillId="0" borderId="1" xfId="0" applyNumberFormat="1" applyFont="1" applyBorder="1"/>
    <xf numFmtId="0" fontId="11" fillId="0" borderId="0" xfId="0" applyFont="1"/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1" xfId="0" applyFont="1" applyBorder="1" applyAlignment="1">
      <alignment horizontal="center"/>
    </xf>
    <xf numFmtId="3" fontId="10" fillId="0" borderId="0" xfId="0" applyNumberFormat="1" applyFont="1"/>
    <xf numFmtId="3" fontId="5" fillId="0" borderId="0" xfId="0" applyNumberFormat="1" applyFont="1"/>
    <xf numFmtId="3" fontId="4" fillId="0" borderId="2" xfId="0" applyNumberFormat="1" applyFont="1" applyBorder="1"/>
    <xf numFmtId="3" fontId="6" fillId="0" borderId="2" xfId="0" applyNumberFormat="1" applyFont="1" applyBorder="1" applyAlignment="1">
      <alignment horizontal="centerContinuous"/>
    </xf>
    <xf numFmtId="3" fontId="6" fillId="0" borderId="2" xfId="0" applyNumberFormat="1" applyFont="1" applyBorder="1"/>
    <xf numFmtId="3" fontId="6" fillId="0" borderId="0" xfId="0" applyNumberFormat="1" applyFont="1" applyAlignment="1">
      <alignment horizontal="centerContinuous"/>
    </xf>
    <xf numFmtId="3" fontId="6" fillId="0" borderId="3" xfId="0" applyNumberFormat="1" applyFont="1" applyBorder="1" applyAlignment="1">
      <alignment horizontal="centerContinuous"/>
    </xf>
    <xf numFmtId="3" fontId="6" fillId="0" borderId="3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justify"/>
    </xf>
    <xf numFmtId="3" fontId="4" fillId="0" borderId="0" xfId="0" applyNumberFormat="1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3" fontId="1" fillId="0" borderId="4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/>
    <xf numFmtId="0" fontId="8" fillId="0" borderId="4" xfId="0" applyFont="1" applyBorder="1" applyAlignment="1">
      <alignment horizontal="justify"/>
    </xf>
    <xf numFmtId="0" fontId="8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justify"/>
    </xf>
    <xf numFmtId="0" fontId="8" fillId="0" borderId="6" xfId="0" applyFont="1" applyBorder="1" applyAlignment="1">
      <alignment horizontal="justify"/>
    </xf>
    <xf numFmtId="0" fontId="10" fillId="0" borderId="4" xfId="0" applyFont="1" applyBorder="1"/>
    <xf numFmtId="0" fontId="1" fillId="0" borderId="0" xfId="0" applyFont="1" applyBorder="1"/>
    <xf numFmtId="0" fontId="1" fillId="0" borderId="0" xfId="0" applyFont="1" applyAlignment="1">
      <alignment horizontal="center" textRotation="180" wrapText="1"/>
    </xf>
    <xf numFmtId="0" fontId="1" fillId="0" borderId="0" xfId="0" applyFont="1" applyAlignment="1">
      <alignment horizontal="center" textRotation="180"/>
    </xf>
    <xf numFmtId="43" fontId="1" fillId="0" borderId="0" xfId="1" applyNumberFormat="1" applyFont="1"/>
    <xf numFmtId="43" fontId="1" fillId="0" borderId="0" xfId="1" applyFont="1" applyAlignme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3" fontId="2" fillId="0" borderId="0" xfId="1" applyNumberFormat="1" applyFont="1"/>
    <xf numFmtId="3" fontId="2" fillId="0" borderId="0" xfId="0" applyNumberFormat="1" applyFont="1" applyAlignment="1">
      <alignment horizontal="center"/>
    </xf>
    <xf numFmtId="43" fontId="2" fillId="0" borderId="0" xfId="1" applyFont="1" applyAlignment="1"/>
    <xf numFmtId="43" fontId="1" fillId="0" borderId="0" xfId="1" applyNumberFormat="1" applyFont="1" applyBorder="1" applyAlignment="1">
      <alignment horizontal="center"/>
    </xf>
    <xf numFmtId="43" fontId="1" fillId="0" borderId="0" xfId="1" applyFont="1" applyBorder="1" applyAlignment="1"/>
    <xf numFmtId="3" fontId="1" fillId="0" borderId="0" xfId="0" applyNumberFormat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" fontId="0" fillId="0" borderId="4" xfId="0" applyNumberFormat="1" applyBorder="1"/>
    <xf numFmtId="1" fontId="13" fillId="0" borderId="4" xfId="0" applyNumberFormat="1" applyFont="1" applyBorder="1"/>
    <xf numFmtId="164" fontId="6" fillId="0" borderId="4" xfId="1" applyNumberFormat="1" applyFont="1" applyBorder="1" applyAlignment="1">
      <alignment horizontal="center"/>
    </xf>
    <xf numFmtId="0" fontId="6" fillId="0" borderId="7" xfId="0" applyFont="1" applyBorder="1"/>
    <xf numFmtId="3" fontId="4" fillId="0" borderId="8" xfId="0" applyNumberFormat="1" applyFont="1" applyBorder="1"/>
    <xf numFmtId="0" fontId="6" fillId="0" borderId="6" xfId="0" applyFont="1" applyBorder="1"/>
    <xf numFmtId="0" fontId="10" fillId="0" borderId="4" xfId="0" applyFont="1" applyBorder="1" applyAlignment="1">
      <alignment horizontal="justify"/>
    </xf>
    <xf numFmtId="1" fontId="14" fillId="0" borderId="4" xfId="0" applyNumberFormat="1" applyFont="1" applyBorder="1"/>
    <xf numFmtId="0" fontId="14" fillId="0" borderId="0" xfId="0" applyFont="1"/>
    <xf numFmtId="0" fontId="2" fillId="0" borderId="2" xfId="0" applyFont="1" applyBorder="1"/>
    <xf numFmtId="3" fontId="6" fillId="0" borderId="8" xfId="0" applyNumberFormat="1" applyFont="1" applyBorder="1" applyAlignment="1">
      <alignment horizontal="centerContinuous"/>
    </xf>
    <xf numFmtId="0" fontId="4" fillId="0" borderId="9" xfId="0" applyFont="1" applyBorder="1"/>
    <xf numFmtId="3" fontId="4" fillId="0" borderId="9" xfId="0" applyNumberFormat="1" applyFont="1" applyBorder="1"/>
    <xf numFmtId="0" fontId="6" fillId="0" borderId="9" xfId="0" applyFont="1" applyBorder="1"/>
    <xf numFmtId="3" fontId="6" fillId="0" borderId="9" xfId="0" applyNumberFormat="1" applyFont="1" applyBorder="1"/>
    <xf numFmtId="3" fontId="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 applyAlignment="1">
      <alignment horizontal="justify"/>
    </xf>
    <xf numFmtId="0" fontId="15" fillId="0" borderId="9" xfId="0" applyFont="1" applyBorder="1" applyAlignment="1">
      <alignment horizontal="justify"/>
    </xf>
    <xf numFmtId="3" fontId="15" fillId="0" borderId="9" xfId="0" applyNumberFormat="1" applyFont="1" applyBorder="1"/>
    <xf numFmtId="0" fontId="12" fillId="0" borderId="4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16" fillId="0" borderId="4" xfId="0" applyFont="1" applyBorder="1" applyAlignment="1">
      <alignment horizontal="justify"/>
    </xf>
    <xf numFmtId="1" fontId="17" fillId="0" borderId="4" xfId="0" applyNumberFormat="1" applyFont="1" applyBorder="1"/>
    <xf numFmtId="0" fontId="9" fillId="0" borderId="1" xfId="0" applyFont="1" applyBorder="1" applyAlignment="1">
      <alignment horizontal="justify"/>
    </xf>
    <xf numFmtId="0" fontId="14" fillId="0" borderId="1" xfId="0" applyFont="1" applyBorder="1"/>
    <xf numFmtId="0" fontId="16" fillId="0" borderId="4" xfId="0" applyFont="1" applyBorder="1"/>
    <xf numFmtId="0" fontId="12" fillId="0" borderId="4" xfId="0" applyFont="1" applyBorder="1"/>
    <xf numFmtId="0" fontId="18" fillId="0" borderId="0" xfId="0" applyFont="1" applyAlignment="1">
      <alignment horizontal="center"/>
    </xf>
    <xf numFmtId="0" fontId="2" fillId="0" borderId="0" xfId="0" applyFont="1" applyAlignment="1"/>
    <xf numFmtId="43" fontId="0" fillId="0" borderId="0" xfId="0" applyNumberFormat="1"/>
    <xf numFmtId="43" fontId="2" fillId="0" borderId="0" xfId="1" applyAlignment="1">
      <alignment horizontal="center"/>
    </xf>
    <xf numFmtId="0" fontId="19" fillId="0" borderId="0" xfId="0" applyFont="1" applyAlignment="1"/>
    <xf numFmtId="43" fontId="19" fillId="0" borderId="0" xfId="0" applyNumberFormat="1" applyFont="1"/>
    <xf numFmtId="0" fontId="19" fillId="0" borderId="0" xfId="0" applyFont="1"/>
    <xf numFmtId="164" fontId="0" fillId="0" borderId="0" xfId="0" applyNumberFormat="1"/>
    <xf numFmtId="164" fontId="2" fillId="0" borderId="0" xfId="1" applyNumberFormat="1" applyAlignment="1">
      <alignment horizontal="center"/>
    </xf>
    <xf numFmtId="0" fontId="0" fillId="0" borderId="0" xfId="0" applyAlignment="1"/>
    <xf numFmtId="164" fontId="2" fillId="0" borderId="0" xfId="1" applyNumberFormat="1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43" fontId="20" fillId="0" borderId="0" xfId="1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3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textRotation="90"/>
    </xf>
    <xf numFmtId="43" fontId="17" fillId="0" borderId="0" xfId="1" applyFont="1" applyAlignment="1">
      <alignment horizontal="center"/>
    </xf>
    <xf numFmtId="43" fontId="13" fillId="0" borderId="0" xfId="1" applyFont="1" applyAlignment="1">
      <alignment horizontal="center"/>
    </xf>
    <xf numFmtId="0" fontId="13" fillId="0" borderId="0" xfId="0" applyFont="1" applyAlignment="1">
      <alignment horizontal="center" textRotation="180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/>
    <xf numFmtId="2" fontId="2" fillId="0" borderId="0" xfId="0" applyNumberFormat="1" applyFont="1" applyBorder="1" applyAlignment="1">
      <alignment horizontal="center"/>
    </xf>
    <xf numFmtId="0" fontId="26" fillId="0" borderId="0" xfId="0" applyFont="1"/>
    <xf numFmtId="49" fontId="26" fillId="0" borderId="0" xfId="0" applyNumberFormat="1" applyFont="1"/>
    <xf numFmtId="164" fontId="0" fillId="0" borderId="0" xfId="1" applyNumberFormat="1" applyFont="1"/>
    <xf numFmtId="164" fontId="26" fillId="0" borderId="0" xfId="1" applyNumberFormat="1" applyFont="1"/>
    <xf numFmtId="0" fontId="0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3" fillId="0" borderId="0" xfId="0" applyFont="1" applyBorder="1"/>
    <xf numFmtId="164" fontId="13" fillId="0" borderId="0" xfId="1" applyNumberFormat="1" applyFont="1" applyAlignment="1">
      <alignment horizontal="center"/>
    </xf>
    <xf numFmtId="43" fontId="13" fillId="0" borderId="0" xfId="1" applyFont="1" applyBorder="1"/>
    <xf numFmtId="0" fontId="0" fillId="0" borderId="0" xfId="0" applyAlignment="1">
      <alignment wrapText="1"/>
    </xf>
    <xf numFmtId="164" fontId="26" fillId="0" borderId="0" xfId="0" applyNumberFormat="1" applyFont="1"/>
    <xf numFmtId="164" fontId="17" fillId="0" borderId="0" xfId="1" applyNumberFormat="1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wrapText="1"/>
    </xf>
    <xf numFmtId="0" fontId="22" fillId="0" borderId="10" xfId="0" applyFont="1" applyBorder="1" applyAlignment="1">
      <alignment wrapText="1"/>
    </xf>
    <xf numFmtId="0" fontId="23" fillId="0" borderId="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S85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2.75"/>
  <cols>
    <col min="1" max="1" width="28.7109375" style="4" customWidth="1"/>
    <col min="2" max="2" width="12.140625" style="4" customWidth="1"/>
    <col min="3" max="4" width="9.7109375" style="4" customWidth="1"/>
    <col min="5" max="5" width="9.7109375" style="40" customWidth="1"/>
    <col min="6" max="6" width="28.7109375" style="4" customWidth="1"/>
    <col min="7" max="7" width="12" style="17" customWidth="1"/>
    <col min="8" max="9" width="9.7109375" style="17" customWidth="1"/>
    <col min="10" max="10" width="9.7109375" style="37" customWidth="1"/>
    <col min="11" max="149" width="9.140625" style="4"/>
  </cols>
  <sheetData>
    <row r="1" spans="1:149">
      <c r="I1" s="28" t="s">
        <v>83</v>
      </c>
      <c r="J1" s="45"/>
      <c r="K1" s="5"/>
      <c r="L1" s="5"/>
      <c r="M1" s="5"/>
      <c r="N1" s="5"/>
      <c r="O1" s="5"/>
    </row>
    <row r="2" spans="1:149" s="3" customFormat="1" ht="25.15" customHeight="1">
      <c r="A2" s="6"/>
      <c r="B2" s="22" t="s">
        <v>159</v>
      </c>
      <c r="C2" s="6"/>
      <c r="D2" s="6"/>
      <c r="E2" s="41"/>
      <c r="F2" s="6"/>
      <c r="G2" s="29"/>
      <c r="H2" s="29"/>
      <c r="I2" s="29"/>
      <c r="J2" s="5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</row>
    <row r="3" spans="1:149">
      <c r="J3" s="45"/>
    </row>
    <row r="4" spans="1:149">
      <c r="J4" s="45"/>
    </row>
    <row r="5" spans="1:149">
      <c r="B5" s="7"/>
      <c r="C5" s="7"/>
      <c r="I5" s="28" t="s">
        <v>84</v>
      </c>
      <c r="J5" s="45"/>
    </row>
    <row r="6" spans="1:149" ht="13.9" customHeight="1">
      <c r="A6" s="8"/>
      <c r="B6" s="8"/>
      <c r="C6" s="8"/>
      <c r="D6" s="8"/>
      <c r="E6" s="9"/>
      <c r="F6" s="8"/>
      <c r="G6" s="30"/>
      <c r="H6" s="30"/>
      <c r="I6" s="30"/>
      <c r="J6" s="53"/>
    </row>
    <row r="7" spans="1:149" s="2" customFormat="1" ht="19.899999999999999" customHeight="1">
      <c r="A7" s="54"/>
      <c r="B7" s="23" t="s">
        <v>0</v>
      </c>
      <c r="C7" s="23"/>
      <c r="D7" s="11"/>
      <c r="E7" s="27"/>
      <c r="F7" s="11"/>
      <c r="G7" s="31" t="s">
        <v>1</v>
      </c>
      <c r="H7" s="31"/>
      <c r="I7" s="32"/>
      <c r="J7" s="3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</row>
    <row r="8" spans="1:149" s="2" customFormat="1" ht="19.899999999999999" customHeight="1">
      <c r="A8" s="55" t="s">
        <v>2</v>
      </c>
      <c r="B8" s="25" t="s">
        <v>3</v>
      </c>
      <c r="C8" s="26"/>
      <c r="D8" s="12"/>
      <c r="E8" s="24"/>
      <c r="F8" s="24" t="s">
        <v>2</v>
      </c>
      <c r="G8" s="33" t="s">
        <v>3</v>
      </c>
      <c r="H8" s="34"/>
      <c r="I8" s="35"/>
      <c r="J8" s="39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</row>
    <row r="9" spans="1:149" s="2" customFormat="1" ht="17.45" customHeight="1">
      <c r="A9" s="56"/>
      <c r="B9" s="27" t="s">
        <v>4</v>
      </c>
      <c r="C9" s="27" t="s">
        <v>5</v>
      </c>
      <c r="D9" s="27" t="s">
        <v>6</v>
      </c>
      <c r="E9" s="27" t="s">
        <v>7</v>
      </c>
      <c r="F9" s="10"/>
      <c r="G9" s="36" t="s">
        <v>4</v>
      </c>
      <c r="H9" s="36" t="s">
        <v>5</v>
      </c>
      <c r="I9" s="36" t="s">
        <v>6</v>
      </c>
      <c r="J9" s="36" t="s">
        <v>7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</row>
    <row r="10" spans="1:149" ht="19.899999999999999" customHeight="1">
      <c r="A10" s="57" t="s">
        <v>151</v>
      </c>
      <c r="B10" s="46"/>
      <c r="C10" s="47"/>
      <c r="D10" s="1"/>
      <c r="E10" s="38"/>
      <c r="F10" s="19" t="s">
        <v>8</v>
      </c>
      <c r="G10" s="15">
        <v>54896718</v>
      </c>
      <c r="H10" s="46"/>
      <c r="I10" s="47"/>
      <c r="J10" s="38"/>
    </row>
    <row r="11" spans="1:149" ht="19.899999999999999" customHeight="1">
      <c r="A11" s="57" t="s">
        <v>152</v>
      </c>
      <c r="B11" s="15"/>
      <c r="C11" s="1"/>
      <c r="D11" s="1"/>
      <c r="E11" s="38"/>
      <c r="F11" s="19" t="s">
        <v>9</v>
      </c>
      <c r="G11" s="15"/>
      <c r="H11" s="46"/>
      <c r="I11" s="47"/>
      <c r="J11" s="38"/>
    </row>
    <row r="12" spans="1:149" ht="19.899999999999999" customHeight="1">
      <c r="A12" s="57" t="s">
        <v>153</v>
      </c>
      <c r="B12" s="15"/>
      <c r="C12" s="1"/>
      <c r="D12" s="1"/>
      <c r="E12" s="38"/>
      <c r="F12" s="19" t="s">
        <v>10</v>
      </c>
      <c r="G12" s="16">
        <f>SUM(G8:G11)</f>
        <v>54896718</v>
      </c>
      <c r="H12" s="46"/>
      <c r="I12" s="47"/>
      <c r="J12" s="38"/>
    </row>
    <row r="13" spans="1:149" ht="19.899999999999999" customHeight="1">
      <c r="A13" s="58"/>
      <c r="B13" s="15"/>
      <c r="C13" s="1"/>
      <c r="D13" s="1"/>
      <c r="E13" s="38"/>
      <c r="F13" s="19" t="s">
        <v>68</v>
      </c>
      <c r="G13" s="15"/>
      <c r="H13" s="46"/>
      <c r="I13" s="47"/>
      <c r="J13" s="38"/>
    </row>
    <row r="14" spans="1:149" ht="19.899999999999999" customHeight="1">
      <c r="A14" s="59"/>
      <c r="B14" s="16"/>
      <c r="C14" s="48"/>
      <c r="D14" s="48"/>
      <c r="E14" s="38"/>
      <c r="F14" s="19" t="s">
        <v>21</v>
      </c>
      <c r="G14" s="15"/>
      <c r="H14" s="16"/>
      <c r="I14" s="16"/>
      <c r="J14" s="42"/>
    </row>
    <row r="15" spans="1:149" ht="19.899999999999999" customHeight="1">
      <c r="A15" s="57" t="s">
        <v>97</v>
      </c>
      <c r="B15" s="15"/>
      <c r="C15" s="1"/>
      <c r="D15" s="1"/>
      <c r="E15" s="38"/>
      <c r="F15" s="19" t="s">
        <v>69</v>
      </c>
      <c r="G15" s="20"/>
      <c r="H15" s="46"/>
      <c r="I15" s="47"/>
      <c r="J15" s="38"/>
    </row>
    <row r="16" spans="1:149" ht="19.899999999999999" customHeight="1">
      <c r="A16" s="57" t="s">
        <v>154</v>
      </c>
      <c r="B16" s="15"/>
      <c r="C16" s="1"/>
      <c r="D16" s="1"/>
      <c r="E16" s="38"/>
      <c r="F16" s="19"/>
      <c r="G16" s="15"/>
      <c r="H16" s="46"/>
      <c r="I16" s="47"/>
      <c r="J16" s="38"/>
    </row>
    <row r="17" spans="1:10" ht="19.899999999999999" customHeight="1">
      <c r="A17" s="60" t="s">
        <v>22</v>
      </c>
      <c r="B17" s="20">
        <v>26853000</v>
      </c>
      <c r="C17" s="1"/>
      <c r="D17" s="1"/>
      <c r="E17" s="38"/>
      <c r="F17" s="19" t="s">
        <v>11</v>
      </c>
      <c r="G17" s="15"/>
      <c r="H17" s="46"/>
      <c r="I17" s="47"/>
      <c r="J17" s="38"/>
    </row>
    <row r="18" spans="1:10" ht="19.899999999999999" customHeight="1">
      <c r="A18" s="57" t="s">
        <v>155</v>
      </c>
      <c r="B18" s="15"/>
      <c r="C18" s="1"/>
      <c r="D18" s="1"/>
      <c r="E18" s="37"/>
      <c r="F18" s="19" t="s">
        <v>85</v>
      </c>
      <c r="G18" s="15">
        <v>482600</v>
      </c>
      <c r="H18" s="49"/>
      <c r="I18" s="50"/>
      <c r="J18" s="42"/>
    </row>
    <row r="19" spans="1:10" ht="19.899999999999999" customHeight="1">
      <c r="A19" s="57" t="s">
        <v>156</v>
      </c>
      <c r="B19" s="15"/>
      <c r="C19" s="1"/>
      <c r="D19" s="1"/>
      <c r="E19" s="38"/>
      <c r="F19" s="19" t="s">
        <v>12</v>
      </c>
      <c r="G19" s="20"/>
      <c r="H19" s="46"/>
      <c r="I19" s="47"/>
      <c r="J19" s="38"/>
    </row>
    <row r="20" spans="1:10" ht="19.899999999999999" customHeight="1">
      <c r="A20" s="57" t="s">
        <v>14</v>
      </c>
      <c r="B20" s="15"/>
      <c r="C20" s="1"/>
      <c r="D20" s="1"/>
      <c r="E20" s="38"/>
      <c r="F20" s="19" t="s">
        <v>13</v>
      </c>
      <c r="G20" s="21">
        <f>SUM(G17:G19)</f>
        <v>482600</v>
      </c>
      <c r="H20" s="46"/>
      <c r="I20" s="47"/>
      <c r="J20" s="38"/>
    </row>
    <row r="21" spans="1:10" ht="19.899999999999999" customHeight="1">
      <c r="A21" s="61" t="s">
        <v>157</v>
      </c>
      <c r="B21" s="14">
        <v>27968536</v>
      </c>
      <c r="C21" s="1"/>
      <c r="D21" s="1"/>
      <c r="E21" s="38"/>
      <c r="F21" s="19"/>
      <c r="G21" s="15"/>
      <c r="H21" s="46"/>
      <c r="I21" s="47"/>
      <c r="J21" s="38"/>
    </row>
    <row r="22" spans="1:10" ht="19.899999999999999" customHeight="1">
      <c r="A22" s="57" t="s">
        <v>158</v>
      </c>
      <c r="B22" s="15">
        <v>557782</v>
      </c>
      <c r="C22" s="1"/>
      <c r="D22" s="1"/>
      <c r="E22" s="38"/>
      <c r="F22" s="19" t="s">
        <v>15</v>
      </c>
      <c r="G22" s="15" t="s">
        <v>16</v>
      </c>
      <c r="H22" s="46"/>
      <c r="I22" s="47"/>
      <c r="J22" s="38"/>
    </row>
    <row r="23" spans="1:10" ht="19.899999999999999" customHeight="1">
      <c r="A23" s="57"/>
      <c r="B23" s="15"/>
      <c r="C23" s="1"/>
      <c r="D23" s="1"/>
      <c r="E23" s="38"/>
      <c r="F23" s="19"/>
      <c r="G23" s="15"/>
      <c r="H23" s="46"/>
      <c r="I23" s="47"/>
      <c r="J23" s="38"/>
    </row>
    <row r="24" spans="1:10" ht="19.899999999999999" customHeight="1">
      <c r="A24" s="62" t="s">
        <v>17</v>
      </c>
      <c r="B24" s="21">
        <f>B14+B15+B16+B17+B20+B21+B22</f>
        <v>55379318</v>
      </c>
      <c r="C24" s="21"/>
      <c r="D24" s="21"/>
      <c r="E24" s="42"/>
      <c r="F24" s="44" t="s">
        <v>18</v>
      </c>
      <c r="G24" s="21">
        <f>SUM(G12+G13+G14+G15+G20)</f>
        <v>55379318</v>
      </c>
      <c r="H24" s="21"/>
      <c r="I24" s="51"/>
      <c r="J24" s="42"/>
    </row>
    <row r="25" spans="1:10" ht="19.899999999999999" customHeight="1">
      <c r="B25" s="17"/>
      <c r="C25" s="17"/>
      <c r="D25" s="18"/>
      <c r="E25" s="43"/>
      <c r="J25" s="45"/>
    </row>
    <row r="26" spans="1:10" ht="19.899999999999999" customHeight="1">
      <c r="B26" s="17"/>
      <c r="C26" s="17"/>
      <c r="D26" s="17"/>
      <c r="E26" s="43"/>
      <c r="J26" s="45"/>
    </row>
    <row r="27" spans="1:10" ht="19.899999999999999" customHeight="1">
      <c r="B27" s="17"/>
      <c r="C27" s="17"/>
      <c r="D27" s="17"/>
      <c r="E27" s="43"/>
      <c r="J27" s="45"/>
    </row>
    <row r="28" spans="1:10" ht="19.899999999999999" customHeight="1">
      <c r="B28" s="17"/>
      <c r="C28" s="17"/>
      <c r="D28" s="17"/>
      <c r="E28" s="43"/>
      <c r="J28" s="45"/>
    </row>
    <row r="29" spans="1:10" ht="19.899999999999999" customHeight="1">
      <c r="B29" s="17"/>
      <c r="C29" s="17"/>
      <c r="D29" s="17"/>
      <c r="E29" s="43"/>
      <c r="J29" s="45"/>
    </row>
    <row r="30" spans="1:10" ht="19.899999999999999" customHeight="1">
      <c r="B30" s="17"/>
      <c r="C30" s="17"/>
      <c r="D30" s="17"/>
      <c r="E30" s="43"/>
      <c r="J30" s="45"/>
    </row>
    <row r="31" spans="1:10">
      <c r="B31" s="17"/>
      <c r="C31" s="17"/>
      <c r="D31" s="17"/>
      <c r="E31" s="43"/>
      <c r="J31" s="45"/>
    </row>
    <row r="32" spans="1:10">
      <c r="B32" s="17"/>
      <c r="C32" s="17"/>
      <c r="D32" s="17"/>
      <c r="E32" s="43"/>
      <c r="J32" s="45"/>
    </row>
    <row r="33" spans="2:10">
      <c r="B33" s="17"/>
      <c r="C33" s="17"/>
      <c r="D33" s="17"/>
      <c r="E33" s="43"/>
      <c r="J33" s="45"/>
    </row>
    <row r="34" spans="2:10">
      <c r="B34" s="17"/>
      <c r="C34" s="17"/>
      <c r="D34" s="17"/>
      <c r="E34" s="43"/>
      <c r="J34" s="45"/>
    </row>
    <row r="35" spans="2:10">
      <c r="B35" s="17"/>
      <c r="C35" s="17"/>
      <c r="D35" s="17"/>
      <c r="E35" s="43"/>
      <c r="J35" s="45"/>
    </row>
    <row r="36" spans="2:10">
      <c r="B36" s="17"/>
      <c r="C36" s="17"/>
      <c r="D36" s="17"/>
      <c r="E36" s="43"/>
      <c r="J36" s="45"/>
    </row>
    <row r="37" spans="2:10">
      <c r="B37" s="17"/>
      <c r="C37" s="17"/>
      <c r="D37" s="17"/>
      <c r="E37" s="43"/>
      <c r="J37" s="45"/>
    </row>
    <row r="38" spans="2:10">
      <c r="B38" s="17"/>
      <c r="C38" s="17"/>
      <c r="D38" s="17"/>
      <c r="E38" s="43"/>
      <c r="J38" s="45"/>
    </row>
    <row r="39" spans="2:10">
      <c r="B39" s="17"/>
      <c r="C39" s="17"/>
      <c r="D39" s="17"/>
      <c r="E39" s="43"/>
      <c r="J39" s="45"/>
    </row>
    <row r="40" spans="2:10">
      <c r="B40" s="17"/>
      <c r="C40" s="17"/>
      <c r="D40" s="17"/>
      <c r="E40" s="43"/>
      <c r="J40" s="45"/>
    </row>
    <row r="41" spans="2:10">
      <c r="B41" s="17"/>
      <c r="C41" s="17"/>
      <c r="D41" s="17"/>
      <c r="E41" s="43"/>
      <c r="J41" s="45"/>
    </row>
    <row r="42" spans="2:10">
      <c r="B42" s="17"/>
      <c r="C42" s="17"/>
      <c r="D42" s="17"/>
      <c r="E42" s="43"/>
      <c r="J42" s="45"/>
    </row>
    <row r="43" spans="2:10">
      <c r="B43" s="17"/>
      <c r="C43" s="17"/>
      <c r="D43" s="17"/>
      <c r="E43" s="43"/>
      <c r="J43" s="45"/>
    </row>
    <row r="44" spans="2:10">
      <c r="B44" s="17"/>
      <c r="C44" s="17"/>
      <c r="D44" s="17"/>
      <c r="E44" s="43"/>
      <c r="J44" s="45"/>
    </row>
    <row r="45" spans="2:10">
      <c r="B45" s="17"/>
      <c r="C45" s="17"/>
      <c r="D45" s="17"/>
      <c r="E45" s="43"/>
      <c r="J45" s="45"/>
    </row>
    <row r="46" spans="2:10">
      <c r="B46" s="17"/>
      <c r="C46" s="17"/>
      <c r="D46" s="17"/>
      <c r="E46" s="43"/>
      <c r="J46" s="45"/>
    </row>
    <row r="47" spans="2:10">
      <c r="B47" s="17"/>
      <c r="C47" s="17"/>
      <c r="D47" s="17"/>
      <c r="E47" s="43"/>
      <c r="J47" s="45"/>
    </row>
    <row r="48" spans="2:10">
      <c r="B48" s="17"/>
      <c r="C48" s="17"/>
      <c r="D48" s="17"/>
      <c r="E48" s="43"/>
      <c r="J48" s="45"/>
    </row>
    <row r="49" spans="2:10">
      <c r="B49" s="17"/>
      <c r="C49" s="17"/>
      <c r="D49" s="17"/>
      <c r="E49" s="43"/>
      <c r="J49" s="45"/>
    </row>
    <row r="50" spans="2:10">
      <c r="B50" s="17"/>
      <c r="C50" s="17"/>
      <c r="D50" s="17"/>
      <c r="E50" s="43"/>
      <c r="J50" s="45"/>
    </row>
    <row r="51" spans="2:10">
      <c r="B51" s="17"/>
      <c r="C51" s="17"/>
      <c r="D51" s="17"/>
      <c r="E51" s="43"/>
      <c r="J51" s="45"/>
    </row>
    <row r="52" spans="2:10">
      <c r="B52" s="17"/>
      <c r="C52" s="17"/>
      <c r="D52" s="17"/>
      <c r="E52" s="43"/>
      <c r="J52" s="45"/>
    </row>
    <row r="53" spans="2:10">
      <c r="B53" s="17"/>
      <c r="C53" s="17"/>
      <c r="D53" s="17"/>
      <c r="E53" s="43"/>
      <c r="J53" s="45"/>
    </row>
    <row r="54" spans="2:10">
      <c r="B54" s="17"/>
      <c r="C54" s="17"/>
      <c r="D54" s="17"/>
      <c r="E54" s="43"/>
      <c r="J54" s="45"/>
    </row>
    <row r="55" spans="2:10">
      <c r="B55" s="17"/>
      <c r="C55" s="17"/>
      <c r="D55" s="17"/>
      <c r="E55" s="43"/>
      <c r="J55" s="45"/>
    </row>
    <row r="56" spans="2:10">
      <c r="B56" s="17"/>
      <c r="C56" s="17"/>
      <c r="D56" s="17"/>
      <c r="E56" s="43"/>
      <c r="J56" s="45"/>
    </row>
    <row r="57" spans="2:10">
      <c r="B57" s="17"/>
      <c r="C57" s="17"/>
      <c r="D57" s="17"/>
      <c r="E57" s="43"/>
      <c r="J57" s="45"/>
    </row>
    <row r="58" spans="2:10">
      <c r="B58" s="17"/>
      <c r="C58" s="17"/>
      <c r="D58" s="17"/>
      <c r="E58" s="43"/>
      <c r="J58" s="45"/>
    </row>
    <row r="59" spans="2:10">
      <c r="B59" s="17"/>
      <c r="C59" s="17"/>
      <c r="D59" s="17"/>
      <c r="E59" s="43"/>
      <c r="J59" s="45"/>
    </row>
    <row r="60" spans="2:10">
      <c r="B60" s="17"/>
      <c r="C60" s="17"/>
      <c r="D60" s="17"/>
      <c r="E60" s="43"/>
      <c r="J60" s="45"/>
    </row>
    <row r="61" spans="2:10">
      <c r="B61" s="17"/>
      <c r="C61" s="17"/>
      <c r="D61" s="17"/>
      <c r="E61" s="43"/>
      <c r="J61" s="45"/>
    </row>
    <row r="62" spans="2:10">
      <c r="B62" s="17"/>
      <c r="C62" s="17"/>
      <c r="D62" s="17"/>
      <c r="E62" s="43"/>
      <c r="J62" s="45"/>
    </row>
    <row r="63" spans="2:10">
      <c r="B63" s="17"/>
      <c r="C63" s="17"/>
      <c r="D63" s="17"/>
      <c r="E63" s="43"/>
      <c r="J63" s="45"/>
    </row>
    <row r="64" spans="2:10">
      <c r="B64" s="17"/>
      <c r="C64" s="17"/>
      <c r="D64" s="17"/>
      <c r="E64" s="43"/>
      <c r="J64" s="45"/>
    </row>
    <row r="65" spans="2:10">
      <c r="B65" s="17"/>
      <c r="C65" s="17"/>
      <c r="D65" s="17"/>
      <c r="E65" s="43"/>
      <c r="J65" s="45"/>
    </row>
    <row r="66" spans="2:10">
      <c r="B66" s="17"/>
      <c r="C66" s="17"/>
      <c r="D66" s="17"/>
      <c r="E66" s="43"/>
      <c r="J66" s="45"/>
    </row>
    <row r="67" spans="2:10">
      <c r="B67" s="17"/>
      <c r="C67" s="17"/>
      <c r="D67" s="17"/>
      <c r="E67" s="43"/>
      <c r="J67" s="45"/>
    </row>
    <row r="68" spans="2:10">
      <c r="B68" s="17"/>
      <c r="C68" s="17"/>
      <c r="D68" s="17"/>
      <c r="E68" s="43"/>
      <c r="J68" s="45"/>
    </row>
    <row r="69" spans="2:10">
      <c r="B69" s="17"/>
      <c r="C69" s="17"/>
      <c r="D69" s="17"/>
      <c r="E69" s="43"/>
      <c r="J69" s="45"/>
    </row>
    <row r="70" spans="2:10">
      <c r="B70" s="17"/>
      <c r="C70" s="17"/>
      <c r="D70" s="17"/>
      <c r="E70" s="43"/>
      <c r="J70" s="45"/>
    </row>
    <row r="71" spans="2:10">
      <c r="B71" s="17"/>
      <c r="C71" s="17"/>
      <c r="D71" s="17"/>
      <c r="E71" s="43"/>
      <c r="J71" s="45"/>
    </row>
    <row r="72" spans="2:10">
      <c r="B72" s="17"/>
      <c r="C72" s="17"/>
      <c r="D72" s="17"/>
      <c r="E72" s="43"/>
      <c r="J72" s="45"/>
    </row>
    <row r="73" spans="2:10">
      <c r="B73" s="17"/>
      <c r="C73" s="17"/>
      <c r="D73" s="17"/>
      <c r="E73" s="43"/>
      <c r="J73" s="45"/>
    </row>
    <row r="74" spans="2:10">
      <c r="B74" s="17"/>
      <c r="C74" s="17"/>
      <c r="D74" s="17"/>
      <c r="E74" s="43"/>
      <c r="J74" s="45"/>
    </row>
    <row r="75" spans="2:10">
      <c r="J75" s="45"/>
    </row>
    <row r="76" spans="2:10">
      <c r="J76" s="45"/>
    </row>
    <row r="77" spans="2:10">
      <c r="J77" s="45"/>
    </row>
    <row r="78" spans="2:10">
      <c r="J78" s="45"/>
    </row>
    <row r="79" spans="2:10">
      <c r="J79" s="45"/>
    </row>
    <row r="80" spans="2:10">
      <c r="J80" s="45"/>
    </row>
    <row r="81" spans="10:10">
      <c r="J81" s="45"/>
    </row>
    <row r="82" spans="10:10">
      <c r="J82" s="45"/>
    </row>
    <row r="83" spans="10:10">
      <c r="J83" s="45"/>
    </row>
    <row r="84" spans="10:10">
      <c r="J84" s="45"/>
    </row>
    <row r="85" spans="10:10">
      <c r="J85" s="45"/>
    </row>
  </sheetData>
  <phoneticPr fontId="0" type="noConversion"/>
  <pageMargins left="0.36" right="0.28000000000000003" top="0.48" bottom="0.98425196850393704" header="0.51181102362204722" footer="0.51181102362204722"/>
  <pageSetup paperSize="9" orientation="landscape" blackAndWhite="1" horizontalDpi="360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view="pageLayout" workbookViewId="0">
      <selection activeCell="G24" sqref="G24"/>
    </sheetView>
  </sheetViews>
  <sheetFormatPr defaultRowHeight="12.75" outlineLevelCol="1"/>
  <cols>
    <col min="1" max="1" width="2" style="120" customWidth="1"/>
    <col min="2" max="3" width="2.28515625" style="120" customWidth="1" outlineLevel="1"/>
    <col min="4" max="4" width="2.85546875" style="120" customWidth="1" outlineLevel="1"/>
    <col min="5" max="5" width="8.140625" style="121" customWidth="1"/>
    <col min="6" max="6" width="28.85546875" style="120" customWidth="1"/>
    <col min="7" max="7" width="17.85546875" style="122" customWidth="1"/>
    <col min="8" max="8" width="10.42578125" style="123" customWidth="1"/>
    <col min="9" max="9" width="9.42578125" style="124" customWidth="1"/>
    <col min="10" max="10" width="8.7109375" style="125" customWidth="1"/>
  </cols>
  <sheetData>
    <row r="1" spans="1:12">
      <c r="A1" s="129"/>
      <c r="B1" s="70"/>
      <c r="C1" s="70"/>
      <c r="D1" s="70"/>
      <c r="E1" s="2"/>
      <c r="F1" s="128"/>
      <c r="G1" s="128"/>
      <c r="H1" s="78"/>
      <c r="I1" s="77"/>
      <c r="J1" s="126"/>
      <c r="K1" s="126"/>
    </row>
    <row r="2" spans="1:12">
      <c r="B2" s="70"/>
      <c r="C2" s="142"/>
      <c r="D2" s="142"/>
      <c r="E2" s="63"/>
      <c r="F2" s="142"/>
      <c r="G2" s="143"/>
      <c r="H2" s="143"/>
      <c r="I2" s="78"/>
      <c r="J2" s="136"/>
      <c r="K2" s="136"/>
      <c r="L2" s="70"/>
    </row>
    <row r="3" spans="1:12">
      <c r="B3" s="70"/>
      <c r="C3" s="70"/>
      <c r="D3" s="70"/>
      <c r="E3" s="135"/>
      <c r="F3" s="144"/>
      <c r="G3" s="130" t="s">
        <v>104</v>
      </c>
      <c r="H3" s="78"/>
      <c r="I3" s="77"/>
      <c r="J3" s="126"/>
      <c r="K3" s="70"/>
      <c r="L3" s="70"/>
    </row>
    <row r="4" spans="1:12" ht="15">
      <c r="B4" s="137" t="s">
        <v>86</v>
      </c>
      <c r="C4" s="137"/>
      <c r="D4" s="137"/>
      <c r="E4" s="138"/>
      <c r="F4" s="137"/>
      <c r="G4" s="145"/>
      <c r="H4" s="78"/>
      <c r="I4" s="77"/>
      <c r="J4" s="126"/>
      <c r="K4" s="70"/>
      <c r="L4" s="70"/>
    </row>
    <row r="5" spans="1:12">
      <c r="B5" t="s">
        <v>87</v>
      </c>
      <c r="C5"/>
      <c r="D5"/>
      <c r="E5" s="139"/>
      <c r="F5" s="139"/>
      <c r="G5" s="77"/>
      <c r="H5" s="78"/>
      <c r="I5" s="77"/>
      <c r="J5" s="126"/>
      <c r="K5" s="70"/>
      <c r="L5" s="70"/>
    </row>
    <row r="6" spans="1:12">
      <c r="B6" t="s">
        <v>88</v>
      </c>
      <c r="C6"/>
      <c r="D6"/>
      <c r="E6" s="139"/>
      <c r="F6" s="139"/>
      <c r="G6" s="77"/>
      <c r="H6" s="78"/>
      <c r="I6" s="77"/>
      <c r="J6" s="126"/>
      <c r="K6" s="70"/>
      <c r="L6" s="70"/>
    </row>
    <row r="7" spans="1:12" ht="15">
      <c r="B7" s="137" t="s">
        <v>89</v>
      </c>
      <c r="C7" s="137"/>
      <c r="D7" s="137"/>
      <c r="E7" s="140"/>
      <c r="F7" s="140"/>
      <c r="G7" s="77"/>
      <c r="H7" s="78"/>
      <c r="I7" s="77"/>
      <c r="J7" s="126"/>
      <c r="K7" s="70"/>
      <c r="L7" s="70"/>
    </row>
    <row r="8" spans="1:12" ht="15">
      <c r="B8" s="137" t="s">
        <v>90</v>
      </c>
      <c r="C8" s="137"/>
      <c r="D8" s="137"/>
      <c r="E8" s="140"/>
      <c r="F8" s="140"/>
      <c r="G8" s="127"/>
      <c r="H8" s="78"/>
      <c r="I8" s="77"/>
      <c r="J8" s="126"/>
      <c r="K8" s="70"/>
      <c r="L8" s="70"/>
    </row>
    <row r="9" spans="1:12" ht="15">
      <c r="A9" s="70"/>
      <c r="B9" s="137" t="s">
        <v>91</v>
      </c>
      <c r="C9" s="137"/>
      <c r="D9" s="137"/>
      <c r="E9" s="140"/>
      <c r="F9" s="140"/>
      <c r="G9" s="127"/>
      <c r="H9" s="78"/>
      <c r="I9" s="77"/>
      <c r="J9" s="126"/>
      <c r="K9" s="70"/>
    </row>
    <row r="10" spans="1:12">
      <c r="A10" s="70"/>
      <c r="B10" s="141" t="s">
        <v>92</v>
      </c>
      <c r="C10" s="141"/>
      <c r="D10" s="141"/>
      <c r="E10" s="139"/>
      <c r="F10" s="139"/>
      <c r="G10" s="130"/>
      <c r="H10" s="78"/>
      <c r="I10" s="77"/>
      <c r="J10" s="126"/>
      <c r="K10" s="70"/>
    </row>
    <row r="11" spans="1:12">
      <c r="A11" s="70"/>
      <c r="B11" s="141" t="s">
        <v>93</v>
      </c>
      <c r="C11" s="141"/>
      <c r="D11" s="141"/>
      <c r="E11" s="139"/>
      <c r="F11" s="139"/>
      <c r="G11" s="77"/>
      <c r="H11" s="78"/>
      <c r="I11" s="77"/>
      <c r="J11" s="126"/>
      <c r="K11" s="70"/>
    </row>
    <row r="12" spans="1:12">
      <c r="B12" s="141" t="s">
        <v>94</v>
      </c>
      <c r="C12" s="141"/>
      <c r="D12" s="141"/>
      <c r="E12" s="139"/>
      <c r="F12" s="139"/>
      <c r="G12" s="127"/>
      <c r="H12" s="78"/>
      <c r="I12" s="78"/>
      <c r="J12" s="126"/>
    </row>
    <row r="13" spans="1:12">
      <c r="B13" s="141" t="s">
        <v>95</v>
      </c>
      <c r="C13" s="141"/>
      <c r="D13" s="141"/>
      <c r="E13" s="139"/>
      <c r="F13" s="139"/>
      <c r="G13" s="127"/>
      <c r="H13" s="78"/>
      <c r="I13" s="78"/>
      <c r="J13" s="126"/>
    </row>
    <row r="14" spans="1:12">
      <c r="B14" s="141" t="s">
        <v>96</v>
      </c>
      <c r="C14" s="141"/>
      <c r="D14" s="141"/>
      <c r="E14" s="139"/>
      <c r="F14" s="139"/>
      <c r="G14" s="127"/>
      <c r="H14" s="78"/>
      <c r="I14" s="78"/>
      <c r="J14" s="126"/>
    </row>
    <row r="15" spans="1:12" ht="15">
      <c r="B15" s="137" t="s">
        <v>97</v>
      </c>
      <c r="C15" s="137"/>
      <c r="D15" s="137"/>
      <c r="E15" s="140"/>
      <c r="F15" s="140"/>
      <c r="G15" s="127"/>
    </row>
    <row r="16" spans="1:12">
      <c r="B16" t="s">
        <v>98</v>
      </c>
      <c r="C16" s="141"/>
      <c r="D16" s="141"/>
      <c r="E16" s="139"/>
      <c r="F16" s="139"/>
      <c r="G16" s="77"/>
    </row>
    <row r="17" spans="2:7">
      <c r="B17" t="s">
        <v>99</v>
      </c>
      <c r="C17" s="141"/>
      <c r="D17" s="141"/>
      <c r="E17" s="139"/>
      <c r="F17" s="139"/>
      <c r="G17" s="77">
        <v>26853000</v>
      </c>
    </row>
    <row r="18" spans="2:7">
      <c r="B18" t="s">
        <v>100</v>
      </c>
      <c r="C18" s="141"/>
      <c r="D18" s="141"/>
      <c r="E18" s="139"/>
      <c r="F18" s="139"/>
      <c r="G18" s="77"/>
    </row>
    <row r="19" spans="2:7">
      <c r="B19" t="s">
        <v>101</v>
      </c>
      <c r="C19" s="141"/>
      <c r="D19" s="141"/>
      <c r="E19" s="139"/>
      <c r="F19" s="139"/>
      <c r="G19" s="77"/>
    </row>
    <row r="20" spans="2:7" ht="15">
      <c r="B20" s="137" t="s">
        <v>22</v>
      </c>
      <c r="C20" s="137"/>
      <c r="D20" s="137"/>
      <c r="E20" s="140"/>
      <c r="F20" s="140"/>
      <c r="G20" s="131">
        <f>SUM(G17:G19)</f>
        <v>26853000</v>
      </c>
    </row>
    <row r="21" spans="2:7" ht="15">
      <c r="B21" s="137" t="s">
        <v>102</v>
      </c>
      <c r="C21" s="137"/>
      <c r="D21" s="137"/>
      <c r="E21" s="140"/>
      <c r="F21" s="140"/>
      <c r="G21" s="128"/>
    </row>
    <row r="22" spans="2:7" ht="15">
      <c r="B22" s="137" t="s">
        <v>19</v>
      </c>
      <c r="C22" s="137"/>
      <c r="D22" s="137"/>
      <c r="E22" s="140"/>
      <c r="F22" s="140"/>
    </row>
    <row r="23" spans="2:7" ht="15">
      <c r="B23" s="137" t="s">
        <v>105</v>
      </c>
      <c r="C23" s="137"/>
      <c r="D23" s="137"/>
      <c r="E23" s="140"/>
      <c r="F23" s="140"/>
      <c r="G23" s="130">
        <v>28526318</v>
      </c>
    </row>
    <row r="24" spans="2:7" ht="15">
      <c r="B24" s="137" t="s">
        <v>103</v>
      </c>
      <c r="C24"/>
      <c r="D24"/>
      <c r="E24" s="140"/>
      <c r="F24" s="140"/>
      <c r="G24" s="131">
        <f>SUM(G20:G23)</f>
        <v>55379318</v>
      </c>
    </row>
    <row r="25" spans="2:7">
      <c r="B25"/>
      <c r="C25"/>
      <c r="D25"/>
      <c r="E25" s="139"/>
      <c r="F25" s="139"/>
    </row>
  </sheetData>
  <phoneticPr fontId="0" type="noConversion"/>
  <printOptions gridLines="1" gridLinesSet="0"/>
  <pageMargins left="0.28000000000000003" right="0.2" top="0.99" bottom="0.79" header="0.63" footer="0.5"/>
  <pageSetup paperSize="9" scale="99" orientation="portrait" r:id="rId1"/>
  <headerFooter alignWithMargins="0">
    <oddHeader xml:space="preserve">&amp;L&amp;"MS Sans Serif,Félkövér"Gondozási Központ Mezőszemere 2018. évi költségvetés cofogos bevétele
&amp;R&amp;"MS Sans Serif,Félkövér"12.sz.melléklet  
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topLeftCell="A4" workbookViewId="0">
      <selection activeCell="F42" sqref="F42"/>
    </sheetView>
  </sheetViews>
  <sheetFormatPr defaultRowHeight="12.75"/>
  <cols>
    <col min="1" max="1" width="2.28515625" customWidth="1"/>
    <col min="2" max="2" width="2.7109375" customWidth="1"/>
    <col min="3" max="4" width="2.28515625" customWidth="1"/>
    <col min="5" max="5" width="48" style="2" customWidth="1"/>
    <col min="6" max="6" width="19" style="70" customWidth="1"/>
    <col min="7" max="7" width="20.42578125" style="70" customWidth="1"/>
    <col min="8" max="8" width="14.42578125" style="71" customWidth="1"/>
    <col min="9" max="9" width="13.28515625" style="73" customWidth="1"/>
    <col min="10" max="10" width="11.5703125" style="72" customWidth="1"/>
  </cols>
  <sheetData>
    <row r="1" spans="1:11">
      <c r="A1" s="64"/>
      <c r="B1" s="64"/>
      <c r="C1" s="64"/>
      <c r="D1" s="64"/>
      <c r="E1" s="132"/>
      <c r="F1" s="150"/>
      <c r="G1" s="151"/>
      <c r="H1" s="151"/>
      <c r="I1" s="151"/>
      <c r="J1" s="151"/>
    </row>
    <row r="2" spans="1:11">
      <c r="A2" s="64"/>
      <c r="B2" s="64"/>
      <c r="C2" s="64"/>
      <c r="D2" s="64"/>
      <c r="E2" s="65"/>
      <c r="F2" s="2"/>
      <c r="G2" s="2"/>
      <c r="H2" s="66"/>
      <c r="I2" s="67"/>
      <c r="J2" s="68"/>
    </row>
    <row r="3" spans="1:11">
      <c r="A3" s="2"/>
      <c r="B3" s="2"/>
      <c r="C3" s="2"/>
      <c r="D3" s="2"/>
      <c r="F3" s="69"/>
      <c r="G3" s="2"/>
      <c r="H3" s="66"/>
      <c r="I3" s="67"/>
      <c r="J3" s="68"/>
    </row>
    <row r="4" spans="1:11" ht="12.75" customHeight="1">
      <c r="F4" s="2"/>
      <c r="G4" s="146"/>
      <c r="H4" s="74"/>
      <c r="I4" s="75"/>
      <c r="J4" s="76"/>
    </row>
    <row r="5" spans="1:11" ht="12.75" customHeight="1">
      <c r="E5" s="152" t="s">
        <v>145</v>
      </c>
      <c r="F5" s="152"/>
      <c r="G5" s="152"/>
      <c r="H5" s="152"/>
      <c r="I5" s="152"/>
      <c r="J5" s="152"/>
      <c r="K5" s="152"/>
    </row>
    <row r="6" spans="1:11">
      <c r="E6" s="152"/>
      <c r="F6" s="152"/>
      <c r="G6" s="152"/>
      <c r="H6" s="152"/>
      <c r="I6" s="152"/>
      <c r="J6" s="152"/>
      <c r="K6" s="152"/>
    </row>
    <row r="7" spans="1:11">
      <c r="E7"/>
      <c r="F7" s="135" t="s">
        <v>140</v>
      </c>
      <c r="G7"/>
      <c r="H7" s="147"/>
      <c r="I7" s="147"/>
      <c r="J7"/>
      <c r="K7" s="147"/>
    </row>
    <row r="8" spans="1:11" ht="15">
      <c r="E8" s="137" t="s">
        <v>86</v>
      </c>
      <c r="F8" s="137">
        <v>102023</v>
      </c>
      <c r="G8" s="137"/>
      <c r="H8" s="137"/>
      <c r="I8" s="137"/>
      <c r="J8" s="137"/>
      <c r="K8" s="137"/>
    </row>
    <row r="9" spans="1:11">
      <c r="E9" t="s">
        <v>106</v>
      </c>
      <c r="F9" s="139">
        <v>26773284</v>
      </c>
      <c r="G9" s="139"/>
      <c r="H9" s="139"/>
      <c r="I9" s="139"/>
      <c r="J9" s="139"/>
      <c r="K9" s="139"/>
    </row>
    <row r="10" spans="1:11">
      <c r="B10" s="2"/>
      <c r="C10" s="2"/>
      <c r="D10" s="2"/>
      <c r="E10" t="s">
        <v>107</v>
      </c>
      <c r="F10" s="139"/>
      <c r="G10" s="139"/>
      <c r="H10" s="139"/>
      <c r="I10" s="139"/>
      <c r="J10" s="139"/>
      <c r="K10" s="139"/>
    </row>
    <row r="11" spans="1:11">
      <c r="B11" s="2"/>
      <c r="C11" s="2"/>
      <c r="D11" s="2"/>
      <c r="E11" t="s">
        <v>108</v>
      </c>
      <c r="F11" s="139"/>
      <c r="G11" s="139"/>
      <c r="H11" s="139"/>
      <c r="I11" s="139"/>
      <c r="J11" s="139"/>
      <c r="K11" s="139"/>
    </row>
    <row r="12" spans="1:11">
      <c r="B12" s="70"/>
      <c r="C12" s="2"/>
      <c r="D12" s="2"/>
      <c r="E12" t="s">
        <v>109</v>
      </c>
      <c r="F12" s="149"/>
      <c r="G12" s="139"/>
      <c r="H12" s="139"/>
      <c r="I12" s="139"/>
      <c r="J12" s="139"/>
      <c r="K12" s="139"/>
    </row>
    <row r="13" spans="1:11">
      <c r="E13" t="s">
        <v>110</v>
      </c>
      <c r="F13" s="139"/>
      <c r="G13" s="139"/>
      <c r="H13" s="139"/>
      <c r="I13" s="139"/>
      <c r="J13" s="139"/>
      <c r="K13" s="139"/>
    </row>
    <row r="14" spans="1:11">
      <c r="E14" t="s">
        <v>111</v>
      </c>
      <c r="F14" s="139"/>
      <c r="G14" s="139"/>
      <c r="H14" s="139"/>
      <c r="I14" s="139"/>
      <c r="J14" s="139"/>
      <c r="K14" s="139"/>
    </row>
    <row r="15" spans="1:11" ht="15">
      <c r="A15" s="2"/>
      <c r="B15" s="2"/>
      <c r="C15" s="2"/>
      <c r="D15" s="2"/>
      <c r="E15" s="137" t="s">
        <v>112</v>
      </c>
      <c r="F15" s="140">
        <f>SUM(F9:F14)</f>
        <v>26773284</v>
      </c>
      <c r="G15" s="140"/>
      <c r="H15" s="140"/>
      <c r="I15" s="140"/>
      <c r="J15" s="140"/>
      <c r="K15" s="140"/>
    </row>
    <row r="16" spans="1:11" ht="15">
      <c r="E16" s="137" t="s">
        <v>113</v>
      </c>
      <c r="F16" s="140">
        <v>5756257</v>
      </c>
      <c r="G16" s="140"/>
      <c r="H16" s="140"/>
      <c r="I16" s="139"/>
      <c r="J16" s="140"/>
      <c r="K16" s="139"/>
    </row>
    <row r="17" spans="5:11">
      <c r="E17" s="141" t="s">
        <v>114</v>
      </c>
      <c r="F17" s="139">
        <v>1370000</v>
      </c>
      <c r="G17" s="139"/>
      <c r="H17" s="139"/>
      <c r="I17" s="139"/>
      <c r="J17" s="139"/>
      <c r="K17" s="139"/>
    </row>
    <row r="18" spans="5:11">
      <c r="E18" t="s">
        <v>115</v>
      </c>
      <c r="F18" s="139">
        <v>1100000</v>
      </c>
      <c r="G18" s="139"/>
      <c r="H18" s="139"/>
      <c r="I18" s="139"/>
      <c r="J18" s="139"/>
      <c r="K18" s="139"/>
    </row>
    <row r="19" spans="5:11">
      <c r="E19" t="s">
        <v>116</v>
      </c>
      <c r="F19" s="139"/>
      <c r="G19" s="139"/>
      <c r="H19" s="139"/>
      <c r="I19" s="139"/>
      <c r="J19" s="139"/>
      <c r="K19" s="139"/>
    </row>
    <row r="20" spans="5:11">
      <c r="E20" t="s">
        <v>117</v>
      </c>
      <c r="F20" s="139">
        <v>4167320</v>
      </c>
      <c r="G20" s="139"/>
      <c r="H20" s="139"/>
      <c r="I20" s="139"/>
      <c r="J20" s="139"/>
      <c r="K20" s="139"/>
    </row>
    <row r="21" spans="5:11">
      <c r="E21" t="s">
        <v>118</v>
      </c>
      <c r="F21" s="139">
        <v>9165336</v>
      </c>
      <c r="G21" s="139"/>
      <c r="H21" s="139"/>
      <c r="I21" s="139"/>
      <c r="J21" s="139"/>
      <c r="K21" s="139"/>
    </row>
    <row r="22" spans="5:11">
      <c r="E22" t="s">
        <v>119</v>
      </c>
      <c r="F22" s="139"/>
      <c r="G22" s="139"/>
      <c r="H22" s="139"/>
      <c r="I22" s="139"/>
      <c r="J22" s="139"/>
      <c r="K22" s="139"/>
    </row>
    <row r="23" spans="5:11">
      <c r="E23" t="s">
        <v>120</v>
      </c>
      <c r="F23" s="139">
        <v>150000</v>
      </c>
      <c r="G23" s="139"/>
      <c r="H23" s="139"/>
      <c r="I23" s="139"/>
      <c r="J23" s="139"/>
      <c r="K23" s="139"/>
    </row>
    <row r="24" spans="5:11">
      <c r="E24" t="s">
        <v>121</v>
      </c>
      <c r="F24" s="139">
        <v>607425</v>
      </c>
      <c r="G24" s="139"/>
      <c r="H24" s="139"/>
      <c r="I24" s="139"/>
      <c r="J24" s="139"/>
      <c r="K24" s="139"/>
    </row>
    <row r="25" spans="5:11">
      <c r="E25" t="s">
        <v>122</v>
      </c>
      <c r="F25" s="139">
        <v>1333039</v>
      </c>
      <c r="G25" s="139"/>
      <c r="H25" s="139"/>
      <c r="I25" s="139"/>
      <c r="J25" s="139"/>
      <c r="K25" s="139"/>
    </row>
    <row r="26" spans="5:11">
      <c r="E26" t="s">
        <v>123</v>
      </c>
      <c r="F26" s="139">
        <v>50000</v>
      </c>
      <c r="G26" s="139"/>
      <c r="H26" s="139"/>
      <c r="I26" s="139"/>
      <c r="J26" s="139"/>
      <c r="K26" s="139"/>
    </row>
    <row r="27" spans="5:11">
      <c r="E27" t="s">
        <v>124</v>
      </c>
      <c r="F27" s="139"/>
      <c r="G27" s="139"/>
      <c r="H27" s="139"/>
      <c r="I27" s="139"/>
      <c r="J27" s="139"/>
      <c r="K27" s="139"/>
    </row>
    <row r="28" spans="5:11">
      <c r="E28" t="s">
        <v>125</v>
      </c>
      <c r="F28" s="139">
        <v>4274057</v>
      </c>
      <c r="G28" s="139"/>
      <c r="H28" s="139"/>
      <c r="I28" s="139"/>
      <c r="J28" s="139"/>
      <c r="K28" s="139"/>
    </row>
    <row r="29" spans="5:11">
      <c r="E29" t="s">
        <v>126</v>
      </c>
      <c r="F29" s="139">
        <v>150000</v>
      </c>
      <c r="G29" s="139"/>
      <c r="H29" s="139"/>
      <c r="I29" s="139"/>
      <c r="J29" s="139"/>
      <c r="K29" s="139"/>
    </row>
    <row r="30" spans="5:11" ht="15">
      <c r="E30" s="137" t="s">
        <v>127</v>
      </c>
      <c r="F30" s="140">
        <f>SUM(F17:F29)</f>
        <v>22367177</v>
      </c>
      <c r="G30" s="140"/>
      <c r="H30" s="140"/>
      <c r="I30" s="140"/>
      <c r="J30" s="140"/>
      <c r="K30" s="140"/>
    </row>
    <row r="31" spans="5:11" ht="15">
      <c r="E31" s="137" t="s">
        <v>128</v>
      </c>
      <c r="F31" s="140"/>
      <c r="G31" s="140"/>
      <c r="H31" s="140"/>
      <c r="I31" s="139"/>
      <c r="J31" s="139"/>
      <c r="K31" s="139"/>
    </row>
    <row r="32" spans="5:11">
      <c r="E32" s="141" t="s">
        <v>129</v>
      </c>
      <c r="F32" s="139"/>
      <c r="G32" s="139"/>
      <c r="H32" s="139"/>
      <c r="I32" s="139"/>
      <c r="J32" s="139"/>
      <c r="K32" s="139"/>
    </row>
    <row r="33" spans="5:11">
      <c r="E33" s="141" t="s">
        <v>130</v>
      </c>
      <c r="F33" s="139"/>
      <c r="G33" s="139"/>
      <c r="H33" s="139"/>
      <c r="I33" s="139"/>
      <c r="J33" s="139"/>
      <c r="K33" s="139"/>
    </row>
    <row r="34" spans="5:11">
      <c r="E34" s="141" t="s">
        <v>131</v>
      </c>
      <c r="F34" s="139"/>
      <c r="G34" s="139"/>
      <c r="H34" s="139"/>
      <c r="I34" s="139"/>
      <c r="J34" s="139"/>
      <c r="K34" s="139"/>
    </row>
    <row r="35" spans="5:11">
      <c r="E35" s="141" t="s">
        <v>132</v>
      </c>
      <c r="F35" s="139"/>
      <c r="G35" s="139"/>
      <c r="H35" s="139"/>
      <c r="I35" s="139"/>
      <c r="J35" s="139"/>
      <c r="K35" s="139"/>
    </row>
    <row r="36" spans="5:11">
      <c r="E36" s="141" t="s">
        <v>133</v>
      </c>
      <c r="F36" s="139"/>
      <c r="G36" s="139"/>
      <c r="H36" s="139"/>
      <c r="I36" s="139"/>
      <c r="J36" s="139"/>
      <c r="K36" s="139"/>
    </row>
    <row r="37" spans="5:11" ht="15">
      <c r="E37" s="137" t="s">
        <v>134</v>
      </c>
      <c r="F37" s="140">
        <f>SUM(F31:F36)</f>
        <v>0</v>
      </c>
      <c r="G37" s="140"/>
      <c r="H37" s="140"/>
      <c r="I37" s="140"/>
      <c r="J37" s="140"/>
      <c r="K37" s="140"/>
    </row>
    <row r="38" spans="5:11" ht="15">
      <c r="E38" s="137" t="s">
        <v>135</v>
      </c>
      <c r="F38" s="140">
        <v>380000</v>
      </c>
      <c r="G38" s="140"/>
      <c r="H38" s="140"/>
      <c r="I38" s="139"/>
      <c r="J38" s="139"/>
      <c r="K38" s="139"/>
    </row>
    <row r="39" spans="5:11" ht="15">
      <c r="E39" s="137" t="s">
        <v>146</v>
      </c>
      <c r="F39" s="140">
        <v>102600</v>
      </c>
      <c r="G39" s="140"/>
      <c r="H39" s="140"/>
      <c r="I39" s="139"/>
      <c r="J39" s="139"/>
      <c r="K39" s="139"/>
    </row>
    <row r="40" spans="5:11" ht="15">
      <c r="E40" s="137" t="s">
        <v>136</v>
      </c>
      <c r="F40" s="140"/>
      <c r="G40" s="140"/>
      <c r="H40" s="140"/>
      <c r="I40" s="139"/>
      <c r="J40" s="139"/>
      <c r="K40" s="139"/>
    </row>
    <row r="41" spans="5:11" ht="15">
      <c r="E41" s="137" t="s">
        <v>137</v>
      </c>
      <c r="F41" s="140">
        <f>SUM(F15+F16+F30+F38+F39)</f>
        <v>55379318</v>
      </c>
      <c r="G41" s="140"/>
      <c r="H41" s="140"/>
      <c r="I41" s="140"/>
      <c r="J41" s="140"/>
      <c r="K41" s="140"/>
    </row>
    <row r="42" spans="5:11" ht="15">
      <c r="E42" s="137" t="s">
        <v>138</v>
      </c>
      <c r="F42" s="148"/>
      <c r="G42" s="148"/>
      <c r="H42" s="148"/>
      <c r="I42" s="115"/>
      <c r="J42" s="115"/>
      <c r="K42" s="115"/>
    </row>
    <row r="43" spans="5:11" ht="15">
      <c r="E43" s="137" t="s">
        <v>139</v>
      </c>
      <c r="F43" s="140">
        <f>SUM(F41:F42)</f>
        <v>55379318</v>
      </c>
      <c r="G43" s="140"/>
      <c r="H43" s="140"/>
      <c r="I43" s="140"/>
      <c r="J43" s="140"/>
      <c r="K43" s="140"/>
    </row>
  </sheetData>
  <mergeCells count="2">
    <mergeCell ref="F1:J1"/>
    <mergeCell ref="E5:K6"/>
  </mergeCells>
  <phoneticPr fontId="0" type="noConversion"/>
  <printOptions gridLines="1" gridLinesSet="0"/>
  <pageMargins left="0.15748031496062992" right="0" top="0.86614173228346458" bottom="0.35433070866141736" header="0.51181102362204722" footer="0.35433070866141736"/>
  <pageSetup paperSize="9" scale="88" orientation="portrait" r:id="rId1"/>
  <headerFooter alignWithMargins="0">
    <oddHeader xml:space="preserve">&amp;L
&amp;R13.sz.melléklet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65536"/>
    </sheetView>
  </sheetViews>
  <sheetFormatPr defaultRowHeight="12.75"/>
  <sheetData/>
  <phoneticPr fontId="0" type="noConversion"/>
  <pageMargins left="0.93" right="0.46" top="1" bottom="1" header="0.5" footer="0.5"/>
  <pageSetup paperSize="9" orientation="landscape" horizontalDpi="360" verticalDpi="4294967293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65"/>
  <sheetViews>
    <sheetView view="pageLayout" workbookViewId="0">
      <selection activeCell="A22" sqref="A22"/>
    </sheetView>
  </sheetViews>
  <sheetFormatPr defaultRowHeight="12.75"/>
  <cols>
    <col min="1" max="1" width="25.28515625" style="4" customWidth="1"/>
    <col min="2" max="2" width="11.28515625" style="4" customWidth="1"/>
    <col min="3" max="3" width="12.42578125" style="4" customWidth="1"/>
    <col min="4" max="4" width="20.5703125" style="4" customWidth="1"/>
    <col min="5" max="5" width="11.42578125" style="17" customWidth="1"/>
    <col min="6" max="6" width="10.28515625" style="17" customWidth="1"/>
  </cols>
  <sheetData>
    <row r="1" spans="1:6">
      <c r="D1" s="17"/>
      <c r="F1" s="28"/>
    </row>
    <row r="2" spans="1:6" ht="15">
      <c r="A2" s="22" t="s">
        <v>35</v>
      </c>
      <c r="B2" s="6"/>
      <c r="C2" s="6"/>
      <c r="D2" s="29"/>
      <c r="E2" s="29"/>
      <c r="F2" s="29"/>
    </row>
    <row r="4" spans="1:6" ht="12" customHeight="1"/>
    <row r="5" spans="1:6" ht="12" customHeight="1">
      <c r="B5" s="7"/>
      <c r="C5" s="7"/>
      <c r="D5" s="17"/>
      <c r="E5" s="28" t="s">
        <v>84</v>
      </c>
      <c r="F5"/>
    </row>
    <row r="6" spans="1:6" ht="12" customHeight="1">
      <c r="B6" s="7"/>
      <c r="C6" s="7"/>
      <c r="D6" s="17"/>
      <c r="F6" s="28"/>
    </row>
    <row r="7" spans="1:6" ht="12" customHeight="1">
      <c r="B7" s="7"/>
      <c r="C7" s="7"/>
      <c r="D7" s="17"/>
      <c r="F7" s="28"/>
    </row>
    <row r="8" spans="1:6" ht="12" customHeight="1">
      <c r="B8" s="7"/>
      <c r="C8" s="7"/>
      <c r="D8" s="17"/>
      <c r="F8" s="28"/>
    </row>
    <row r="9" spans="1:6" ht="12" customHeight="1">
      <c r="B9" s="7"/>
      <c r="C9" s="7"/>
      <c r="D9" s="17"/>
      <c r="F9" s="28"/>
    </row>
    <row r="10" spans="1:6" ht="12" customHeight="1">
      <c r="B10" s="7"/>
      <c r="C10" s="7"/>
      <c r="D10" s="17"/>
      <c r="F10" s="28"/>
    </row>
    <row r="11" spans="1:6" ht="12" customHeight="1">
      <c r="A11" s="8"/>
      <c r="B11" s="8"/>
      <c r="C11" s="8"/>
      <c r="D11" s="8"/>
      <c r="E11" s="30"/>
      <c r="F11" s="30"/>
    </row>
    <row r="12" spans="1:6" ht="12" customHeight="1">
      <c r="A12" s="83"/>
      <c r="B12" s="23" t="s">
        <v>0</v>
      </c>
      <c r="C12" s="23"/>
      <c r="D12" s="11"/>
      <c r="E12" s="31" t="s">
        <v>1</v>
      </c>
      <c r="F12" s="90"/>
    </row>
    <row r="13" spans="1:6" ht="12" customHeight="1">
      <c r="A13" s="55" t="s">
        <v>2</v>
      </c>
      <c r="B13" s="25"/>
      <c r="C13" s="26"/>
      <c r="D13" s="24" t="s">
        <v>2</v>
      </c>
      <c r="E13" s="33"/>
      <c r="F13" s="34"/>
    </row>
    <row r="14" spans="1:6" ht="12" customHeight="1">
      <c r="A14" s="85"/>
      <c r="B14" s="27" t="s">
        <v>70</v>
      </c>
      <c r="C14" s="27" t="s">
        <v>71</v>
      </c>
      <c r="D14" s="10"/>
      <c r="E14" s="79" t="s">
        <v>70</v>
      </c>
      <c r="F14" s="82" t="s">
        <v>71</v>
      </c>
    </row>
    <row r="15" spans="1:6" ht="12" customHeight="1">
      <c r="A15" s="61" t="s">
        <v>22</v>
      </c>
      <c r="B15" s="89"/>
      <c r="C15" s="80"/>
      <c r="D15" s="19" t="s">
        <v>25</v>
      </c>
      <c r="E15" s="20"/>
      <c r="F15" s="80"/>
    </row>
    <row r="16" spans="1:6" ht="12" customHeight="1">
      <c r="A16" s="102" t="s">
        <v>81</v>
      </c>
      <c r="B16" s="15">
        <v>26853000</v>
      </c>
      <c r="C16" s="105"/>
      <c r="D16" s="101" t="s">
        <v>26</v>
      </c>
      <c r="E16" s="20">
        <v>26773284</v>
      </c>
      <c r="F16" s="80"/>
    </row>
    <row r="17" spans="1:6" ht="12" customHeight="1">
      <c r="A17" s="102" t="s">
        <v>23</v>
      </c>
      <c r="B17" s="15"/>
      <c r="C17" s="87"/>
      <c r="D17" s="101" t="s">
        <v>20</v>
      </c>
      <c r="E17" s="20">
        <v>5756257</v>
      </c>
      <c r="F17" s="81"/>
    </row>
    <row r="18" spans="1:6" ht="12" customHeight="1">
      <c r="A18" s="106" t="s">
        <v>82</v>
      </c>
      <c r="B18" s="15">
        <v>27968536</v>
      </c>
      <c r="C18" s="87"/>
      <c r="D18" s="101" t="s">
        <v>27</v>
      </c>
      <c r="E18" s="20">
        <v>22367177</v>
      </c>
      <c r="F18" s="80"/>
    </row>
    <row r="19" spans="1:6" ht="12" customHeight="1">
      <c r="A19" s="107" t="s">
        <v>24</v>
      </c>
      <c r="B19" s="15"/>
      <c r="C19" s="103"/>
      <c r="D19" s="101" t="s">
        <v>28</v>
      </c>
      <c r="E19" s="20"/>
      <c r="F19" s="80"/>
    </row>
    <row r="20" spans="1:6" ht="12" customHeight="1">
      <c r="A20" s="107"/>
      <c r="B20" s="15"/>
      <c r="C20" s="103"/>
      <c r="D20" s="101" t="s">
        <v>29</v>
      </c>
      <c r="E20" s="20"/>
      <c r="F20" s="80"/>
    </row>
    <row r="21" spans="1:6" ht="12" customHeight="1">
      <c r="A21" s="107" t="s">
        <v>150</v>
      </c>
      <c r="B21" s="15">
        <v>75182</v>
      </c>
      <c r="C21" s="103"/>
      <c r="D21" s="107" t="s">
        <v>30</v>
      </c>
      <c r="E21" s="20"/>
      <c r="F21" s="80"/>
    </row>
    <row r="22" spans="1:6" s="88" customFormat="1" ht="12" customHeight="1">
      <c r="A22" s="86" t="s">
        <v>34</v>
      </c>
      <c r="B22" s="21">
        <f>SUM(B16:B21)</f>
        <v>54896718</v>
      </c>
      <c r="C22" s="87"/>
      <c r="D22" s="44"/>
      <c r="E22" s="16">
        <f>SUM(E16:E21)</f>
        <v>54896718</v>
      </c>
      <c r="F22" s="87"/>
    </row>
    <row r="23" spans="1:6" ht="12" customHeight="1">
      <c r="A23" s="57"/>
      <c r="B23" s="15"/>
      <c r="C23" s="80"/>
      <c r="D23" s="19"/>
      <c r="E23" s="15"/>
      <c r="F23" s="80"/>
    </row>
    <row r="24" spans="1:6" ht="12" customHeight="1">
      <c r="A24" s="100" t="s">
        <v>31</v>
      </c>
      <c r="B24" s="20"/>
      <c r="C24" s="87"/>
      <c r="D24" s="101" t="s">
        <v>32</v>
      </c>
      <c r="E24" s="15"/>
      <c r="F24" s="80"/>
    </row>
    <row r="25" spans="1:6" ht="12" customHeight="1">
      <c r="A25" s="97" t="s">
        <v>142</v>
      </c>
      <c r="B25" s="84">
        <v>482600</v>
      </c>
      <c r="C25" s="87"/>
      <c r="D25" s="104" t="s">
        <v>141</v>
      </c>
      <c r="E25" s="20">
        <v>482600</v>
      </c>
      <c r="F25" s="80"/>
    </row>
    <row r="26" spans="1:6" ht="12" customHeight="1">
      <c r="A26" s="102"/>
      <c r="B26" s="15"/>
      <c r="C26" s="87"/>
      <c r="D26" s="104"/>
      <c r="E26" s="20"/>
      <c r="F26" s="80"/>
    </row>
    <row r="27" spans="1:6" ht="12" customHeight="1">
      <c r="A27" s="102"/>
      <c r="B27" s="15"/>
      <c r="C27" s="87"/>
      <c r="D27" s="101"/>
      <c r="E27" s="15"/>
      <c r="F27" s="81"/>
    </row>
    <row r="28" spans="1:6" ht="12" customHeight="1">
      <c r="A28" s="102"/>
      <c r="B28" s="15"/>
      <c r="C28" s="87"/>
      <c r="D28" s="101"/>
      <c r="E28" s="15"/>
      <c r="F28" s="81"/>
    </row>
    <row r="29" spans="1:6" ht="12" customHeight="1">
      <c r="A29" s="102"/>
      <c r="B29" s="15"/>
      <c r="C29" s="87"/>
      <c r="D29" s="101"/>
      <c r="E29" s="15"/>
      <c r="F29" s="80"/>
    </row>
    <row r="30" spans="1:6" ht="12" customHeight="1">
      <c r="A30" s="102"/>
      <c r="B30" s="15"/>
      <c r="C30" s="87"/>
      <c r="D30" s="101"/>
      <c r="E30" s="15"/>
      <c r="F30" s="80"/>
    </row>
    <row r="31" spans="1:6" ht="12" customHeight="1">
      <c r="A31" s="102"/>
      <c r="B31" s="15"/>
      <c r="C31" s="87"/>
      <c r="D31" s="101"/>
      <c r="E31" s="15"/>
      <c r="F31" s="80"/>
    </row>
    <row r="32" spans="1:6" ht="12" customHeight="1">
      <c r="A32" s="102"/>
      <c r="B32" s="15"/>
      <c r="C32" s="87"/>
      <c r="D32" s="101"/>
      <c r="E32" s="15"/>
      <c r="F32" s="80"/>
    </row>
    <row r="33" spans="1:6" ht="12" customHeight="1">
      <c r="A33" s="102"/>
      <c r="B33" s="15"/>
      <c r="C33" s="87"/>
      <c r="D33" s="101"/>
      <c r="E33" s="15"/>
      <c r="F33" s="80"/>
    </row>
    <row r="34" spans="1:6" ht="12" customHeight="1">
      <c r="A34" s="102"/>
      <c r="B34" s="15"/>
      <c r="C34" s="87"/>
      <c r="D34" s="101"/>
      <c r="E34" s="15"/>
      <c r="F34" s="80"/>
    </row>
    <row r="35" spans="1:6" ht="12" customHeight="1">
      <c r="A35" s="102"/>
      <c r="B35" s="15"/>
      <c r="C35" s="87"/>
      <c r="D35" s="101"/>
      <c r="E35" s="15"/>
      <c r="F35" s="80"/>
    </row>
    <row r="36" spans="1:6" s="2" customFormat="1">
      <c r="A36" s="93" t="s">
        <v>33</v>
      </c>
      <c r="B36" s="94">
        <f>SUM(B25:B35)</f>
        <v>482600</v>
      </c>
      <c r="C36" s="94"/>
      <c r="D36" s="93"/>
      <c r="E36" s="94">
        <f>SUM(E25:E35)</f>
        <v>482600</v>
      </c>
      <c r="F36" s="94"/>
    </row>
    <row r="37" spans="1:6">
      <c r="A37" s="91"/>
      <c r="B37" s="92"/>
      <c r="C37" s="92"/>
      <c r="D37" s="91"/>
      <c r="E37" s="92"/>
      <c r="F37" s="92"/>
    </row>
    <row r="38" spans="1:6" s="3" customFormat="1" ht="30">
      <c r="A38" s="98" t="s">
        <v>143</v>
      </c>
      <c r="B38" s="99">
        <f>SUM(B22+B36)</f>
        <v>55379318</v>
      </c>
      <c r="C38" s="99"/>
      <c r="D38" s="96"/>
      <c r="E38" s="99">
        <f>SUM(E22+E36)</f>
        <v>55379318</v>
      </c>
      <c r="F38" s="95"/>
    </row>
    <row r="39" spans="1:6">
      <c r="A39" s="91"/>
      <c r="B39" s="92"/>
      <c r="C39" s="92"/>
      <c r="D39" s="91"/>
      <c r="E39" s="92"/>
      <c r="F39" s="92"/>
    </row>
    <row r="40" spans="1:6">
      <c r="B40" s="17"/>
      <c r="C40" s="17"/>
    </row>
    <row r="41" spans="1:6">
      <c r="B41" s="17"/>
      <c r="C41" s="17"/>
    </row>
    <row r="42" spans="1:6">
      <c r="B42" s="17"/>
      <c r="C42" s="17"/>
    </row>
    <row r="43" spans="1:6">
      <c r="B43" s="17"/>
      <c r="C43" s="17"/>
    </row>
    <row r="44" spans="1:6">
      <c r="B44" s="17"/>
      <c r="C44" s="17"/>
    </row>
    <row r="45" spans="1:6">
      <c r="B45" s="17"/>
      <c r="C45" s="17"/>
    </row>
    <row r="46" spans="1:6">
      <c r="B46" s="17"/>
      <c r="C46" s="17"/>
    </row>
    <row r="47" spans="1:6">
      <c r="B47" s="17"/>
      <c r="C47" s="17"/>
    </row>
    <row r="48" spans="1:6">
      <c r="B48" s="17"/>
      <c r="C48" s="17"/>
    </row>
    <row r="49" spans="2:3">
      <c r="B49" s="17"/>
      <c r="C49" s="17"/>
    </row>
    <row r="50" spans="2:3">
      <c r="B50" s="17"/>
      <c r="C50" s="17"/>
    </row>
    <row r="51" spans="2:3">
      <c r="B51" s="17"/>
      <c r="C51" s="17"/>
    </row>
    <row r="52" spans="2:3">
      <c r="B52" s="17"/>
      <c r="C52" s="17"/>
    </row>
    <row r="53" spans="2:3">
      <c r="B53" s="17"/>
      <c r="C53" s="17"/>
    </row>
    <row r="54" spans="2:3">
      <c r="B54" s="17"/>
      <c r="C54" s="17"/>
    </row>
    <row r="55" spans="2:3">
      <c r="B55" s="17"/>
      <c r="C55" s="17"/>
    </row>
    <row r="56" spans="2:3">
      <c r="B56" s="17"/>
      <c r="C56" s="17"/>
    </row>
    <row r="57" spans="2:3">
      <c r="B57" s="17"/>
      <c r="C57" s="17"/>
    </row>
    <row r="58" spans="2:3">
      <c r="B58" s="17"/>
      <c r="C58" s="17"/>
    </row>
    <row r="59" spans="2:3">
      <c r="B59" s="17"/>
      <c r="C59" s="17"/>
    </row>
    <row r="60" spans="2:3">
      <c r="B60" s="17"/>
      <c r="C60" s="17"/>
    </row>
    <row r="61" spans="2:3">
      <c r="B61" s="17"/>
      <c r="C61" s="17"/>
    </row>
    <row r="62" spans="2:3">
      <c r="B62" s="17"/>
      <c r="C62" s="17"/>
    </row>
    <row r="63" spans="2:3">
      <c r="B63" s="17"/>
      <c r="C63" s="17"/>
    </row>
    <row r="64" spans="2:3">
      <c r="B64" s="17"/>
      <c r="C64" s="17"/>
    </row>
    <row r="65" spans="2:3">
      <c r="B65" s="17"/>
      <c r="C65" s="17"/>
    </row>
  </sheetData>
  <phoneticPr fontId="0" type="noConversion"/>
  <pageMargins left="0.70866141732283472" right="0.27559055118110237" top="0.98425196850393704" bottom="0.98425196850393704" header="0.51181102362204722" footer="0.51181102362204722"/>
  <pageSetup paperSize="9" orientation="portrait" r:id="rId1"/>
  <headerFooter>
    <oddHeader>&amp;C&amp;"MS Sans Serif,Félkövér"
Gondozási Központ
 2018. évi költségvetés működési és felhalmozási mérlege
&amp;R15.sz.melléklet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153"/>
  <sheetViews>
    <sheetView view="pageBreakPreview" topLeftCell="A107" zoomScale="60" workbookViewId="0">
      <selection activeCell="A107" sqref="A1:J65536"/>
    </sheetView>
  </sheetViews>
  <sheetFormatPr defaultRowHeight="12.75"/>
  <cols>
    <col min="1" max="1" width="0.42578125" customWidth="1"/>
  </cols>
  <sheetData>
    <row r="1" spans="1:2" ht="13.5" thickBot="1"/>
    <row r="2" spans="1:2" ht="46.5" customHeight="1">
      <c r="A2" s="155"/>
      <c r="B2" s="153"/>
    </row>
    <row r="3" spans="1:2" ht="13.5" hidden="1" customHeight="1" thickBot="1">
      <c r="A3" s="156"/>
      <c r="B3" s="153"/>
    </row>
    <row r="4" spans="1:2" ht="21" customHeight="1">
      <c r="A4" s="154"/>
      <c r="B4" s="154"/>
    </row>
    <row r="39" spans="1:1" ht="13.5" thickBot="1"/>
    <row r="40" spans="1:1" ht="12.75" customHeight="1">
      <c r="A40" s="155"/>
    </row>
    <row r="41" spans="1:1" ht="21" customHeight="1">
      <c r="A41" s="156"/>
    </row>
    <row r="79" spans="1:1" ht="13.5" thickBot="1"/>
    <row r="80" spans="1:1" ht="12.75" customHeight="1">
      <c r="A80" s="155"/>
    </row>
    <row r="81" spans="1:1" ht="21.75" customHeight="1">
      <c r="A81" s="156"/>
    </row>
    <row r="117" spans="1:1" ht="13.5" thickBot="1"/>
    <row r="118" spans="1:1" ht="12.75" customHeight="1">
      <c r="A118" s="155"/>
    </row>
    <row r="119" spans="1:1" ht="13.5" customHeight="1">
      <c r="A119" s="156"/>
    </row>
    <row r="125" spans="1:1" ht="18" customHeight="1"/>
    <row r="153" ht="20.100000000000001" customHeight="1"/>
  </sheetData>
  <mergeCells count="6">
    <mergeCell ref="B2:B3"/>
    <mergeCell ref="A4:B4"/>
    <mergeCell ref="A118:A119"/>
    <mergeCell ref="A40:A41"/>
    <mergeCell ref="A80:A81"/>
    <mergeCell ref="A2:A3"/>
  </mergeCells>
  <phoneticPr fontId="0" type="noConversion"/>
  <printOptions gridLines="1" gridLinesSet="0"/>
  <pageMargins left="0.75" right="0.75" top="0.53" bottom="0.49" header="0.25" footer="0.5"/>
  <pageSetup paperSize="9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2.75"/>
  <cols>
    <col min="1" max="1" width="38.42578125" customWidth="1"/>
    <col min="2" max="2" width="13.85546875" customWidth="1"/>
    <col min="3" max="3" width="13.42578125" customWidth="1"/>
    <col min="4" max="4" width="13.140625" customWidth="1"/>
    <col min="5" max="5" width="13.28515625" customWidth="1"/>
    <col min="6" max="6" width="13" customWidth="1"/>
    <col min="7" max="7" width="13.140625" customWidth="1"/>
  </cols>
  <sheetData>
    <row r="1" spans="1:7"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B2">
        <v>552312</v>
      </c>
      <c r="C2">
        <v>552323</v>
      </c>
      <c r="D2">
        <v>552411</v>
      </c>
      <c r="E2">
        <v>853170</v>
      </c>
      <c r="F2">
        <v>853246</v>
      </c>
    </row>
    <row r="3" spans="1:7" s="108" customFormat="1">
      <c r="B3" s="108">
        <v>6000</v>
      </c>
      <c r="C3" s="108">
        <v>7920</v>
      </c>
      <c r="D3" s="108">
        <v>7120</v>
      </c>
      <c r="E3" s="108">
        <v>10950</v>
      </c>
      <c r="F3" s="108">
        <v>12600</v>
      </c>
      <c r="G3" s="108">
        <f>SUM(B3:F3)</f>
        <v>44590</v>
      </c>
    </row>
    <row r="4" spans="1:7">
      <c r="A4" s="109" t="s">
        <v>42</v>
      </c>
      <c r="B4" s="110">
        <f>SUM((G4/G3)*B3)</f>
        <v>731.59901323166628</v>
      </c>
      <c r="C4" s="110">
        <f>SUM((G4/G3)*C3)</f>
        <v>965.71069746579951</v>
      </c>
      <c r="D4" s="110">
        <f>SUM((G4/G3)*D3)</f>
        <v>868.16416236824398</v>
      </c>
      <c r="E4" s="110">
        <f>SUM((G4/G3)*E3)</f>
        <v>1335.168199147791</v>
      </c>
      <c r="F4" s="110">
        <f>SUM((G4/G3)*F3)</f>
        <v>1536.3579277864992</v>
      </c>
      <c r="G4" s="111">
        <v>5437</v>
      </c>
    </row>
    <row r="5" spans="1:7">
      <c r="A5" s="109" t="s">
        <v>43</v>
      </c>
      <c r="B5" s="110">
        <f>SUM((G5/G3)*B3)</f>
        <v>54.227405247813408</v>
      </c>
      <c r="C5" s="110">
        <f>SUM((G5/G3)*C3)</f>
        <v>71.580174927113703</v>
      </c>
      <c r="D5" s="110">
        <f>SUM((G5/G3)*D3)</f>
        <v>64.349854227405245</v>
      </c>
      <c r="E5" s="110">
        <f>SUM((G5/G3)*E3)</f>
        <v>98.965014577259481</v>
      </c>
      <c r="F5" s="110">
        <f>SUM((G5/G3)*F3)</f>
        <v>113.87755102040816</v>
      </c>
      <c r="G5" s="111">
        <v>403</v>
      </c>
    </row>
    <row r="6" spans="1:7">
      <c r="A6" s="109" t="s">
        <v>44</v>
      </c>
      <c r="B6" s="110"/>
      <c r="G6" s="77" t="s">
        <v>45</v>
      </c>
    </row>
    <row r="7" spans="1:7">
      <c r="A7" s="109" t="s">
        <v>46</v>
      </c>
      <c r="B7" s="110">
        <f>SUM((G7/G5)*B5)</f>
        <v>38.753083651042829</v>
      </c>
      <c r="C7" s="110">
        <f>SUM((G7/G5)*C5)</f>
        <v>51.154070419376538</v>
      </c>
      <c r="D7" s="110">
        <f>SUM((G7/G5)*D5)</f>
        <v>45.986992599237496</v>
      </c>
      <c r="E7" s="110">
        <f>SUM((G7/G5)*E5)</f>
        <v>70.724377663153177</v>
      </c>
      <c r="F7" s="110">
        <f>SUM((G7/G5)*F5)</f>
        <v>81.381475667189946</v>
      </c>
      <c r="G7" s="111">
        <v>288</v>
      </c>
    </row>
    <row r="8" spans="1:7" s="114" customFormat="1">
      <c r="A8" s="112" t="s">
        <v>47</v>
      </c>
      <c r="B8" s="113">
        <f t="shared" ref="B8:G8" si="0">SUM(B4:B7)</f>
        <v>824.57950213052254</v>
      </c>
      <c r="C8" s="113">
        <f t="shared" si="0"/>
        <v>1088.4449428122896</v>
      </c>
      <c r="D8" s="113">
        <f t="shared" si="0"/>
        <v>978.50100919488671</v>
      </c>
      <c r="E8" s="113">
        <f t="shared" si="0"/>
        <v>1504.8575913882037</v>
      </c>
      <c r="F8" s="113">
        <f t="shared" si="0"/>
        <v>1731.6169544740974</v>
      </c>
      <c r="G8" s="113">
        <f t="shared" si="0"/>
        <v>6128</v>
      </c>
    </row>
    <row r="9" spans="1:7">
      <c r="A9" s="109" t="s">
        <v>48</v>
      </c>
      <c r="B9" s="110">
        <f>SUM((G9/G7)*B7)</f>
        <v>227.94348508634221</v>
      </c>
      <c r="C9" s="110">
        <f>SUM((G9/G3)*C3)</f>
        <v>300.88540031397173</v>
      </c>
      <c r="D9" s="110">
        <f>SUM((G9/G3)*D3)</f>
        <v>270.49293563579278</v>
      </c>
      <c r="E9" s="110">
        <f>SUM((G9/G3)*E3)</f>
        <v>415.99686028257457</v>
      </c>
      <c r="F9" s="110">
        <f>SUM((G9/G3)*F3)</f>
        <v>478.68131868131871</v>
      </c>
      <c r="G9" s="111">
        <v>1694</v>
      </c>
    </row>
    <row r="10" spans="1:7">
      <c r="A10" s="109" t="s">
        <v>49</v>
      </c>
      <c r="B10" s="110">
        <f>SUM((G10/G9)*B9)</f>
        <v>31.486880466472297</v>
      </c>
      <c r="C10" s="110">
        <f>SUM((G10/G3)*C3)</f>
        <v>41.562682215743443</v>
      </c>
      <c r="D10" s="110">
        <f>SUM((G10/G7)*D7)</f>
        <v>37.364431486880463</v>
      </c>
      <c r="E10" s="110">
        <f>SUM((G10/G7)*E7)</f>
        <v>57.463556851311957</v>
      </c>
      <c r="F10" s="110">
        <f>SUM((G10/G7)*F7)</f>
        <v>66.122448979591837</v>
      </c>
      <c r="G10" s="111">
        <v>234</v>
      </c>
    </row>
    <row r="11" spans="1:7">
      <c r="A11" s="109" t="s">
        <v>50</v>
      </c>
      <c r="B11" s="110">
        <f>SUM((G11/G10)*B10)</f>
        <v>33.370710921731323</v>
      </c>
      <c r="C11" s="110">
        <f>SUM((G11/G3)*C3)</f>
        <v>44.049338416685359</v>
      </c>
      <c r="D11" s="110">
        <f>SUM((G11/G9)*D9)</f>
        <v>39.599910293787843</v>
      </c>
      <c r="E11" s="110">
        <f>SUM((G11/G9)*E9)</f>
        <v>60.901547432159674</v>
      </c>
      <c r="F11" s="110">
        <f>SUM((G11/G9)*F9)</f>
        <v>70.078492935635794</v>
      </c>
      <c r="G11" s="111">
        <v>248</v>
      </c>
    </row>
    <row r="12" spans="1:7" s="114" customFormat="1">
      <c r="A12" s="112" t="s">
        <v>51</v>
      </c>
      <c r="B12" s="113">
        <f t="shared" ref="B12:G12" si="1">SUM(B9:B11)</f>
        <v>292.80107647454582</v>
      </c>
      <c r="C12" s="113">
        <f t="shared" si="1"/>
        <v>386.49742094640055</v>
      </c>
      <c r="D12" s="113">
        <f t="shared" si="1"/>
        <v>347.45727741646107</v>
      </c>
      <c r="E12" s="113">
        <f t="shared" si="1"/>
        <v>534.36196456604625</v>
      </c>
      <c r="F12" s="113">
        <f t="shared" si="1"/>
        <v>614.88226059654642</v>
      </c>
      <c r="G12" s="113">
        <f t="shared" si="1"/>
        <v>2176</v>
      </c>
    </row>
    <row r="13" spans="1:7">
      <c r="A13" s="109"/>
      <c r="B13" s="110"/>
      <c r="C13" s="110"/>
      <c r="D13" s="110"/>
      <c r="E13" s="110"/>
      <c r="F13" s="110"/>
      <c r="G13" s="111"/>
    </row>
    <row r="14" spans="1:7">
      <c r="A14" s="115"/>
    </row>
    <row r="15" spans="1:7">
      <c r="A15" s="109" t="s">
        <v>52</v>
      </c>
      <c r="B15" s="115">
        <f>SUM((G15/G3)*B3)</f>
        <v>1713.3437990580849</v>
      </c>
      <c r="C15" s="115">
        <f>SUM((G15/G3)*C3)</f>
        <v>2261.6138147566721</v>
      </c>
      <c r="D15" s="115">
        <f>SUM((G15/G3)*D3)</f>
        <v>2033.1679748822608</v>
      </c>
      <c r="E15" s="115">
        <f>SUM((G15/G3)*E3)</f>
        <v>3126.8524332810048</v>
      </c>
      <c r="F15" s="115">
        <f>SUM((G15/G3)*F3)</f>
        <v>3598.0219780219782</v>
      </c>
      <c r="G15" s="116">
        <v>12733</v>
      </c>
    </row>
    <row r="16" spans="1:7">
      <c r="A16" s="117" t="s">
        <v>53</v>
      </c>
      <c r="B16" s="115">
        <f t="shared" ref="B16:B27" si="2">SUM((G16/G15)*B15)</f>
        <v>6.458847275173806</v>
      </c>
      <c r="C16" s="115">
        <f>SUM((G16/G4)*C4)</f>
        <v>8.5256784032294242</v>
      </c>
      <c r="D16" s="115">
        <f t="shared" ref="D16:D24" si="3">SUM((G16/G4)*D4)</f>
        <v>7.664498766539583</v>
      </c>
      <c r="E16" s="115">
        <f t="shared" ref="E16:E27" si="4">SUM((G16/G4)*E4)</f>
        <v>11.787396277192196</v>
      </c>
      <c r="F16" s="115">
        <f t="shared" ref="F16:F27" si="5">SUM((G16/G4)*F4)</f>
        <v>13.563579277864992</v>
      </c>
      <c r="G16" s="116">
        <v>48</v>
      </c>
    </row>
    <row r="17" spans="1:7">
      <c r="A17" s="117" t="s">
        <v>54</v>
      </c>
      <c r="B17" s="115">
        <f t="shared" si="2"/>
        <v>0.40367795469836287</v>
      </c>
      <c r="C17" s="115">
        <f>SUM((G17/G5)*C5)</f>
        <v>0.53285490020183901</v>
      </c>
      <c r="D17" s="115">
        <f t="shared" si="3"/>
        <v>0.47903117290872393</v>
      </c>
      <c r="E17" s="115">
        <f t="shared" si="4"/>
        <v>0.73671226732451223</v>
      </c>
      <c r="F17" s="115">
        <f t="shared" si="5"/>
        <v>0.84772370486656201</v>
      </c>
      <c r="G17" s="116">
        <v>3</v>
      </c>
    </row>
    <row r="18" spans="1:7">
      <c r="A18" s="117" t="s">
        <v>55</v>
      </c>
      <c r="B18" s="115">
        <f t="shared" si="2"/>
        <v>12.917694550347612</v>
      </c>
      <c r="C18" s="115">
        <f>SUM((G18/G3)*C3)</f>
        <v>17.051356806458845</v>
      </c>
      <c r="D18" s="115">
        <f>SUM((G18/G3)*D3)</f>
        <v>15.328997533079164</v>
      </c>
      <c r="E18" s="115">
        <f>SUM((G18/G3)*E3)</f>
        <v>23.574792554384391</v>
      </c>
      <c r="F18" s="115">
        <f>SUM((G18/G3)*F3)</f>
        <v>27.127158555729984</v>
      </c>
      <c r="G18" s="116">
        <v>96</v>
      </c>
    </row>
    <row r="19" spans="1:7">
      <c r="A19" s="117" t="s">
        <v>56</v>
      </c>
      <c r="B19" s="115">
        <f t="shared" si="2"/>
        <v>63.646557524108545</v>
      </c>
      <c r="C19" s="115">
        <f>SUM((G19/G3)*C3)</f>
        <v>84.013455931823273</v>
      </c>
      <c r="D19" s="115">
        <f t="shared" si="3"/>
        <v>75.527248261942134</v>
      </c>
      <c r="E19" s="115">
        <f t="shared" si="4"/>
        <v>116.1549674814981</v>
      </c>
      <c r="F19" s="115">
        <f t="shared" si="5"/>
        <v>133.65777080062793</v>
      </c>
      <c r="G19" s="116">
        <v>473</v>
      </c>
    </row>
    <row r="20" spans="1:7">
      <c r="A20" s="117" t="s">
        <v>57</v>
      </c>
      <c r="B20" s="115">
        <f>SUM(G20/G3)*B3</f>
        <v>13.455931823278762</v>
      </c>
      <c r="C20" s="115">
        <f t="shared" ref="C20:C26" si="6">SUM((G20/G15)*C15)</f>
        <v>17.761830006727969</v>
      </c>
      <c r="D20" s="115">
        <f t="shared" si="3"/>
        <v>15.967705763624132</v>
      </c>
      <c r="E20" s="115">
        <f t="shared" si="4"/>
        <v>24.557075577483744</v>
      </c>
      <c r="F20" s="115">
        <f t="shared" si="5"/>
        <v>28.257456828885402</v>
      </c>
      <c r="G20" s="118">
        <v>100</v>
      </c>
    </row>
    <row r="21" spans="1:7">
      <c r="A21" s="117" t="s">
        <v>58</v>
      </c>
      <c r="B21" s="115">
        <f t="shared" si="2"/>
        <v>4.3058981834492043</v>
      </c>
      <c r="C21" s="115">
        <f t="shared" si="6"/>
        <v>5.6837856021529491</v>
      </c>
      <c r="D21" s="115">
        <f t="shared" si="3"/>
        <v>5.1096658443597214</v>
      </c>
      <c r="E21" s="115">
        <f t="shared" si="4"/>
        <v>7.8582641847947965</v>
      </c>
      <c r="F21" s="115">
        <f t="shared" si="5"/>
        <v>9.0423861852433287</v>
      </c>
      <c r="G21" s="118">
        <v>32</v>
      </c>
    </row>
    <row r="22" spans="1:7">
      <c r="A22" s="117" t="s">
        <v>59</v>
      </c>
      <c r="B22" s="115">
        <f t="shared" si="2"/>
        <v>23.144202736039475</v>
      </c>
      <c r="C22" s="115">
        <f t="shared" si="6"/>
        <v>30.550347611572104</v>
      </c>
      <c r="D22" s="115">
        <f t="shared" si="3"/>
        <v>27.464453913433506</v>
      </c>
      <c r="E22" s="115">
        <f t="shared" si="4"/>
        <v>42.238169993272038</v>
      </c>
      <c r="F22" s="115">
        <f t="shared" si="5"/>
        <v>48.602825745682892</v>
      </c>
      <c r="G22" s="118">
        <v>172</v>
      </c>
    </row>
    <row r="23" spans="1:7">
      <c r="A23" s="117" t="s">
        <v>60</v>
      </c>
      <c r="B23" s="110"/>
      <c r="C23" s="115"/>
      <c r="D23" s="115"/>
      <c r="E23" s="115"/>
      <c r="F23" s="115"/>
      <c r="G23" s="118" t="s">
        <v>45</v>
      </c>
    </row>
    <row r="24" spans="1:7">
      <c r="A24" s="117" t="s">
        <v>61</v>
      </c>
      <c r="B24" s="115">
        <f>SUM((G24/G3)*B3)</f>
        <v>5.3823727293115056</v>
      </c>
      <c r="C24" s="115">
        <f t="shared" si="6"/>
        <v>7.1047320026911862</v>
      </c>
      <c r="D24" s="115">
        <f t="shared" si="3"/>
        <v>6.3870823054496526</v>
      </c>
      <c r="E24" s="115">
        <f t="shared" si="4"/>
        <v>9.8228302309934978</v>
      </c>
      <c r="F24" s="115">
        <f t="shared" si="5"/>
        <v>11.302982731554163</v>
      </c>
      <c r="G24" s="118">
        <v>40</v>
      </c>
    </row>
    <row r="25" spans="1:7">
      <c r="A25" s="117" t="s">
        <v>62</v>
      </c>
      <c r="B25" s="115">
        <f t="shared" si="2"/>
        <v>65.934065934065941</v>
      </c>
      <c r="C25" s="115">
        <f t="shared" si="6"/>
        <v>87.032967032967051</v>
      </c>
      <c r="D25" s="115">
        <f>SUM((G25/G3)*D3)</f>
        <v>78.241758241758248</v>
      </c>
      <c r="E25" s="115">
        <f>SUM((G25/G3)*E3)</f>
        <v>120.32967032967034</v>
      </c>
      <c r="F25" s="115">
        <f>SUM((G25/G3)*F3)</f>
        <v>138.46153846153848</v>
      </c>
      <c r="G25" s="116">
        <v>490</v>
      </c>
    </row>
    <row r="26" spans="1:7">
      <c r="A26" s="117" t="s">
        <v>63</v>
      </c>
      <c r="B26" s="115">
        <f t="shared" si="2"/>
        <v>297.64521193092622</v>
      </c>
      <c r="C26" s="115">
        <f t="shared" si="6"/>
        <v>392.89167974882258</v>
      </c>
      <c r="D26" s="115">
        <f>SUM((G26/G3)*D3)</f>
        <v>353.20565149136576</v>
      </c>
      <c r="E26" s="115">
        <f>SUM((G26/G3)*E3)</f>
        <v>543.20251177394039</v>
      </c>
      <c r="F26" s="115">
        <f>SUM((G26/G3)*F3)</f>
        <v>625.05494505494505</v>
      </c>
      <c r="G26" s="116">
        <v>2212</v>
      </c>
    </row>
    <row r="27" spans="1:7">
      <c r="A27" s="117" t="s">
        <v>64</v>
      </c>
      <c r="B27" s="115">
        <f t="shared" si="2"/>
        <v>6.7279659116393811</v>
      </c>
      <c r="C27" s="115">
        <f>SUM((G27/G22)*C22)</f>
        <v>8.8809150033639845</v>
      </c>
      <c r="D27" s="115">
        <f>SUM((G27/G3)*D3)</f>
        <v>7.9838528818120658</v>
      </c>
      <c r="E27" s="115">
        <f t="shared" si="4"/>
        <v>12.278537788741872</v>
      </c>
      <c r="F27" s="115">
        <f t="shared" si="5"/>
        <v>14.128728414442701</v>
      </c>
      <c r="G27" s="116">
        <v>50</v>
      </c>
    </row>
    <row r="28" spans="1:7" s="114" customFormat="1">
      <c r="A28" s="114" t="s">
        <v>65</v>
      </c>
      <c r="B28" s="119">
        <f t="shared" ref="B28:G28" si="7">SUM(B15:B27)</f>
        <v>2213.3662256111238</v>
      </c>
      <c r="C28" s="119">
        <f t="shared" si="7"/>
        <v>2921.6434178066838</v>
      </c>
      <c r="D28" s="119">
        <f t="shared" si="7"/>
        <v>2626.5279210585331</v>
      </c>
      <c r="E28" s="119">
        <f t="shared" si="7"/>
        <v>4039.3933617403009</v>
      </c>
      <c r="F28" s="119">
        <f t="shared" si="7"/>
        <v>4648.0690737833593</v>
      </c>
      <c r="G28" s="119">
        <f t="shared" si="7"/>
        <v>16449</v>
      </c>
    </row>
    <row r="29" spans="1:7">
      <c r="A29" s="117" t="s">
        <v>66</v>
      </c>
    </row>
    <row r="30" spans="1:7">
      <c r="A30" s="117" t="s">
        <v>67</v>
      </c>
    </row>
  </sheetData>
  <phoneticPr fontId="0" type="noConversion"/>
  <printOptions gridLines="1" gridLinesSet="0"/>
  <pageMargins left="0.75" right="0.75" top="1" bottom="1" header="0.5" footer="0.5"/>
  <pageSetup paperSize="9" orientation="landscape" horizontalDpi="360" verticalDpi="144" r:id="rId1"/>
  <headerFooter alignWithMargins="0">
    <oddHeader xml:space="preserve">&amp;Ckonyhafelosztás 2003.évi költségvetési terv.
</oddHeader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B1:G14"/>
  <sheetViews>
    <sheetView view="pageLayout" workbookViewId="0">
      <selection activeCell="B4" sqref="B4"/>
    </sheetView>
  </sheetViews>
  <sheetFormatPr defaultRowHeight="12.75"/>
  <cols>
    <col min="3" max="3" width="26.85546875" customWidth="1"/>
  </cols>
  <sheetData>
    <row r="1" spans="2:7">
      <c r="F1" s="160" t="s">
        <v>144</v>
      </c>
      <c r="G1" s="160"/>
    </row>
    <row r="2" spans="2:7" ht="22.5" customHeight="1">
      <c r="B2" s="158" t="s">
        <v>149</v>
      </c>
      <c r="C2" s="159"/>
      <c r="D2" s="159"/>
      <c r="E2" s="159"/>
      <c r="F2" s="159"/>
      <c r="G2" s="159"/>
    </row>
    <row r="3" spans="2:7" ht="12.75" customHeight="1">
      <c r="B3" s="159"/>
      <c r="C3" s="159"/>
      <c r="D3" s="159"/>
      <c r="E3" s="159"/>
      <c r="F3" s="159"/>
      <c r="G3" s="159"/>
    </row>
    <row r="4" spans="2:7" ht="19.5">
      <c r="C4" s="133"/>
      <c r="D4" s="133"/>
    </row>
    <row r="5" spans="2:7" ht="19.5">
      <c r="C5" s="133"/>
      <c r="D5" s="133"/>
    </row>
    <row r="6" spans="2:7" ht="19.5">
      <c r="C6" s="133"/>
      <c r="D6" s="133"/>
    </row>
    <row r="7" spans="2:7" ht="19.5">
      <c r="C7" s="133" t="s">
        <v>75</v>
      </c>
      <c r="D7" s="133" t="s">
        <v>72</v>
      </c>
    </row>
    <row r="8" spans="2:7" ht="19.5">
      <c r="C8" s="133" t="s">
        <v>76</v>
      </c>
      <c r="D8" s="133" t="s">
        <v>72</v>
      </c>
    </row>
    <row r="9" spans="2:7" ht="19.5">
      <c r="C9" s="133" t="s">
        <v>77</v>
      </c>
      <c r="D9" s="133" t="s">
        <v>79</v>
      </c>
    </row>
    <row r="10" spans="2:7" ht="19.5">
      <c r="C10" s="133" t="s">
        <v>78</v>
      </c>
      <c r="D10" s="133" t="s">
        <v>147</v>
      </c>
    </row>
    <row r="11" spans="2:7" ht="19.5">
      <c r="C11" s="134" t="s">
        <v>73</v>
      </c>
      <c r="D11" s="134" t="s">
        <v>148</v>
      </c>
    </row>
    <row r="13" spans="2:7">
      <c r="B13" s="157" t="s">
        <v>74</v>
      </c>
      <c r="C13" s="157"/>
      <c r="D13" s="157"/>
      <c r="E13" s="157"/>
      <c r="F13" s="157"/>
      <c r="G13" s="157"/>
    </row>
    <row r="14" spans="2:7">
      <c r="B14" s="135" t="s">
        <v>80</v>
      </c>
    </row>
  </sheetData>
  <mergeCells count="3">
    <mergeCell ref="B13:G13"/>
    <mergeCell ref="B2:G3"/>
    <mergeCell ref="F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</vt:i4>
      </vt:variant>
    </vt:vector>
  </HeadingPairs>
  <TitlesOfParts>
    <vt:vector size="18" baseType="lpstr">
      <vt:lpstr>Gondozási Közp pénzforg.mérleg</vt:lpstr>
      <vt:lpstr>cofogos bevétel</vt:lpstr>
      <vt:lpstr>cofogos kiadás</vt:lpstr>
      <vt:lpstr>Munka4</vt:lpstr>
      <vt:lpstr>működési és felhalm.mérleg</vt:lpstr>
      <vt:lpstr>Munka6</vt:lpstr>
      <vt:lpstr>Munka7</vt:lpstr>
      <vt:lpstr>Munka3 (2)</vt:lpstr>
      <vt:lpstr>létszámgazd</vt:lpstr>
      <vt:lpstr>Munka9</vt:lpstr>
      <vt:lpstr>Munka10</vt:lpstr>
      <vt:lpstr>Munka11</vt:lpstr>
      <vt:lpstr>Munka12</vt:lpstr>
      <vt:lpstr>Munka13</vt:lpstr>
      <vt:lpstr>Munka14</vt:lpstr>
      <vt:lpstr>Munka15</vt:lpstr>
      <vt:lpstr>Munka16</vt:lpstr>
      <vt:lpstr>Munka6!Nyomtatási_terület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MEZŐSZEME</dc:creator>
  <cp:lastModifiedBy>Mezőszemere önkormányzat</cp:lastModifiedBy>
  <cp:lastPrinted>2018-02-12T09:07:19Z</cp:lastPrinted>
  <dcterms:created xsi:type="dcterms:W3CDTF">2003-01-24T11:57:57Z</dcterms:created>
  <dcterms:modified xsi:type="dcterms:W3CDTF">2018-02-23T07:28:19Z</dcterms:modified>
</cp:coreProperties>
</file>