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.sz.mell" sheetId="1" r:id="rId1"/>
    <sheet name="5.mell.szakfeladatok" sheetId="2" r:id="rId2"/>
    <sheet name="4.mell.önálló int.kiad." sheetId="3" r:id="rId3"/>
    <sheet name="3.sz.mell.önálló int.bev." sheetId="4" r:id="rId4"/>
    <sheet name="2.mell.kiad." sheetId="5" r:id="rId5"/>
    <sheet name="1.mell.bev." sheetId="6" r:id="rId6"/>
  </sheets>
  <definedNames>
    <definedName name="_xlnm.Print_Area" localSheetId="3">'3.sz.mell.önálló int.bev.'!$A$1:$L$20</definedName>
  </definedNames>
  <calcPr fullCalcOnLoad="1"/>
</workbook>
</file>

<file path=xl/sharedStrings.xml><?xml version="1.0" encoding="utf-8"?>
<sst xmlns="http://schemas.openxmlformats.org/spreadsheetml/2006/main" count="254" uniqueCount="135">
  <si>
    <t>6. sz. melléklet</t>
  </si>
  <si>
    <t xml:space="preserve"> Szuhogy Község Önkormányzata nevében végzett beruházások, felújitások</t>
  </si>
  <si>
    <t>és egyéb felhalmozási célu kiadások</t>
  </si>
  <si>
    <t>2014. évi kiadási előirányzatainak módositásáról</t>
  </si>
  <si>
    <t>Ezer forintban</t>
  </si>
  <si>
    <t>Rovat</t>
  </si>
  <si>
    <t>Megnevezés</t>
  </si>
  <si>
    <t>Kötelező
feladat</t>
  </si>
  <si>
    <t>Önként
vállalt
feladat</t>
  </si>
  <si>
    <t>Állami
/államigazgatási/
feladat</t>
  </si>
  <si>
    <t>Összes
előirányzat</t>
  </si>
  <si>
    <t>eredeti előirányzat</t>
  </si>
  <si>
    <t>módositott előirányzat</t>
  </si>
  <si>
    <t>K6</t>
  </si>
  <si>
    <t>Beruházások</t>
  </si>
  <si>
    <t>Müfüves pálya kialakitása önerő</t>
  </si>
  <si>
    <t>K7</t>
  </si>
  <si>
    <t>Felujitások</t>
  </si>
  <si>
    <t>Járdák felujitása /start/</t>
  </si>
  <si>
    <t>Óvoda energetikai  felujitása</t>
  </si>
  <si>
    <t>K8</t>
  </si>
  <si>
    <t>Egyéb felhalmozási célu kiadások</t>
  </si>
  <si>
    <t>Felhalmozási célu költségvetési
 kiadások összesen</t>
  </si>
  <si>
    <t>5.sz.melléklet</t>
  </si>
  <si>
    <t>Szuhogy Község Önkormányzata költségvetési szerveihez nem kapcsolódó kormányzati funkciók müködési kiadási előirányzatainal módositásáról</t>
  </si>
  <si>
    <t>ezen belül a lakosságnak juttatott támogatások, szociális, rászorultsági jellegü ellátások előirányzatainak módositásáról</t>
  </si>
  <si>
    <t>K1</t>
  </si>
  <si>
    <t>K2</t>
  </si>
  <si>
    <t>K3</t>
  </si>
  <si>
    <t>K4</t>
  </si>
  <si>
    <t>K5</t>
  </si>
  <si>
    <t>k1-k5</t>
  </si>
  <si>
    <t>Kormányzati funkció száma</t>
  </si>
  <si>
    <t>Kormányzati funkció elnevezése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</si>
  <si>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</si>
  <si>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</si>
  <si>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</si>
  <si>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</si>
  <si>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müködési célu kiadások</t>
  </si>
  <si>
    <t>Összesen</t>
  </si>
  <si>
    <t>Létszám</t>
  </si>
  <si>
    <t>Ebből
köz-
fogl.</t>
  </si>
  <si>
    <t>eredeti</t>
  </si>
  <si>
    <t>módos.</t>
  </si>
  <si>
    <t>ered.</t>
  </si>
  <si>
    <t>mód.</t>
  </si>
  <si>
    <t>e      l      ő      i      r      á      n      y      z      a      t</t>
  </si>
  <si>
    <t>Nem veszélyes hulladék kezelése, ártalmatlanítása</t>
  </si>
  <si>
    <t>Közutak, hidak, alagutak üzemeltetése, fenntartása</t>
  </si>
  <si>
    <t>Önkormányzatok és önkormányzati hivatalok jogalkotó és ált.ig.tev.</t>
  </si>
  <si>
    <t>Országos és helyi nemzetiségi önkormányzatok igazgatási tev.</t>
  </si>
  <si>
    <t>Közvilágítás</t>
  </si>
  <si>
    <t>Város-, községgazdálkodási egyéb szolgáltatások</t>
  </si>
  <si>
    <t>Háziorvosi alapellátás</t>
  </si>
  <si>
    <t>Egyéb szociális pénzbeli ellátások, támogatások</t>
  </si>
  <si>
    <t>Elhunyt személyek hátramaradottainak pénzbeli ellátása</t>
  </si>
  <si>
    <t>Óvodáztatási támogatás</t>
  </si>
  <si>
    <t>Rendkívüli gyermekvédelmi támogatás</t>
  </si>
  <si>
    <t>Start-munka program – Téli közfoglalkoztatás</t>
  </si>
  <si>
    <t>Könyvtári szolgáltatások</t>
  </si>
  <si>
    <t>Közművelődés – hagyományos közösségi kulturális értékek gondozása</t>
  </si>
  <si>
    <t>Köztemető-fenntartás és -működtetés</t>
  </si>
  <si>
    <t>Szennyvíz gyűjtése, tisztítása, elhelyezése</t>
  </si>
  <si>
    <t>Kötelező feladat összesen:</t>
  </si>
  <si>
    <t>Munkanélküli aktív korúak ellátásai</t>
  </si>
  <si>
    <t>Lakásfenntartással, lakhatással összefüggő ellátások</t>
  </si>
  <si>
    <t xml:space="preserve">Állami /államigazgatási feladat összesen:  </t>
  </si>
  <si>
    <t xml:space="preserve">Önként vállalt feladat </t>
  </si>
  <si>
    <t>Kormányzati funkciók összesen:</t>
  </si>
  <si>
    <t>4. sz. melléklet</t>
  </si>
  <si>
    <t>Szuhogy Községi Önkormányzat önállóan müködő intézményének      
 2014. évi kiadási előirányzatainak módositásáról</t>
  </si>
  <si>
    <r>
      <t xml:space="preserve">                                                                              Nyitnikék Napközi Otthonos Óvoda                                                                                                       </t>
    </r>
    <r>
      <rPr>
        <b/>
        <sz val="8"/>
        <rFont val="Arial"/>
        <family val="2"/>
      </rPr>
      <t xml:space="preserve"> Ezer forintban!</t>
    </r>
  </si>
  <si>
    <t>Állami
/államig./
feladat</t>
  </si>
  <si>
    <t>Müködési célu költségvetési kiadások összesen</t>
  </si>
  <si>
    <t>Nyilászárók cseréje</t>
  </si>
  <si>
    <t>Felhalmozási célu költségvetési kiadások összesen</t>
  </si>
  <si>
    <t>K1-8</t>
  </si>
  <si>
    <t>Költségvetési kiadások összesen:</t>
  </si>
  <si>
    <t>K9</t>
  </si>
  <si>
    <t>Finanszirozási kiadások</t>
  </si>
  <si>
    <t>K1-9</t>
  </si>
  <si>
    <t>KIADÁSOK MINDÖSSZESEN</t>
  </si>
  <si>
    <t>Ebből: közfoglalkoztatott létszám</t>
  </si>
  <si>
    <t>3.sz.melléklet</t>
  </si>
  <si>
    <t>Szuhogy Községi Önkormányzat önállóan müködő intézményének   
    2014. évi bevételi előirányzatainak módositásáról</t>
  </si>
  <si>
    <t>Nyitnikék Napközi Otthonos Óvoda</t>
  </si>
  <si>
    <t>Ezer forintban!</t>
  </si>
  <si>
    <t>Kötelező
feladatok</t>
  </si>
  <si>
    <t>Önként
vállalt
feladatok</t>
  </si>
  <si>
    <t>Állami 
/államigazgatási/
feladatok</t>
  </si>
  <si>
    <t>módosított előirányzat</t>
  </si>
  <si>
    <t>B1</t>
  </si>
  <si>
    <t>Müködési célu támogatások államháztartáson belül</t>
  </si>
  <si>
    <t>,</t>
  </si>
  <si>
    <t>B11 Önkormányzatok müködési támogatásai</t>
  </si>
  <si>
    <t>B16 Egyéb müködési célu támogatások bevételei államháztartáson belül</t>
  </si>
  <si>
    <t>B3</t>
  </si>
  <si>
    <t>Közhatalmi bevételek</t>
  </si>
  <si>
    <t>B4</t>
  </si>
  <si>
    <t>Müködési bevételek</t>
  </si>
  <si>
    <t>B6</t>
  </si>
  <si>
    <t>Müködési célu átvett pénzeszközök</t>
  </si>
  <si>
    <t>Müködési költségvetési bevételek összesen</t>
  </si>
  <si>
    <t>B2</t>
  </si>
  <si>
    <t>Felhalmozási célu támogatások államháztartáson belülről</t>
  </si>
  <si>
    <t>B5</t>
  </si>
  <si>
    <t>Felhalmozási bevételek</t>
  </si>
  <si>
    <t>B7</t>
  </si>
  <si>
    <t>Felhalmozási célu átvett pénzeszközök</t>
  </si>
  <si>
    <t>Felhalmozási célu költségvetési bevételek összesen</t>
  </si>
  <si>
    <t>B1-7</t>
  </si>
  <si>
    <t>Költségvetési bevételek összesen:</t>
  </si>
  <si>
    <t>B8</t>
  </si>
  <si>
    <t>Finanszirozási bevételel</t>
  </si>
  <si>
    <t>B1-8</t>
  </si>
  <si>
    <t>BEVÉTELEK MINDÖSSZESEN</t>
  </si>
  <si>
    <t>2.sz.melléklet</t>
  </si>
  <si>
    <t>Szuhogy Községi Önkormányzat 2014.évi kiadási előirányzatainak módositásáról</t>
  </si>
  <si>
    <t>e r e d e t i    előirányzat</t>
  </si>
  <si>
    <t>m ó d o s i t o t t  előirányzat</t>
  </si>
  <si>
    <t>MÜKÖDÉSI CÉLU KÖLTSÉGVETÉSI KIADÁSOK ÖSSZESEN</t>
  </si>
  <si>
    <t>FELHALMOZÁSI CÉLU KÖLTSÉGVETÉSI KIADÁSOK ÖSSZESEN</t>
  </si>
  <si>
    <t>KÖLTSÉGVETÉSI KIADÁSOK MINDÖSSZESEN</t>
  </si>
  <si>
    <t xml:space="preserve"> </t>
  </si>
  <si>
    <t>1.sz.melléklet</t>
  </si>
  <si>
    <t>Szuhogy Községi Önkormányzat 2014.évi bevételi előirányzatainak módositásáról</t>
  </si>
  <si>
    <t>Kötelező 
feladatok</t>
  </si>
  <si>
    <t>Állami 
/államigazgatási/
feladatokhoz</t>
  </si>
  <si>
    <t>Ebből:Müködésképtelen önkormányzatok kiegészitő tám./forráshiány/</t>
  </si>
  <si>
    <t>B16 Egyéb müködési célu támogatások bevételei
 államháztartáson belül</t>
  </si>
  <si>
    <t>MŰKÖDÉSI CÉLÚ KÖLTSÉGVETÉSI BEVÉTELEK  ÖSSZESEN</t>
  </si>
  <si>
    <t>FELHALMOZÁSI CÉLÚ KÖLTSÉGVETÉSI BEVÉTELEK ÖSSZESEN</t>
  </si>
  <si>
    <t>KÖLTSÉGVETÉSI BEVÉTELEK MINDÖSSZESEN</t>
  </si>
  <si>
    <t>B12</t>
  </si>
  <si>
    <t>Elvonások és befizetések bevételei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</si>
</sst>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</numFmts>
  <fonts count="47">
    <font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5" fontId="0" fillId="0" borderId="0" xfId="40" applyNumberFormat="1" applyFont="1" applyFill="1" applyBorder="1" applyAlignment="1" applyProtection="1">
      <alignment/>
      <protection/>
    </xf>
    <xf numFmtId="165" fontId="2" fillId="0" borderId="0" xfId="4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165" fontId="1" fillId="0" borderId="0" xfId="4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5" fontId="2" fillId="0" borderId="10" xfId="40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5" fontId="2" fillId="0" borderId="10" xfId="40" applyNumberFormat="1" applyFont="1" applyFill="1" applyBorder="1" applyAlignment="1" applyProtection="1">
      <alignment/>
      <protection/>
    </xf>
    <xf numFmtId="165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40" applyNumberFormat="1" applyFont="1" applyFill="1" applyBorder="1" applyAlignment="1" applyProtection="1">
      <alignment/>
      <protection/>
    </xf>
    <xf numFmtId="165" fontId="0" fillId="0" borderId="10" xfId="0" applyNumberFormat="1" applyFont="1" applyBorder="1" applyAlignment="1">
      <alignment/>
    </xf>
    <xf numFmtId="165" fontId="6" fillId="0" borderId="10" xfId="4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165" fontId="2" fillId="0" borderId="0" xfId="40" applyNumberFormat="1" applyFont="1" applyFill="1" applyBorder="1" applyAlignment="1" applyProtection="1">
      <alignment/>
      <protection/>
    </xf>
    <xf numFmtId="165" fontId="0" fillId="0" borderId="0" xfId="4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65" fontId="7" fillId="0" borderId="0" xfId="40" applyNumberFormat="1" applyFont="1" applyFill="1" applyBorder="1" applyAlignment="1" applyProtection="1">
      <alignment horizontal="right"/>
      <protection/>
    </xf>
    <xf numFmtId="165" fontId="8" fillId="0" borderId="0" xfId="4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165" fontId="0" fillId="0" borderId="11" xfId="4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wrapText="1"/>
    </xf>
    <xf numFmtId="165" fontId="0" fillId="0" borderId="11" xfId="40" applyNumberFormat="1" applyFont="1" applyFill="1" applyBorder="1" applyAlignment="1" applyProtection="1">
      <alignment horizontal="center" wrapText="1"/>
      <protection/>
    </xf>
    <xf numFmtId="0" fontId="8" fillId="0" borderId="11" xfId="0" applyFont="1" applyBorder="1" applyAlignment="1">
      <alignment/>
    </xf>
    <xf numFmtId="1" fontId="0" fillId="0" borderId="11" xfId="40" applyNumberFormat="1" applyFont="1" applyFill="1" applyBorder="1" applyAlignment="1" applyProtection="1">
      <alignment/>
      <protection/>
    </xf>
    <xf numFmtId="1" fontId="0" fillId="0" borderId="11" xfId="0" applyNumberFormat="1" applyFont="1" applyBorder="1" applyAlignment="1">
      <alignment/>
    </xf>
    <xf numFmtId="1" fontId="9" fillId="0" borderId="11" xfId="4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1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165" fontId="2" fillId="0" borderId="10" xfId="4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65" fontId="7" fillId="0" borderId="0" xfId="40" applyNumberFormat="1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65" fontId="0" fillId="0" borderId="10" xfId="40" applyNumberFormat="1" applyFont="1" applyFill="1" applyBorder="1" applyAlignment="1" applyProtection="1">
      <alignment horizontal="center" wrapText="1"/>
      <protection/>
    </xf>
    <xf numFmtId="165" fontId="0" fillId="0" borderId="10" xfId="40" applyNumberFormat="1" applyFont="1" applyFill="1" applyBorder="1" applyAlignment="1" applyProtection="1">
      <alignment horizontal="center"/>
      <protection/>
    </xf>
    <xf numFmtId="165" fontId="9" fillId="0" borderId="10" xfId="4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5" fontId="0" fillId="0" borderId="10" xfId="40" applyNumberFormat="1" applyFont="1" applyFill="1" applyBorder="1" applyAlignment="1" applyProtection="1">
      <alignment wrapText="1"/>
      <protection/>
    </xf>
    <xf numFmtId="165" fontId="0" fillId="0" borderId="10" xfId="4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5" fontId="9" fillId="0" borderId="10" xfId="40" applyNumberFormat="1" applyFont="1" applyFill="1" applyBorder="1" applyAlignment="1" applyProtection="1">
      <alignment horizontal="right"/>
      <protection/>
    </xf>
    <xf numFmtId="165" fontId="2" fillId="0" borderId="10" xfId="40" applyNumberFormat="1" applyFont="1" applyFill="1" applyBorder="1" applyAlignment="1" applyProtection="1">
      <alignment horizontal="right"/>
      <protection/>
    </xf>
    <xf numFmtId="165" fontId="2" fillId="0" borderId="10" xfId="40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65" fontId="2" fillId="0" borderId="0" xfId="4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65" fontId="2" fillId="0" borderId="16" xfId="40" applyNumberFormat="1" applyFont="1" applyFill="1" applyBorder="1" applyAlignment="1" applyProtection="1">
      <alignment horizontal="center" wrapText="1"/>
      <protection/>
    </xf>
    <xf numFmtId="165" fontId="0" fillId="0" borderId="0" xfId="4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165" fontId="0" fillId="0" borderId="11" xfId="40" applyNumberFormat="1" applyFont="1" applyFill="1" applyBorder="1" applyAlignment="1" applyProtection="1">
      <alignment horizontal="center"/>
      <protection/>
    </xf>
    <xf numFmtId="165" fontId="8" fillId="0" borderId="11" xfId="4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165" fontId="0" fillId="0" borderId="11" xfId="40" applyNumberFormat="1" applyFont="1" applyFill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165" fontId="2" fillId="0" borderId="10" xfId="4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C1">
      <selection activeCell="C16" sqref="C16"/>
    </sheetView>
  </sheetViews>
  <sheetFormatPr defaultColWidth="9.140625" defaultRowHeight="12.75"/>
  <cols>
    <col min="1" max="1" width="7.7109375" style="3" customWidth="1"/>
    <col min="2" max="2" width="52.7109375" style="0" customWidth="1"/>
    <col min="3" max="3" width="11.7109375" style="4" customWidth="1"/>
    <col min="4" max="10" width="11.7109375" style="0" customWidth="1"/>
  </cols>
  <sheetData>
    <row r="1" spans="1:10" ht="12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6" customFormat="1" ht="33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33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31.5" customHeight="1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</row>
    <row r="5" spans="1:3" ht="12.75">
      <c r="A5" s="1"/>
      <c r="B5" s="1"/>
      <c r="C5" s="7"/>
    </row>
    <row r="6" spans="1:11" ht="12.75">
      <c r="A6" s="1"/>
      <c r="B6" s="1"/>
      <c r="C6" s="7"/>
      <c r="J6" s="76" t="s">
        <v>4</v>
      </c>
      <c r="K6" s="76"/>
    </row>
    <row r="7" spans="1:10" s="6" customFormat="1" ht="66" customHeight="1">
      <c r="A7" s="77" t="s">
        <v>5</v>
      </c>
      <c r="B7" s="77" t="s">
        <v>6</v>
      </c>
      <c r="C7" s="9" t="s">
        <v>7</v>
      </c>
      <c r="D7" s="10" t="s">
        <v>8</v>
      </c>
      <c r="E7" s="11" t="s">
        <v>9</v>
      </c>
      <c r="F7" s="12" t="s">
        <v>10</v>
      </c>
      <c r="G7" s="9" t="s">
        <v>7</v>
      </c>
      <c r="H7" s="10" t="s">
        <v>8</v>
      </c>
      <c r="I7" s="11" t="s">
        <v>9</v>
      </c>
      <c r="J7" s="12" t="s">
        <v>10</v>
      </c>
    </row>
    <row r="8" spans="1:10" s="6" customFormat="1" ht="66" customHeight="1">
      <c r="A8" s="77"/>
      <c r="B8" s="77"/>
      <c r="C8" s="78" t="s">
        <v>11</v>
      </c>
      <c r="D8" s="78"/>
      <c r="E8" s="78"/>
      <c r="F8" s="78"/>
      <c r="G8" s="78" t="s">
        <v>12</v>
      </c>
      <c r="H8" s="78"/>
      <c r="I8" s="78"/>
      <c r="J8" s="78"/>
    </row>
    <row r="9" spans="1:10" ht="33" customHeight="1">
      <c r="A9" s="13" t="s">
        <v>13</v>
      </c>
      <c r="B9" s="14" t="s">
        <v>14</v>
      </c>
      <c r="C9" s="15">
        <f>SUM(C10)</f>
        <v>1400</v>
      </c>
      <c r="D9" s="15"/>
      <c r="E9" s="15"/>
      <c r="F9" s="16">
        <f>SUM(C9:E9)</f>
        <v>1400</v>
      </c>
      <c r="G9" s="15">
        <f>SUM(G10)</f>
        <v>1616</v>
      </c>
      <c r="H9" s="15"/>
      <c r="I9" s="15"/>
      <c r="J9" s="16">
        <f>SUM(G9:I9)</f>
        <v>1616</v>
      </c>
    </row>
    <row r="10" spans="1:10" ht="33" customHeight="1">
      <c r="A10" s="13"/>
      <c r="B10" s="17" t="s">
        <v>15</v>
      </c>
      <c r="C10" s="18">
        <v>1400</v>
      </c>
      <c r="D10" s="15"/>
      <c r="E10" s="15"/>
      <c r="F10" s="19">
        <f aca="true" t="shared" si="0" ref="F10:F15">SUM(C10:E10)</f>
        <v>1400</v>
      </c>
      <c r="G10" s="20">
        <v>1616</v>
      </c>
      <c r="H10" s="15"/>
      <c r="I10" s="15"/>
      <c r="J10" s="19">
        <f aca="true" t="shared" si="1" ref="J10:J15">SUM(G10:I10)</f>
        <v>1616</v>
      </c>
    </row>
    <row r="11" spans="1:10" ht="33" customHeight="1">
      <c r="A11" s="13" t="s">
        <v>16</v>
      </c>
      <c r="B11" s="14" t="s">
        <v>17</v>
      </c>
      <c r="C11" s="15">
        <f>SUM(C12+C13)</f>
        <v>8348</v>
      </c>
      <c r="D11" s="15"/>
      <c r="E11" s="15"/>
      <c r="F11" s="16">
        <f t="shared" si="0"/>
        <v>8348</v>
      </c>
      <c r="G11" s="15">
        <f>SUM(G12+G13)</f>
        <v>3332</v>
      </c>
      <c r="H11" s="15"/>
      <c r="I11" s="15"/>
      <c r="J11" s="16">
        <f t="shared" si="1"/>
        <v>3332</v>
      </c>
    </row>
    <row r="12" spans="1:10" ht="33" customHeight="1">
      <c r="A12" s="13"/>
      <c r="B12" s="17" t="s">
        <v>18</v>
      </c>
      <c r="C12" s="18">
        <v>5016</v>
      </c>
      <c r="D12" s="15"/>
      <c r="E12" s="15"/>
      <c r="F12" s="19">
        <f t="shared" si="0"/>
        <v>5016</v>
      </c>
      <c r="G12" s="18"/>
      <c r="H12" s="15"/>
      <c r="I12" s="15"/>
      <c r="J12" s="19">
        <f t="shared" si="1"/>
        <v>0</v>
      </c>
    </row>
    <row r="13" spans="1:10" ht="33" customHeight="1">
      <c r="A13" s="13"/>
      <c r="B13" s="21" t="s">
        <v>19</v>
      </c>
      <c r="C13" s="18">
        <v>3332</v>
      </c>
      <c r="D13" s="15"/>
      <c r="E13" s="15"/>
      <c r="F13" s="16">
        <f t="shared" si="0"/>
        <v>3332</v>
      </c>
      <c r="G13" s="18">
        <v>3332</v>
      </c>
      <c r="H13" s="15"/>
      <c r="I13" s="15"/>
      <c r="J13" s="16">
        <f t="shared" si="1"/>
        <v>3332</v>
      </c>
    </row>
    <row r="14" spans="1:10" ht="33" customHeight="1">
      <c r="A14" s="13" t="s">
        <v>20</v>
      </c>
      <c r="B14" s="14" t="s">
        <v>21</v>
      </c>
      <c r="C14" s="18"/>
      <c r="D14" s="15"/>
      <c r="E14" s="15"/>
      <c r="F14" s="16">
        <f t="shared" si="0"/>
        <v>0</v>
      </c>
      <c r="G14" s="18"/>
      <c r="H14" s="15"/>
      <c r="I14" s="15"/>
      <c r="J14" s="16">
        <f t="shared" si="1"/>
        <v>0</v>
      </c>
    </row>
    <row r="15" spans="1:10" ht="33" customHeight="1">
      <c r="A15" s="8"/>
      <c r="B15" s="22" t="s">
        <v>22</v>
      </c>
      <c r="C15" s="15">
        <f>SUM(C9+C11)</f>
        <v>9748</v>
      </c>
      <c r="D15" s="15"/>
      <c r="E15" s="15"/>
      <c r="F15" s="16">
        <f t="shared" si="0"/>
        <v>9748</v>
      </c>
      <c r="G15" s="15">
        <f>SUM(G9+G11)</f>
        <v>4948</v>
      </c>
      <c r="H15" s="15"/>
      <c r="I15" s="15"/>
      <c r="J15" s="16">
        <f t="shared" si="1"/>
        <v>4948</v>
      </c>
    </row>
    <row r="16" spans="1:6" s="6" customFormat="1" ht="38.25" customHeight="1">
      <c r="A16" s="23"/>
      <c r="B16" s="21"/>
      <c r="C16" s="5"/>
      <c r="D16" s="21"/>
      <c r="E16" s="21"/>
      <c r="F16" s="21"/>
    </row>
    <row r="17" spans="1:3" s="6" customFormat="1" ht="38.25" customHeight="1">
      <c r="A17" s="23"/>
      <c r="B17" s="21"/>
      <c r="C17" s="5"/>
    </row>
    <row r="18" spans="1:3" s="6" customFormat="1" ht="38.25" customHeight="1">
      <c r="A18" s="23"/>
      <c r="B18" s="21"/>
      <c r="C18" s="5"/>
    </row>
    <row r="19" spans="1:3" s="6" customFormat="1" ht="38.25" customHeight="1">
      <c r="A19" s="23"/>
      <c r="B19" s="21"/>
      <c r="C19" s="5"/>
    </row>
    <row r="20" spans="1:3" s="6" customFormat="1" ht="38.25" customHeight="1">
      <c r="A20" s="5"/>
      <c r="C20" s="24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</sheetData>
  <sheetProtection selectLockedCells="1" selectUnlockedCells="1"/>
  <mergeCells count="9">
    <mergeCell ref="A1:J1"/>
    <mergeCell ref="A2:J2"/>
    <mergeCell ref="A3:J3"/>
    <mergeCell ref="A4:J4"/>
    <mergeCell ref="J6:K6"/>
    <mergeCell ref="A7:A8"/>
    <mergeCell ref="B7:B8"/>
    <mergeCell ref="C8:F8"/>
    <mergeCell ref="G8:J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9.28125" style="0" customWidth="1"/>
    <col min="2" max="2" width="49.421875" style="0" customWidth="1"/>
    <col min="3" max="4" width="9.421875" style="4" customWidth="1"/>
    <col min="5" max="6" width="12.00390625" style="4" customWidth="1"/>
    <col min="7" max="8" width="9.57421875" style="4" customWidth="1"/>
    <col min="9" max="10" width="9.00390625" style="4" customWidth="1"/>
    <col min="11" max="12" width="9.140625" style="4" customWidth="1"/>
    <col min="13" max="14" width="12.00390625" style="4" customWidth="1"/>
    <col min="15" max="16" width="5.57421875" style="4" customWidth="1"/>
    <col min="17" max="17" width="5.8515625" style="0" customWidth="1"/>
  </cols>
  <sheetData>
    <row r="1" spans="1:18" ht="12.7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7" s="26" customFormat="1" ht="17.2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3:16" ht="12.75">
      <c r="M4" s="27"/>
      <c r="N4" s="27"/>
      <c r="O4" s="28" t="s">
        <v>4</v>
      </c>
      <c r="P4" s="28"/>
    </row>
    <row r="5" spans="1:18" ht="33" customHeight="1">
      <c r="A5" s="29"/>
      <c r="B5" s="30" t="s">
        <v>5</v>
      </c>
      <c r="C5" s="80" t="s">
        <v>26</v>
      </c>
      <c r="D5" s="80"/>
      <c r="E5" s="80" t="s">
        <v>27</v>
      </c>
      <c r="F5" s="80"/>
      <c r="G5" s="80" t="s">
        <v>28</v>
      </c>
      <c r="H5" s="80"/>
      <c r="I5" s="80" t="s">
        <v>29</v>
      </c>
      <c r="J5" s="80"/>
      <c r="K5" s="80" t="s">
        <v>30</v>
      </c>
      <c r="L5" s="80"/>
      <c r="M5" s="81" t="s">
        <v>31</v>
      </c>
      <c r="N5" s="81"/>
      <c r="O5" s="82"/>
      <c r="P5" s="82"/>
      <c r="Q5" s="83"/>
      <c r="R5" s="83"/>
    </row>
    <row r="6" spans="1:18" s="6" customFormat="1" ht="77.25" customHeight="1">
      <c r="A6" s="84" t="s">
        <v>32</v>
      </c>
      <c r="B6" s="85" t="s">
        <v>33</v>
      </c>
      <c r="C6" s="86" t="s">
        <v>34</v>
      </c>
      <c r="D6" s="86"/>
      <c r="E6" s="86" t="s">
        <v>35</v>
      </c>
      <c r="F6" s="86"/>
      <c r="G6" s="86" t="s">
        <v>36</v>
      </c>
      <c r="H6" s="86"/>
      <c r="I6" s="86" t="s">
        <v>37</v>
      </c>
      <c r="J6" s="86"/>
      <c r="K6" s="86" t="s">
        <v>38</v>
      </c>
      <c r="L6" s="86"/>
      <c r="M6" s="81" t="s">
        <v>39</v>
      </c>
      <c r="N6" s="81"/>
      <c r="O6" s="87" t="s">
        <v>40</v>
      </c>
      <c r="P6" s="87"/>
      <c r="Q6" s="86" t="s">
        <v>41</v>
      </c>
      <c r="R6" s="86"/>
    </row>
    <row r="7" spans="1:18" s="6" customFormat="1" ht="19.5" customHeight="1">
      <c r="A7" s="84"/>
      <c r="B7" s="85"/>
      <c r="C7" s="32" t="s">
        <v>42</v>
      </c>
      <c r="D7" s="32" t="s">
        <v>43</v>
      </c>
      <c r="E7" s="32" t="s">
        <v>42</v>
      </c>
      <c r="F7" s="32" t="s">
        <v>43</v>
      </c>
      <c r="G7" s="32" t="s">
        <v>42</v>
      </c>
      <c r="H7" s="32" t="s">
        <v>43</v>
      </c>
      <c r="I7" s="32" t="s">
        <v>42</v>
      </c>
      <c r="J7" s="32" t="s">
        <v>43</v>
      </c>
      <c r="K7" s="32" t="s">
        <v>42</v>
      </c>
      <c r="L7" s="32" t="s">
        <v>43</v>
      </c>
      <c r="M7" s="31" t="s">
        <v>42</v>
      </c>
      <c r="N7" s="31" t="s">
        <v>43</v>
      </c>
      <c r="O7" s="33" t="s">
        <v>44</v>
      </c>
      <c r="P7" s="33" t="s">
        <v>45</v>
      </c>
      <c r="Q7" s="32" t="s">
        <v>44</v>
      </c>
      <c r="R7" s="32" t="s">
        <v>45</v>
      </c>
    </row>
    <row r="8" spans="1:18" s="6" customFormat="1" ht="19.5" customHeight="1">
      <c r="A8" s="84"/>
      <c r="B8" s="85"/>
      <c r="C8" s="86" t="s">
        <v>46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18" ht="15" customHeight="1">
      <c r="A9" s="29">
        <v>51040</v>
      </c>
      <c r="B9" s="34" t="s">
        <v>47</v>
      </c>
      <c r="C9" s="35"/>
      <c r="D9" s="35"/>
      <c r="E9" s="35"/>
      <c r="F9" s="35"/>
      <c r="G9" s="35">
        <v>9483</v>
      </c>
      <c r="H9" s="35">
        <v>9483</v>
      </c>
      <c r="I9" s="35"/>
      <c r="J9" s="35"/>
      <c r="K9" s="35"/>
      <c r="L9" s="35"/>
      <c r="M9" s="35">
        <f>SUM(C9+E9+G9+I9+K9)</f>
        <v>9483</v>
      </c>
      <c r="N9" s="35">
        <f>SUM(D9+F9+H9+J9+L9)</f>
        <v>9483</v>
      </c>
      <c r="O9" s="35"/>
      <c r="P9" s="35"/>
      <c r="Q9" s="36"/>
      <c r="R9" s="36"/>
    </row>
    <row r="10" spans="1:18" ht="15" customHeight="1">
      <c r="A10" s="29">
        <v>45160</v>
      </c>
      <c r="B10" s="34" t="s">
        <v>48</v>
      </c>
      <c r="C10" s="37"/>
      <c r="D10" s="37"/>
      <c r="E10" s="37"/>
      <c r="F10" s="37"/>
      <c r="G10" s="35">
        <v>60</v>
      </c>
      <c r="H10" s="35">
        <v>60</v>
      </c>
      <c r="I10" s="35"/>
      <c r="J10" s="35"/>
      <c r="K10" s="35"/>
      <c r="L10" s="35"/>
      <c r="M10" s="35">
        <f aca="true" t="shared" si="0" ref="M10:M30">SUM(C10+E10+G10+I10+K10)</f>
        <v>60</v>
      </c>
      <c r="N10" s="35">
        <f aca="true" t="shared" si="1" ref="N10:N30">SUM(D10+F10+H10+J10+L10)</f>
        <v>60</v>
      </c>
      <c r="O10" s="35"/>
      <c r="P10" s="35"/>
      <c r="Q10" s="36"/>
      <c r="R10" s="36"/>
    </row>
    <row r="11" spans="1:18" ht="15" customHeight="1">
      <c r="A11" s="29">
        <v>11130</v>
      </c>
      <c r="B11" s="34" t="s">
        <v>49</v>
      </c>
      <c r="C11" s="35">
        <v>8211</v>
      </c>
      <c r="D11" s="35">
        <v>9041</v>
      </c>
      <c r="E11" s="35">
        <v>2167</v>
      </c>
      <c r="F11" s="35">
        <v>2376</v>
      </c>
      <c r="G11" s="35">
        <v>6920</v>
      </c>
      <c r="H11" s="35">
        <v>7111</v>
      </c>
      <c r="I11" s="35"/>
      <c r="J11" s="35"/>
      <c r="K11" s="35">
        <v>5100</v>
      </c>
      <c r="L11" s="35">
        <v>5648</v>
      </c>
      <c r="M11" s="35">
        <f t="shared" si="0"/>
        <v>22398</v>
      </c>
      <c r="N11" s="35">
        <f t="shared" si="1"/>
        <v>24176</v>
      </c>
      <c r="O11" s="35">
        <v>2</v>
      </c>
      <c r="P11" s="35">
        <v>2</v>
      </c>
      <c r="Q11" s="36"/>
      <c r="R11" s="36"/>
    </row>
    <row r="12" spans="1:18" ht="15" customHeight="1">
      <c r="A12" s="29">
        <v>11140</v>
      </c>
      <c r="B12" s="34" t="s">
        <v>50</v>
      </c>
      <c r="C12" s="35"/>
      <c r="D12" s="35"/>
      <c r="E12" s="35"/>
      <c r="F12" s="35"/>
      <c r="G12" s="35">
        <v>200</v>
      </c>
      <c r="H12" s="35">
        <v>200</v>
      </c>
      <c r="I12" s="35"/>
      <c r="J12" s="35"/>
      <c r="K12" s="35"/>
      <c r="L12" s="35"/>
      <c r="M12" s="35">
        <f t="shared" si="0"/>
        <v>200</v>
      </c>
      <c r="N12" s="35">
        <f t="shared" si="1"/>
        <v>200</v>
      </c>
      <c r="O12" s="35"/>
      <c r="P12" s="35"/>
      <c r="Q12" s="36"/>
      <c r="R12" s="36"/>
    </row>
    <row r="13" spans="1:18" ht="15" customHeight="1">
      <c r="A13" s="29">
        <v>64010</v>
      </c>
      <c r="B13" s="34" t="s">
        <v>51</v>
      </c>
      <c r="C13" s="35"/>
      <c r="D13" s="35"/>
      <c r="E13" s="35"/>
      <c r="F13" s="35"/>
      <c r="G13" s="35">
        <v>2985</v>
      </c>
      <c r="H13" s="35">
        <v>2985</v>
      </c>
      <c r="I13" s="35"/>
      <c r="J13" s="35"/>
      <c r="K13" s="35"/>
      <c r="L13" s="35"/>
      <c r="M13" s="35">
        <f t="shared" si="0"/>
        <v>2985</v>
      </c>
      <c r="N13" s="35">
        <f t="shared" si="1"/>
        <v>2985</v>
      </c>
      <c r="O13" s="35"/>
      <c r="P13" s="35"/>
      <c r="Q13" s="36"/>
      <c r="R13" s="36"/>
    </row>
    <row r="14" spans="1:18" ht="15" customHeight="1">
      <c r="A14" s="29">
        <v>66020</v>
      </c>
      <c r="B14" s="34" t="s">
        <v>52</v>
      </c>
      <c r="C14" s="35">
        <v>3756</v>
      </c>
      <c r="D14" s="35">
        <v>4178</v>
      </c>
      <c r="E14" s="35">
        <v>1014</v>
      </c>
      <c r="F14" s="35">
        <v>1118</v>
      </c>
      <c r="G14" s="35">
        <v>2420</v>
      </c>
      <c r="H14" s="35">
        <v>2420</v>
      </c>
      <c r="I14" s="35"/>
      <c r="J14" s="35"/>
      <c r="K14" s="35"/>
      <c r="L14" s="35">
        <v>1716</v>
      </c>
      <c r="M14" s="35">
        <f t="shared" si="0"/>
        <v>7190</v>
      </c>
      <c r="N14" s="35">
        <f t="shared" si="1"/>
        <v>9432</v>
      </c>
      <c r="O14" s="35">
        <v>2</v>
      </c>
      <c r="P14" s="35">
        <v>2</v>
      </c>
      <c r="Q14" s="36"/>
      <c r="R14" s="36"/>
    </row>
    <row r="15" spans="1:18" ht="15" customHeight="1">
      <c r="A15" s="29">
        <v>72111</v>
      </c>
      <c r="B15" s="34" t="s">
        <v>53</v>
      </c>
      <c r="C15" s="35">
        <v>1868</v>
      </c>
      <c r="D15" s="35">
        <v>1868</v>
      </c>
      <c r="E15" s="35">
        <v>500</v>
      </c>
      <c r="F15" s="35">
        <v>500</v>
      </c>
      <c r="G15" s="35">
        <v>5691</v>
      </c>
      <c r="H15" s="35">
        <v>5691</v>
      </c>
      <c r="I15" s="35"/>
      <c r="J15" s="35"/>
      <c r="K15" s="35"/>
      <c r="L15" s="35"/>
      <c r="M15" s="35">
        <f t="shared" si="0"/>
        <v>8059</v>
      </c>
      <c r="N15" s="35">
        <f t="shared" si="1"/>
        <v>8059</v>
      </c>
      <c r="O15" s="35">
        <v>1</v>
      </c>
      <c r="P15" s="35">
        <v>1</v>
      </c>
      <c r="Q15" s="36"/>
      <c r="R15" s="36"/>
    </row>
    <row r="16" spans="1:18" ht="15" customHeight="1">
      <c r="A16" s="38">
        <v>107060</v>
      </c>
      <c r="B16" s="34" t="s">
        <v>54</v>
      </c>
      <c r="C16" s="35"/>
      <c r="D16" s="35"/>
      <c r="E16" s="35"/>
      <c r="F16" s="35"/>
      <c r="G16" s="35"/>
      <c r="H16" s="35"/>
      <c r="I16" s="35">
        <v>1500</v>
      </c>
      <c r="J16" s="35">
        <v>1500</v>
      </c>
      <c r="K16" s="35"/>
      <c r="L16" s="35"/>
      <c r="M16" s="35">
        <f t="shared" si="0"/>
        <v>1500</v>
      </c>
      <c r="N16" s="35">
        <f t="shared" si="1"/>
        <v>1500</v>
      </c>
      <c r="O16" s="35"/>
      <c r="P16" s="35"/>
      <c r="Q16" s="35"/>
      <c r="R16" s="35"/>
    </row>
    <row r="17" spans="1:18" ht="15" customHeight="1">
      <c r="A17" s="38">
        <v>103010</v>
      </c>
      <c r="B17" s="34" t="s">
        <v>55</v>
      </c>
      <c r="C17" s="35"/>
      <c r="D17" s="35"/>
      <c r="E17" s="35"/>
      <c r="F17" s="35"/>
      <c r="G17" s="35"/>
      <c r="H17" s="35"/>
      <c r="I17" s="35">
        <v>50</v>
      </c>
      <c r="J17" s="35">
        <v>50</v>
      </c>
      <c r="K17" s="35"/>
      <c r="L17" s="35"/>
      <c r="M17" s="35">
        <f t="shared" si="0"/>
        <v>50</v>
      </c>
      <c r="N17" s="35">
        <f t="shared" si="1"/>
        <v>50</v>
      </c>
      <c r="O17" s="35"/>
      <c r="P17" s="35"/>
      <c r="Q17" s="35"/>
      <c r="R17" s="35"/>
    </row>
    <row r="18" spans="1:18" ht="15" customHeight="1">
      <c r="A18" s="38">
        <v>104051</v>
      </c>
      <c r="B18" s="34" t="s">
        <v>56</v>
      </c>
      <c r="C18" s="35"/>
      <c r="D18" s="35"/>
      <c r="E18" s="35"/>
      <c r="F18" s="35"/>
      <c r="G18" s="35"/>
      <c r="H18" s="35"/>
      <c r="I18" s="35"/>
      <c r="J18" s="35">
        <v>240</v>
      </c>
      <c r="K18" s="35"/>
      <c r="L18" s="35"/>
      <c r="M18" s="35">
        <f t="shared" si="0"/>
        <v>0</v>
      </c>
      <c r="N18" s="35">
        <f t="shared" si="1"/>
        <v>240</v>
      </c>
      <c r="O18" s="35"/>
      <c r="P18" s="35"/>
      <c r="Q18" s="35"/>
      <c r="R18" s="35"/>
    </row>
    <row r="19" spans="1:18" ht="15" customHeight="1">
      <c r="A19" s="38"/>
      <c r="B19" s="39" t="s">
        <v>57</v>
      </c>
      <c r="C19" s="35"/>
      <c r="D19" s="35"/>
      <c r="E19" s="35"/>
      <c r="F19" s="35"/>
      <c r="G19" s="35"/>
      <c r="H19" s="35"/>
      <c r="I19" s="35"/>
      <c r="J19" s="35">
        <v>2323</v>
      </c>
      <c r="K19" s="35"/>
      <c r="L19" s="35"/>
      <c r="M19" s="35"/>
      <c r="N19" s="35">
        <f t="shared" si="1"/>
        <v>2323</v>
      </c>
      <c r="O19" s="35"/>
      <c r="P19" s="35"/>
      <c r="Q19" s="35"/>
      <c r="R19" s="35"/>
    </row>
    <row r="20" spans="1:18" ht="15" customHeight="1">
      <c r="A20" s="38">
        <v>41232</v>
      </c>
      <c r="B20" s="34" t="s">
        <v>58</v>
      </c>
      <c r="C20" s="35">
        <v>33636</v>
      </c>
      <c r="D20" s="35">
        <v>33636</v>
      </c>
      <c r="E20" s="35">
        <v>4540</v>
      </c>
      <c r="F20" s="35">
        <v>4540</v>
      </c>
      <c r="G20" s="35">
        <v>163</v>
      </c>
      <c r="H20" s="35">
        <v>163</v>
      </c>
      <c r="I20" s="35"/>
      <c r="J20" s="35"/>
      <c r="K20" s="35"/>
      <c r="L20" s="35"/>
      <c r="M20" s="35">
        <f t="shared" si="0"/>
        <v>38339</v>
      </c>
      <c r="N20" s="35">
        <f t="shared" si="1"/>
        <v>38339</v>
      </c>
      <c r="O20" s="35">
        <v>35</v>
      </c>
      <c r="P20" s="35">
        <v>35</v>
      </c>
      <c r="Q20" s="35">
        <v>35</v>
      </c>
      <c r="R20" s="35">
        <v>35</v>
      </c>
    </row>
    <row r="21" spans="1:18" ht="15" customHeight="1">
      <c r="A21" s="38">
        <v>82044</v>
      </c>
      <c r="B21" s="34" t="s">
        <v>59</v>
      </c>
      <c r="C21" s="35">
        <v>869</v>
      </c>
      <c r="D21" s="35">
        <v>869</v>
      </c>
      <c r="E21" s="35">
        <v>185</v>
      </c>
      <c r="F21" s="35">
        <v>185</v>
      </c>
      <c r="G21" s="35">
        <v>100</v>
      </c>
      <c r="H21" s="35">
        <v>100</v>
      </c>
      <c r="I21" s="35"/>
      <c r="J21" s="35"/>
      <c r="K21" s="35"/>
      <c r="L21" s="35"/>
      <c r="M21" s="35">
        <f t="shared" si="0"/>
        <v>1154</v>
      </c>
      <c r="N21" s="35">
        <f t="shared" si="1"/>
        <v>1154</v>
      </c>
      <c r="O21" s="35">
        <v>1</v>
      </c>
      <c r="P21" s="35">
        <v>1</v>
      </c>
      <c r="Q21" s="35"/>
      <c r="R21" s="35"/>
    </row>
    <row r="22" spans="1:18" ht="15" customHeight="1">
      <c r="A22" s="38">
        <v>82092</v>
      </c>
      <c r="B22" s="34" t="s">
        <v>60</v>
      </c>
      <c r="C22" s="35"/>
      <c r="D22" s="35"/>
      <c r="E22" s="35"/>
      <c r="F22" s="35"/>
      <c r="G22" s="35">
        <v>159</v>
      </c>
      <c r="H22" s="35">
        <v>159</v>
      </c>
      <c r="I22" s="35"/>
      <c r="J22" s="35"/>
      <c r="K22" s="35"/>
      <c r="L22" s="35"/>
      <c r="M22" s="35">
        <f t="shared" si="0"/>
        <v>159</v>
      </c>
      <c r="N22" s="35">
        <f t="shared" si="1"/>
        <v>159</v>
      </c>
      <c r="O22" s="35"/>
      <c r="P22" s="35"/>
      <c r="Q22" s="35"/>
      <c r="R22" s="35"/>
    </row>
    <row r="23" spans="1:18" ht="15" customHeight="1">
      <c r="A23" s="38">
        <v>13320</v>
      </c>
      <c r="B23" s="34" t="s">
        <v>61</v>
      </c>
      <c r="C23" s="35"/>
      <c r="D23" s="35"/>
      <c r="E23" s="35"/>
      <c r="F23" s="35"/>
      <c r="G23" s="35">
        <v>25</v>
      </c>
      <c r="H23" s="35">
        <v>25</v>
      </c>
      <c r="I23" s="35"/>
      <c r="J23" s="35"/>
      <c r="K23" s="35"/>
      <c r="L23" s="35"/>
      <c r="M23" s="35">
        <f t="shared" si="0"/>
        <v>25</v>
      </c>
      <c r="N23" s="35">
        <f t="shared" si="1"/>
        <v>25</v>
      </c>
      <c r="O23" s="35"/>
      <c r="P23" s="35"/>
      <c r="Q23" s="35"/>
      <c r="R23" s="35"/>
    </row>
    <row r="24" spans="1:18" ht="15" customHeight="1">
      <c r="A24" s="38">
        <v>52020</v>
      </c>
      <c r="B24" s="34" t="s">
        <v>62</v>
      </c>
      <c r="C24" s="35"/>
      <c r="D24" s="35"/>
      <c r="E24" s="35"/>
      <c r="F24" s="35"/>
      <c r="G24" s="35">
        <v>50</v>
      </c>
      <c r="H24" s="35">
        <v>50</v>
      </c>
      <c r="I24" s="35"/>
      <c r="J24" s="35"/>
      <c r="K24" s="35"/>
      <c r="L24" s="35"/>
      <c r="M24" s="35">
        <f t="shared" si="0"/>
        <v>50</v>
      </c>
      <c r="N24" s="35">
        <f t="shared" si="1"/>
        <v>50</v>
      </c>
      <c r="O24" s="35"/>
      <c r="P24" s="35"/>
      <c r="Q24" s="35"/>
      <c r="R24" s="35"/>
    </row>
    <row r="25" spans="1:18" s="6" customFormat="1" ht="15" customHeight="1">
      <c r="A25" s="40"/>
      <c r="B25" s="41" t="s">
        <v>63</v>
      </c>
      <c r="C25" s="35">
        <f aca="true" t="shared" si="2" ref="C25:R25">SUM(C9:C24)</f>
        <v>48340</v>
      </c>
      <c r="D25" s="35">
        <f t="shared" si="2"/>
        <v>49592</v>
      </c>
      <c r="E25" s="35">
        <f t="shared" si="2"/>
        <v>8406</v>
      </c>
      <c r="F25" s="35">
        <f t="shared" si="2"/>
        <v>8719</v>
      </c>
      <c r="G25" s="35">
        <f t="shared" si="2"/>
        <v>28256</v>
      </c>
      <c r="H25" s="35">
        <f t="shared" si="2"/>
        <v>28447</v>
      </c>
      <c r="I25" s="35">
        <f t="shared" si="2"/>
        <v>1550</v>
      </c>
      <c r="J25" s="35">
        <f t="shared" si="2"/>
        <v>4113</v>
      </c>
      <c r="K25" s="35">
        <f t="shared" si="2"/>
        <v>5100</v>
      </c>
      <c r="L25" s="35">
        <f t="shared" si="2"/>
        <v>7364</v>
      </c>
      <c r="M25" s="35">
        <f t="shared" si="0"/>
        <v>91652</v>
      </c>
      <c r="N25" s="35">
        <f t="shared" si="1"/>
        <v>98235</v>
      </c>
      <c r="O25" s="35">
        <f t="shared" si="2"/>
        <v>41</v>
      </c>
      <c r="P25" s="35">
        <f t="shared" si="2"/>
        <v>41</v>
      </c>
      <c r="Q25" s="35">
        <f t="shared" si="2"/>
        <v>35</v>
      </c>
      <c r="R25" s="35">
        <f t="shared" si="2"/>
        <v>35</v>
      </c>
    </row>
    <row r="26" spans="1:18" ht="15" customHeight="1">
      <c r="A26" s="38">
        <v>105010</v>
      </c>
      <c r="B26" s="34" t="s">
        <v>64</v>
      </c>
      <c r="C26" s="35"/>
      <c r="D26" s="35"/>
      <c r="E26" s="35"/>
      <c r="F26" s="35"/>
      <c r="G26" s="35"/>
      <c r="H26" s="35"/>
      <c r="I26" s="35">
        <v>21832</v>
      </c>
      <c r="J26" s="35">
        <v>21832</v>
      </c>
      <c r="K26" s="35"/>
      <c r="L26" s="35"/>
      <c r="M26" s="35">
        <f t="shared" si="0"/>
        <v>21832</v>
      </c>
      <c r="N26" s="35">
        <f t="shared" si="1"/>
        <v>21832</v>
      </c>
      <c r="O26" s="35"/>
      <c r="P26" s="35"/>
      <c r="Q26" s="35"/>
      <c r="R26" s="35"/>
    </row>
    <row r="27" spans="1:18" ht="15" customHeight="1">
      <c r="A27" s="38">
        <v>106020</v>
      </c>
      <c r="B27" s="34" t="s">
        <v>65</v>
      </c>
      <c r="C27" s="35"/>
      <c r="D27" s="35"/>
      <c r="E27" s="35"/>
      <c r="F27" s="35"/>
      <c r="G27" s="35"/>
      <c r="H27" s="35"/>
      <c r="I27" s="35">
        <v>8000</v>
      </c>
      <c r="J27" s="35">
        <v>8000</v>
      </c>
      <c r="K27" s="35"/>
      <c r="L27" s="35"/>
      <c r="M27" s="35">
        <f t="shared" si="0"/>
        <v>8000</v>
      </c>
      <c r="N27" s="35">
        <f t="shared" si="1"/>
        <v>8000</v>
      </c>
      <c r="O27" s="35"/>
      <c r="P27" s="35"/>
      <c r="Q27" s="35"/>
      <c r="R27" s="35"/>
    </row>
    <row r="28" spans="1:18" s="6" customFormat="1" ht="15" customHeight="1">
      <c r="A28" s="40"/>
      <c r="B28" s="42" t="s">
        <v>66</v>
      </c>
      <c r="C28" s="35">
        <f aca="true" t="shared" si="3" ref="C28:L28">SUM(C26+C27)</f>
        <v>0</v>
      </c>
      <c r="D28" s="35">
        <f t="shared" si="3"/>
        <v>0</v>
      </c>
      <c r="E28" s="35">
        <f t="shared" si="3"/>
        <v>0</v>
      </c>
      <c r="F28" s="35">
        <f t="shared" si="3"/>
        <v>0</v>
      </c>
      <c r="G28" s="35">
        <f t="shared" si="3"/>
        <v>0</v>
      </c>
      <c r="H28" s="35">
        <f t="shared" si="3"/>
        <v>0</v>
      </c>
      <c r="I28" s="35">
        <f t="shared" si="3"/>
        <v>29832</v>
      </c>
      <c r="J28" s="35">
        <f t="shared" si="3"/>
        <v>29832</v>
      </c>
      <c r="K28" s="35">
        <f t="shared" si="3"/>
        <v>0</v>
      </c>
      <c r="L28" s="35">
        <f t="shared" si="3"/>
        <v>0</v>
      </c>
      <c r="M28" s="35">
        <f t="shared" si="0"/>
        <v>29832</v>
      </c>
      <c r="N28" s="35">
        <f t="shared" si="1"/>
        <v>29832</v>
      </c>
      <c r="O28" s="35"/>
      <c r="P28" s="35"/>
      <c r="Q28" s="36"/>
      <c r="R28" s="36"/>
    </row>
    <row r="29" spans="1:18" s="6" customFormat="1" ht="15" customHeight="1">
      <c r="A29" s="40"/>
      <c r="B29" s="41" t="s">
        <v>67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f t="shared" si="0"/>
        <v>0</v>
      </c>
      <c r="N29" s="35">
        <f t="shared" si="1"/>
        <v>0</v>
      </c>
      <c r="O29" s="35">
        <v>0</v>
      </c>
      <c r="P29" s="35">
        <v>0</v>
      </c>
      <c r="Q29" s="36">
        <v>0</v>
      </c>
      <c r="R29" s="36">
        <v>0</v>
      </c>
    </row>
    <row r="30" spans="1:18" s="6" customFormat="1" ht="15" customHeight="1">
      <c r="A30" s="40"/>
      <c r="B30" s="41" t="s">
        <v>68</v>
      </c>
      <c r="C30" s="35">
        <f>SUM(C25+C28+C29)</f>
        <v>48340</v>
      </c>
      <c r="D30" s="35">
        <f>SUM(D25+D28+D29)</f>
        <v>49592</v>
      </c>
      <c r="E30" s="35">
        <f aca="true" t="shared" si="4" ref="E30:R30">SUM(E25+E28+E29)</f>
        <v>8406</v>
      </c>
      <c r="F30" s="35">
        <f t="shared" si="4"/>
        <v>8719</v>
      </c>
      <c r="G30" s="35">
        <f t="shared" si="4"/>
        <v>28256</v>
      </c>
      <c r="H30" s="35">
        <f t="shared" si="4"/>
        <v>28447</v>
      </c>
      <c r="I30" s="35">
        <f t="shared" si="4"/>
        <v>31382</v>
      </c>
      <c r="J30" s="35">
        <f t="shared" si="4"/>
        <v>33945</v>
      </c>
      <c r="K30" s="35">
        <f t="shared" si="4"/>
        <v>5100</v>
      </c>
      <c r="L30" s="35">
        <f t="shared" si="4"/>
        <v>7364</v>
      </c>
      <c r="M30" s="35">
        <f t="shared" si="0"/>
        <v>121484</v>
      </c>
      <c r="N30" s="35">
        <f t="shared" si="1"/>
        <v>128067</v>
      </c>
      <c r="O30" s="35">
        <f t="shared" si="4"/>
        <v>41</v>
      </c>
      <c r="P30" s="35">
        <f t="shared" si="4"/>
        <v>41</v>
      </c>
      <c r="Q30" s="35">
        <f t="shared" si="4"/>
        <v>35</v>
      </c>
      <c r="R30" s="35">
        <f t="shared" si="4"/>
        <v>35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sheetProtection selectLockedCells="1" selectUnlockedCells="1"/>
  <mergeCells count="22">
    <mergeCell ref="Q6:R6"/>
    <mergeCell ref="C8:R8"/>
    <mergeCell ref="Q5:R5"/>
    <mergeCell ref="A6:A8"/>
    <mergeCell ref="B6:B8"/>
    <mergeCell ref="C6:D6"/>
    <mergeCell ref="E6:F6"/>
    <mergeCell ref="G6:H6"/>
    <mergeCell ref="I6:J6"/>
    <mergeCell ref="K6:L6"/>
    <mergeCell ref="M6:N6"/>
    <mergeCell ref="O6:P6"/>
    <mergeCell ref="A1:R1"/>
    <mergeCell ref="A2:Q2"/>
    <mergeCell ref="A3:Q3"/>
    <mergeCell ref="C5:D5"/>
    <mergeCell ref="E5:F5"/>
    <mergeCell ref="G5:H5"/>
    <mergeCell ref="I5:J5"/>
    <mergeCell ref="K5:L5"/>
    <mergeCell ref="M5:N5"/>
    <mergeCell ref="O5:P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6.8515625" style="3" customWidth="1"/>
    <col min="2" max="2" width="54.421875" style="0" customWidth="1"/>
    <col min="3" max="3" width="0" style="25" hidden="1" customWidth="1"/>
    <col min="4" max="4" width="11.7109375" style="25" customWidth="1"/>
    <col min="5" max="11" width="11.7109375" style="0" customWidth="1"/>
  </cols>
  <sheetData>
    <row r="1" spans="1:11" ht="12.75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38.25" customHeight="1">
      <c r="A2" s="88" t="s">
        <v>70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s="6" customFormat="1" ht="33.75" customHeight="1">
      <c r="A3" s="89" t="s">
        <v>71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6" customFormat="1" ht="39.75" customHeight="1">
      <c r="A4" s="8" t="s">
        <v>5</v>
      </c>
      <c r="B4" s="77" t="s">
        <v>6</v>
      </c>
      <c r="C4" s="77"/>
      <c r="D4" s="9" t="s">
        <v>7</v>
      </c>
      <c r="E4" s="10" t="s">
        <v>72</v>
      </c>
      <c r="F4" s="10" t="s">
        <v>8</v>
      </c>
      <c r="G4" s="10" t="s">
        <v>10</v>
      </c>
      <c r="H4" s="9" t="s">
        <v>7</v>
      </c>
      <c r="I4" s="10" t="s">
        <v>72</v>
      </c>
      <c r="J4" s="10" t="s">
        <v>8</v>
      </c>
      <c r="K4" s="10" t="s">
        <v>10</v>
      </c>
    </row>
    <row r="5" spans="1:11" s="6" customFormat="1" ht="39.75" customHeight="1">
      <c r="A5" s="8"/>
      <c r="B5" s="8"/>
      <c r="C5" s="8"/>
      <c r="D5" s="90" t="s">
        <v>11</v>
      </c>
      <c r="E5" s="90"/>
      <c r="F5" s="90"/>
      <c r="G5" s="90"/>
      <c r="H5" s="90" t="s">
        <v>12</v>
      </c>
      <c r="I5" s="90"/>
      <c r="J5" s="90"/>
      <c r="K5" s="90"/>
    </row>
    <row r="6" spans="1:11" s="6" customFormat="1" ht="19.5" customHeight="1">
      <c r="A6" s="13" t="s">
        <v>26</v>
      </c>
      <c r="B6" s="91" t="s">
        <v>34</v>
      </c>
      <c r="C6" s="91"/>
      <c r="D6" s="18">
        <v>23269</v>
      </c>
      <c r="E6" s="14"/>
      <c r="F6" s="14"/>
      <c r="G6" s="19">
        <f>SUM(D6:F6)</f>
        <v>23269</v>
      </c>
      <c r="H6" s="18">
        <v>23843</v>
      </c>
      <c r="I6" s="14"/>
      <c r="J6" s="14"/>
      <c r="K6" s="19">
        <f>SUM(H6:J6)</f>
        <v>23843</v>
      </c>
    </row>
    <row r="7" spans="1:11" ht="19.5" customHeight="1">
      <c r="A7" s="13" t="s">
        <v>27</v>
      </c>
      <c r="B7" s="17" t="s">
        <v>35</v>
      </c>
      <c r="C7" s="44"/>
      <c r="D7" s="18">
        <v>6208</v>
      </c>
      <c r="E7" s="44"/>
      <c r="F7" s="44"/>
      <c r="G7" s="19">
        <f aca="true" t="shared" si="0" ref="G7:G21">SUM(D7:F7)</f>
        <v>6208</v>
      </c>
      <c r="H7" s="18">
        <v>6303</v>
      </c>
      <c r="I7" s="17"/>
      <c r="J7" s="17"/>
      <c r="K7" s="19">
        <f aca="true" t="shared" si="1" ref="K7:K21">SUM(H7:J7)</f>
        <v>6303</v>
      </c>
    </row>
    <row r="8" spans="1:11" ht="19.5" customHeight="1">
      <c r="A8" s="13" t="s">
        <v>28</v>
      </c>
      <c r="B8" s="91" t="s">
        <v>36</v>
      </c>
      <c r="C8" s="91"/>
      <c r="D8" s="18">
        <v>14070</v>
      </c>
      <c r="E8" s="44"/>
      <c r="F8" s="44"/>
      <c r="G8" s="19">
        <f t="shared" si="0"/>
        <v>14070</v>
      </c>
      <c r="H8" s="18">
        <v>14070</v>
      </c>
      <c r="I8" s="44"/>
      <c r="J8" s="44"/>
      <c r="K8" s="19">
        <f t="shared" si="1"/>
        <v>14070</v>
      </c>
    </row>
    <row r="9" spans="1:11" ht="19.5" customHeight="1">
      <c r="A9" s="13" t="s">
        <v>29</v>
      </c>
      <c r="B9" s="91" t="s">
        <v>37</v>
      </c>
      <c r="C9" s="91"/>
      <c r="D9" s="18"/>
      <c r="E9" s="44"/>
      <c r="F9" s="44"/>
      <c r="G9" s="19">
        <f t="shared" si="0"/>
        <v>0</v>
      </c>
      <c r="H9" s="18"/>
      <c r="I9" s="44"/>
      <c r="J9" s="44"/>
      <c r="K9" s="19">
        <f t="shared" si="1"/>
        <v>0</v>
      </c>
    </row>
    <row r="10" spans="1:11" ht="19.5" customHeight="1">
      <c r="A10" s="13" t="s">
        <v>30</v>
      </c>
      <c r="B10" s="91" t="s">
        <v>38</v>
      </c>
      <c r="C10" s="91"/>
      <c r="D10" s="18"/>
      <c r="E10" s="44"/>
      <c r="F10" s="44"/>
      <c r="G10" s="19">
        <f t="shared" si="0"/>
        <v>0</v>
      </c>
      <c r="H10" s="18"/>
      <c r="I10" s="44"/>
      <c r="J10" s="44"/>
      <c r="K10" s="19">
        <f t="shared" si="1"/>
        <v>0</v>
      </c>
    </row>
    <row r="11" spans="1:11" s="6" customFormat="1" ht="19.5" customHeight="1">
      <c r="A11" s="8"/>
      <c r="B11" s="45" t="s">
        <v>73</v>
      </c>
      <c r="C11" s="45"/>
      <c r="D11" s="15">
        <f>SUM(D6:D10)</f>
        <v>43547</v>
      </c>
      <c r="E11" s="15">
        <f>SUM(E6:E10)</f>
        <v>0</v>
      </c>
      <c r="F11" s="15">
        <f>SUM(F6:F10)</f>
        <v>0</v>
      </c>
      <c r="G11" s="16">
        <f t="shared" si="0"/>
        <v>43547</v>
      </c>
      <c r="H11" s="15">
        <f>SUM(H6:H10)</f>
        <v>44216</v>
      </c>
      <c r="I11" s="15">
        <f>SUM(I6:I10)</f>
        <v>0</v>
      </c>
      <c r="J11" s="15">
        <f>SUM(J6:J10)</f>
        <v>0</v>
      </c>
      <c r="K11" s="16">
        <f t="shared" si="1"/>
        <v>44216</v>
      </c>
    </row>
    <row r="12" spans="1:11" ht="19.5" customHeight="1">
      <c r="A12" s="13" t="s">
        <v>13</v>
      </c>
      <c r="B12" s="91" t="s">
        <v>14</v>
      </c>
      <c r="C12" s="91"/>
      <c r="D12" s="18"/>
      <c r="E12" s="44"/>
      <c r="F12" s="44"/>
      <c r="G12" s="19">
        <f t="shared" si="0"/>
        <v>0</v>
      </c>
      <c r="H12" s="18"/>
      <c r="I12" s="44"/>
      <c r="J12" s="44"/>
      <c r="K12" s="19">
        <f t="shared" si="1"/>
        <v>0</v>
      </c>
    </row>
    <row r="13" spans="1:11" ht="19.5" customHeight="1">
      <c r="A13" s="13" t="s">
        <v>16</v>
      </c>
      <c r="B13" s="91" t="s">
        <v>17</v>
      </c>
      <c r="C13" s="91"/>
      <c r="D13" s="18"/>
      <c r="E13" s="44"/>
      <c r="F13" s="44"/>
      <c r="G13" s="19">
        <f t="shared" si="0"/>
        <v>0</v>
      </c>
      <c r="H13" s="18"/>
      <c r="I13" s="44"/>
      <c r="J13" s="44"/>
      <c r="K13" s="19">
        <f t="shared" si="1"/>
        <v>0</v>
      </c>
    </row>
    <row r="14" spans="1:11" ht="19.5" customHeight="1">
      <c r="A14" s="13"/>
      <c r="B14" s="43" t="s">
        <v>74</v>
      </c>
      <c r="C14" s="43"/>
      <c r="D14" s="18"/>
      <c r="E14" s="44"/>
      <c r="F14" s="44"/>
      <c r="G14" s="19">
        <f t="shared" si="0"/>
        <v>0</v>
      </c>
      <c r="H14" s="18"/>
      <c r="I14" s="44"/>
      <c r="J14" s="44"/>
      <c r="K14" s="19">
        <f t="shared" si="1"/>
        <v>0</v>
      </c>
    </row>
    <row r="15" spans="1:11" ht="19.5" customHeight="1">
      <c r="A15" s="13" t="s">
        <v>20</v>
      </c>
      <c r="B15" s="91" t="s">
        <v>21</v>
      </c>
      <c r="C15" s="91"/>
      <c r="D15" s="18"/>
      <c r="E15" s="44"/>
      <c r="F15" s="44"/>
      <c r="G15" s="19">
        <f t="shared" si="0"/>
        <v>0</v>
      </c>
      <c r="H15" s="18"/>
      <c r="I15" s="44"/>
      <c r="J15" s="44"/>
      <c r="K15" s="19">
        <f t="shared" si="1"/>
        <v>0</v>
      </c>
    </row>
    <row r="16" spans="1:11" s="6" customFormat="1" ht="19.5" customHeight="1">
      <c r="A16" s="8"/>
      <c r="B16" s="45" t="s">
        <v>75</v>
      </c>
      <c r="C16" s="45"/>
      <c r="D16" s="15">
        <f>SUM(D12+D13+D15)</f>
        <v>0</v>
      </c>
      <c r="E16" s="14"/>
      <c r="F16" s="14"/>
      <c r="G16" s="16">
        <f t="shared" si="0"/>
        <v>0</v>
      </c>
      <c r="H16" s="15">
        <f>SUM(H12+H13+H15)</f>
        <v>0</v>
      </c>
      <c r="I16" s="14"/>
      <c r="J16" s="14"/>
      <c r="K16" s="16">
        <f t="shared" si="1"/>
        <v>0</v>
      </c>
    </row>
    <row r="17" spans="1:11" s="6" customFormat="1" ht="19.5" customHeight="1">
      <c r="A17" s="8" t="s">
        <v>76</v>
      </c>
      <c r="B17" s="92" t="s">
        <v>77</v>
      </c>
      <c r="C17" s="92"/>
      <c r="D17" s="15">
        <f>SUM(D11+D16)</f>
        <v>43547</v>
      </c>
      <c r="E17" s="14"/>
      <c r="F17" s="14"/>
      <c r="G17" s="16">
        <f t="shared" si="0"/>
        <v>43547</v>
      </c>
      <c r="H17" s="15">
        <f>SUM(H11+H16)</f>
        <v>44216</v>
      </c>
      <c r="I17" s="14"/>
      <c r="J17" s="14"/>
      <c r="K17" s="16">
        <f t="shared" si="1"/>
        <v>44216</v>
      </c>
    </row>
    <row r="18" spans="1:11" ht="19.5" customHeight="1">
      <c r="A18" s="13" t="s">
        <v>78</v>
      </c>
      <c r="B18" s="91" t="s">
        <v>79</v>
      </c>
      <c r="C18" s="91"/>
      <c r="D18" s="15"/>
      <c r="E18" s="44"/>
      <c r="F18" s="44"/>
      <c r="G18" s="19">
        <f t="shared" si="0"/>
        <v>0</v>
      </c>
      <c r="H18" s="15"/>
      <c r="I18" s="44"/>
      <c r="J18" s="44"/>
      <c r="K18" s="19">
        <f t="shared" si="1"/>
        <v>0</v>
      </c>
    </row>
    <row r="19" spans="1:11" s="6" customFormat="1" ht="19.5" customHeight="1">
      <c r="A19" s="8" t="s">
        <v>80</v>
      </c>
      <c r="B19" s="92" t="s">
        <v>81</v>
      </c>
      <c r="C19" s="92"/>
      <c r="D19" s="15">
        <f>SUM(D17:D18)</f>
        <v>43547</v>
      </c>
      <c r="E19" s="14"/>
      <c r="F19" s="14"/>
      <c r="G19" s="16">
        <f t="shared" si="0"/>
        <v>43547</v>
      </c>
      <c r="H19" s="15">
        <f>SUM(H17:H18)</f>
        <v>44216</v>
      </c>
      <c r="I19" s="14"/>
      <c r="J19" s="14"/>
      <c r="K19" s="16">
        <f t="shared" si="1"/>
        <v>44216</v>
      </c>
    </row>
    <row r="20" spans="1:11" ht="19.5" customHeight="1">
      <c r="A20" s="8"/>
      <c r="B20" s="93" t="s">
        <v>40</v>
      </c>
      <c r="C20" s="93"/>
      <c r="D20" s="15">
        <v>9</v>
      </c>
      <c r="E20" s="44"/>
      <c r="F20" s="44"/>
      <c r="G20" s="16">
        <f t="shared" si="0"/>
        <v>9</v>
      </c>
      <c r="H20" s="15">
        <v>9</v>
      </c>
      <c r="I20" s="44"/>
      <c r="J20" s="44"/>
      <c r="K20" s="16">
        <f t="shared" si="1"/>
        <v>9</v>
      </c>
    </row>
    <row r="21" spans="1:11" ht="19.5" customHeight="1">
      <c r="A21" s="46"/>
      <c r="B21" s="91" t="s">
        <v>82</v>
      </c>
      <c r="C21" s="91"/>
      <c r="D21" s="47">
        <v>0</v>
      </c>
      <c r="E21" s="44"/>
      <c r="F21" s="44"/>
      <c r="G21" s="19">
        <f t="shared" si="0"/>
        <v>0</v>
      </c>
      <c r="H21" s="47">
        <v>0</v>
      </c>
      <c r="I21" s="44"/>
      <c r="J21" s="44"/>
      <c r="K21" s="19">
        <f t="shared" si="1"/>
        <v>0</v>
      </c>
    </row>
    <row r="22" spans="1:4" s="2" customFormat="1" ht="33.75" customHeight="1">
      <c r="A22" s="48"/>
      <c r="C22" s="25"/>
      <c r="D22" s="25"/>
    </row>
  </sheetData>
  <sheetProtection selectLockedCells="1" selectUnlockedCells="1"/>
  <mergeCells count="18">
    <mergeCell ref="B15:C15"/>
    <mergeCell ref="B17:C17"/>
    <mergeCell ref="B18:C18"/>
    <mergeCell ref="B19:C19"/>
    <mergeCell ref="B20:C20"/>
    <mergeCell ref="B21:C21"/>
    <mergeCell ref="B6:C6"/>
    <mergeCell ref="B8:C8"/>
    <mergeCell ref="B9:C9"/>
    <mergeCell ref="B10:C10"/>
    <mergeCell ref="B12:C12"/>
    <mergeCell ref="B13:C13"/>
    <mergeCell ref="A1:K1"/>
    <mergeCell ref="A2:K2"/>
    <mergeCell ref="A3:K3"/>
    <mergeCell ref="B4:C4"/>
    <mergeCell ref="D5:G5"/>
    <mergeCell ref="H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5.7109375" style="3" customWidth="1"/>
    <col min="2" max="2" width="31.140625" style="0" customWidth="1"/>
    <col min="3" max="3" width="12.421875" style="25" customWidth="1"/>
    <col min="4" max="4" width="17.00390625" style="25" customWidth="1"/>
    <col min="5" max="5" width="11.7109375" style="25" customWidth="1"/>
    <col min="6" max="12" width="11.7109375" style="0" customWidth="1"/>
  </cols>
  <sheetData>
    <row r="1" spans="1:12" ht="12.75">
      <c r="A1" s="74" t="s">
        <v>83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6" customFormat="1" ht="33.75" customHeight="1">
      <c r="A2" s="88" t="s">
        <v>84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6" customFormat="1" ht="24.75" customHeight="1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8:12" ht="17.25" customHeight="1">
      <c r="H4" s="49"/>
      <c r="L4" s="49" t="s">
        <v>86</v>
      </c>
    </row>
    <row r="5" spans="1:12" s="6" customFormat="1" ht="54" customHeight="1">
      <c r="A5" s="8" t="s">
        <v>5</v>
      </c>
      <c r="B5" s="92" t="s">
        <v>6</v>
      </c>
      <c r="C5" s="92"/>
      <c r="D5" s="92"/>
      <c r="E5" s="10" t="s">
        <v>87</v>
      </c>
      <c r="F5" s="10" t="s">
        <v>88</v>
      </c>
      <c r="G5" s="12" t="s">
        <v>89</v>
      </c>
      <c r="H5" s="9" t="s">
        <v>10</v>
      </c>
      <c r="I5" s="10" t="s">
        <v>87</v>
      </c>
      <c r="J5" s="10" t="s">
        <v>88</v>
      </c>
      <c r="K5" s="12" t="s">
        <v>89</v>
      </c>
      <c r="L5" s="9" t="s">
        <v>10</v>
      </c>
    </row>
    <row r="6" spans="1:12" s="6" customFormat="1" ht="54" customHeight="1">
      <c r="A6" s="8"/>
      <c r="B6" s="50"/>
      <c r="C6" s="51"/>
      <c r="D6" s="52"/>
      <c r="E6" s="95" t="s">
        <v>11</v>
      </c>
      <c r="F6" s="95"/>
      <c r="G6" s="95"/>
      <c r="H6" s="95"/>
      <c r="I6" s="95" t="s">
        <v>90</v>
      </c>
      <c r="J6" s="95"/>
      <c r="K6" s="95"/>
      <c r="L6" s="95"/>
    </row>
    <row r="7" spans="1:12" s="6" customFormat="1" ht="19.5" customHeight="1">
      <c r="A7" s="53" t="s">
        <v>91</v>
      </c>
      <c r="B7" s="91" t="s">
        <v>92</v>
      </c>
      <c r="C7" s="91"/>
      <c r="D7" s="91"/>
      <c r="E7" s="54" t="s">
        <v>93</v>
      </c>
      <c r="F7" s="17"/>
      <c r="G7" s="17"/>
      <c r="H7" s="17"/>
      <c r="I7" s="54">
        <v>499</v>
      </c>
      <c r="J7" s="17"/>
      <c r="K7" s="17"/>
      <c r="L7" s="19">
        <f>SUM(I7:K7)</f>
        <v>499</v>
      </c>
    </row>
    <row r="8" spans="1:12" s="6" customFormat="1" ht="19.5" customHeight="1">
      <c r="A8" s="13"/>
      <c r="B8" s="91" t="s">
        <v>94</v>
      </c>
      <c r="C8" s="91"/>
      <c r="D8" s="91"/>
      <c r="E8" s="55"/>
      <c r="F8" s="17"/>
      <c r="G8" s="17"/>
      <c r="H8" s="17"/>
      <c r="I8" s="55"/>
      <c r="J8" s="17"/>
      <c r="K8" s="17"/>
      <c r="L8" s="17"/>
    </row>
    <row r="9" spans="1:12" s="6" customFormat="1" ht="19.5" customHeight="1">
      <c r="A9" s="13"/>
      <c r="B9" s="17" t="s">
        <v>95</v>
      </c>
      <c r="C9" s="17"/>
      <c r="D9" s="17"/>
      <c r="E9" s="55"/>
      <c r="F9" s="17"/>
      <c r="G9" s="17"/>
      <c r="H9" s="17"/>
      <c r="I9" s="55">
        <v>499</v>
      </c>
      <c r="J9" s="17"/>
      <c r="K9" s="17"/>
      <c r="L9" s="17">
        <v>499</v>
      </c>
    </row>
    <row r="10" spans="1:12" s="6" customFormat="1" ht="19.5" customHeight="1">
      <c r="A10" s="13" t="s">
        <v>96</v>
      </c>
      <c r="B10" s="91" t="s">
        <v>97</v>
      </c>
      <c r="C10" s="91"/>
      <c r="D10" s="91"/>
      <c r="E10" s="55"/>
      <c r="F10" s="17"/>
      <c r="G10" s="17"/>
      <c r="H10" s="17"/>
      <c r="I10" s="55"/>
      <c r="J10" s="17"/>
      <c r="K10" s="17"/>
      <c r="L10" s="17"/>
    </row>
    <row r="11" spans="1:12" s="6" customFormat="1" ht="19.5" customHeight="1">
      <c r="A11" s="13" t="s">
        <v>98</v>
      </c>
      <c r="B11" s="91" t="s">
        <v>99</v>
      </c>
      <c r="C11" s="91"/>
      <c r="D11" s="91"/>
      <c r="E11" s="56">
        <v>4307</v>
      </c>
      <c r="F11" s="17"/>
      <c r="G11" s="17"/>
      <c r="H11" s="19">
        <f>SUM(E11:G11)</f>
        <v>4307</v>
      </c>
      <c r="I11" s="56">
        <v>4307</v>
      </c>
      <c r="J11" s="17"/>
      <c r="K11" s="17"/>
      <c r="L11" s="19">
        <f>SUM(I11:K11)</f>
        <v>4307</v>
      </c>
    </row>
    <row r="12" spans="1:12" s="6" customFormat="1" ht="19.5" customHeight="1">
      <c r="A12" s="13" t="s">
        <v>100</v>
      </c>
      <c r="B12" s="57" t="s">
        <v>101</v>
      </c>
      <c r="C12" s="58"/>
      <c r="D12" s="59"/>
      <c r="E12" s="55"/>
      <c r="F12" s="17"/>
      <c r="G12" s="17"/>
      <c r="H12" s="17"/>
      <c r="I12" s="55"/>
      <c r="J12" s="17"/>
      <c r="K12" s="17"/>
      <c r="L12" s="17"/>
    </row>
    <row r="13" spans="1:12" s="6" customFormat="1" ht="19.5" customHeight="1">
      <c r="A13" s="13"/>
      <c r="B13" s="91" t="s">
        <v>102</v>
      </c>
      <c r="C13" s="91"/>
      <c r="D13" s="91"/>
      <c r="E13" s="55"/>
      <c r="F13" s="17"/>
      <c r="G13" s="17"/>
      <c r="H13" s="17"/>
      <c r="I13" s="55">
        <f>SUM(I7+I11)</f>
        <v>4806</v>
      </c>
      <c r="J13" s="17"/>
      <c r="K13" s="17"/>
      <c r="L13" s="19">
        <f>SUM(I13:K13)</f>
        <v>4806</v>
      </c>
    </row>
    <row r="14" spans="1:12" s="6" customFormat="1" ht="19.5" customHeight="1">
      <c r="A14" s="13" t="s">
        <v>103</v>
      </c>
      <c r="B14" s="17" t="s">
        <v>104</v>
      </c>
      <c r="C14" s="17"/>
      <c r="D14" s="17"/>
      <c r="E14" s="55"/>
      <c r="F14" s="17"/>
      <c r="G14" s="17"/>
      <c r="H14" s="17"/>
      <c r="I14" s="55"/>
      <c r="J14" s="17"/>
      <c r="K14" s="17"/>
      <c r="L14" s="17"/>
    </row>
    <row r="15" spans="1:12" s="6" customFormat="1" ht="19.5" customHeight="1">
      <c r="A15" s="13" t="s">
        <v>105</v>
      </c>
      <c r="B15" s="91" t="s">
        <v>106</v>
      </c>
      <c r="C15" s="91"/>
      <c r="D15" s="91"/>
      <c r="E15" s="55"/>
      <c r="F15" s="17"/>
      <c r="G15" s="17"/>
      <c r="H15" s="17"/>
      <c r="I15" s="55"/>
      <c r="J15" s="17"/>
      <c r="K15" s="17"/>
      <c r="L15" s="17"/>
    </row>
    <row r="16" spans="1:12" s="6" customFormat="1" ht="19.5" customHeight="1">
      <c r="A16" s="13" t="s">
        <v>107</v>
      </c>
      <c r="B16" s="91" t="s">
        <v>108</v>
      </c>
      <c r="C16" s="91"/>
      <c r="D16" s="91"/>
      <c r="E16" s="55"/>
      <c r="F16" s="17"/>
      <c r="G16" s="17"/>
      <c r="H16" s="17"/>
      <c r="I16" s="55"/>
      <c r="J16" s="17"/>
      <c r="K16" s="17"/>
      <c r="L16" s="17"/>
    </row>
    <row r="17" spans="1:12" s="6" customFormat="1" ht="19.5" customHeight="1">
      <c r="A17" s="13"/>
      <c r="B17" s="17" t="s">
        <v>109</v>
      </c>
      <c r="C17" s="17"/>
      <c r="D17" s="17"/>
      <c r="E17" s="55"/>
      <c r="F17" s="17"/>
      <c r="G17" s="17"/>
      <c r="H17" s="17"/>
      <c r="I17" s="55"/>
      <c r="J17" s="17"/>
      <c r="K17" s="17"/>
      <c r="L17" s="17"/>
    </row>
    <row r="18" spans="1:12" s="6" customFormat="1" ht="19.5" customHeight="1">
      <c r="A18" s="13" t="s">
        <v>110</v>
      </c>
      <c r="B18" s="91" t="s">
        <v>111</v>
      </c>
      <c r="C18" s="91"/>
      <c r="D18" s="91"/>
      <c r="E18" s="55">
        <f>SUM(E13+E17)</f>
        <v>0</v>
      </c>
      <c r="F18" s="17"/>
      <c r="G18" s="17"/>
      <c r="H18" s="17"/>
      <c r="I18" s="55">
        <f>SUM(I13+I17)</f>
        <v>4806</v>
      </c>
      <c r="J18" s="17"/>
      <c r="K18" s="17"/>
      <c r="L18" s="19">
        <f>SUM(I18:K18)</f>
        <v>4806</v>
      </c>
    </row>
    <row r="19" spans="1:12" s="6" customFormat="1" ht="19.5" customHeight="1">
      <c r="A19" s="13" t="s">
        <v>112</v>
      </c>
      <c r="B19" s="96" t="s">
        <v>113</v>
      </c>
      <c r="C19" s="96"/>
      <c r="D19" s="96"/>
      <c r="E19" s="55">
        <v>39240</v>
      </c>
      <c r="F19" s="17"/>
      <c r="G19" s="17"/>
      <c r="H19" s="19">
        <v>39240</v>
      </c>
      <c r="I19" s="55">
        <v>39410</v>
      </c>
      <c r="J19" s="17"/>
      <c r="K19" s="17"/>
      <c r="L19" s="19">
        <f>SUM(I19:K19)</f>
        <v>39410</v>
      </c>
    </row>
    <row r="20" spans="1:12" s="6" customFormat="1" ht="19.5" customHeight="1">
      <c r="A20" s="13" t="s">
        <v>114</v>
      </c>
      <c r="B20" s="96" t="s">
        <v>115</v>
      </c>
      <c r="C20" s="96"/>
      <c r="D20" s="96"/>
      <c r="E20" s="55">
        <f>SUM(E11:E19)</f>
        <v>43547</v>
      </c>
      <c r="F20" s="17"/>
      <c r="G20" s="17"/>
      <c r="H20" s="19">
        <f>SUM(E20:G20)</f>
        <v>43547</v>
      </c>
      <c r="I20" s="55">
        <f>SUM(I13+I19)</f>
        <v>44216</v>
      </c>
      <c r="J20" s="17"/>
      <c r="K20" s="17"/>
      <c r="L20" s="19">
        <f>SUM(I20:K20)</f>
        <v>44216</v>
      </c>
    </row>
  </sheetData>
  <sheetProtection selectLockedCells="1" selectUnlockedCells="1"/>
  <mergeCells count="16">
    <mergeCell ref="B16:D16"/>
    <mergeCell ref="B18:D18"/>
    <mergeCell ref="B19:D19"/>
    <mergeCell ref="B20:D20"/>
    <mergeCell ref="B7:D7"/>
    <mergeCell ref="B8:D8"/>
    <mergeCell ref="B10:D10"/>
    <mergeCell ref="B11:D11"/>
    <mergeCell ref="B13:D13"/>
    <mergeCell ref="B15:D15"/>
    <mergeCell ref="A1:L1"/>
    <mergeCell ref="A2:L2"/>
    <mergeCell ref="A3:L3"/>
    <mergeCell ref="B5:D5"/>
    <mergeCell ref="E6:H6"/>
    <mergeCell ref="I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2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9.140625" style="3" customWidth="1"/>
    <col min="2" max="2" width="37.57421875" style="0" customWidth="1"/>
    <col min="3" max="3" width="11.140625" style="0" customWidth="1"/>
    <col min="4" max="4" width="9.28125" style="0" customWidth="1"/>
    <col min="5" max="5" width="11.7109375" style="25" customWidth="1"/>
    <col min="6" max="12" width="11.7109375" style="0" customWidth="1"/>
  </cols>
  <sheetData>
    <row r="1" spans="1:12" ht="12.75">
      <c r="A1" s="74" t="s">
        <v>116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ht="12.75">
      <c r="E2" s="4"/>
    </row>
    <row r="3" ht="12.75">
      <c r="E3" s="4"/>
    </row>
    <row r="4" spans="1:12" ht="21.75" customHeight="1">
      <c r="A4" s="75" t="s">
        <v>117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ht="27" customHeight="1">
      <c r="L5" s="49" t="s">
        <v>86</v>
      </c>
    </row>
    <row r="6" spans="1:12" ht="57.75" customHeight="1">
      <c r="A6" s="8" t="s">
        <v>5</v>
      </c>
      <c r="B6" s="97" t="s">
        <v>6</v>
      </c>
      <c r="C6" s="97"/>
      <c r="D6" s="97"/>
      <c r="E6" s="9" t="s">
        <v>87</v>
      </c>
      <c r="F6" s="10" t="s">
        <v>88</v>
      </c>
      <c r="G6" s="12" t="s">
        <v>89</v>
      </c>
      <c r="H6" s="9" t="s">
        <v>10</v>
      </c>
      <c r="I6" s="9" t="s">
        <v>87</v>
      </c>
      <c r="J6" s="10" t="s">
        <v>88</v>
      </c>
      <c r="K6" s="12" t="s">
        <v>89</v>
      </c>
      <c r="L6" s="9" t="s">
        <v>10</v>
      </c>
    </row>
    <row r="7" spans="1:12" ht="33" customHeight="1">
      <c r="A7" s="8"/>
      <c r="B7" s="97"/>
      <c r="C7" s="97"/>
      <c r="D7" s="97"/>
      <c r="E7" s="90" t="s">
        <v>118</v>
      </c>
      <c r="F7" s="90"/>
      <c r="G7" s="90"/>
      <c r="H7" s="90"/>
      <c r="I7" s="90" t="s">
        <v>119</v>
      </c>
      <c r="J7" s="90"/>
      <c r="K7" s="90"/>
      <c r="L7" s="90"/>
    </row>
    <row r="8" spans="1:12" ht="19.5" customHeight="1">
      <c r="A8" s="13" t="s">
        <v>26</v>
      </c>
      <c r="B8" s="91" t="s">
        <v>34</v>
      </c>
      <c r="C8" s="91"/>
      <c r="D8" s="91"/>
      <c r="E8" s="18">
        <f>SUM('4.mell.önálló int.kiad.'!D6+'5.mell.szakfeladatok'!C25)</f>
        <v>71609</v>
      </c>
      <c r="F8" s="18"/>
      <c r="G8" s="18"/>
      <c r="H8" s="18">
        <f>SUM(E8:G8)</f>
        <v>71609</v>
      </c>
      <c r="I8" s="18">
        <v>73435</v>
      </c>
      <c r="J8" s="18"/>
      <c r="K8" s="18"/>
      <c r="L8" s="18">
        <f>SUM(I8:K8)</f>
        <v>73435</v>
      </c>
    </row>
    <row r="9" spans="1:12" ht="19.5" customHeight="1">
      <c r="A9" s="13" t="s">
        <v>27</v>
      </c>
      <c r="B9" s="17" t="s">
        <v>35</v>
      </c>
      <c r="C9" s="17"/>
      <c r="D9" s="17"/>
      <c r="E9" s="18">
        <f>SUM('4.mell.önálló int.kiad.'!D7+'5.mell.szakfeladatok'!E25)</f>
        <v>14614</v>
      </c>
      <c r="F9" s="18"/>
      <c r="G9" s="18"/>
      <c r="H9" s="18">
        <f aca="true" t="shared" si="0" ref="H9:H21">SUM(E9:G9)</f>
        <v>14614</v>
      </c>
      <c r="I9" s="18">
        <v>15022</v>
      </c>
      <c r="J9" s="18"/>
      <c r="K9" s="18"/>
      <c r="L9" s="18">
        <f aca="true" t="shared" si="1" ref="L9:L22">SUM(I9:K9)</f>
        <v>15022</v>
      </c>
    </row>
    <row r="10" spans="1:12" ht="19.5" customHeight="1">
      <c r="A10" s="13" t="s">
        <v>28</v>
      </c>
      <c r="B10" s="91" t="s">
        <v>36</v>
      </c>
      <c r="C10" s="91"/>
      <c r="D10" s="91"/>
      <c r="E10" s="18">
        <f>SUM('4.mell.önálló int.kiad.'!D8+'5.mell.szakfeladatok'!G25)</f>
        <v>42326</v>
      </c>
      <c r="F10" s="18"/>
      <c r="G10" s="18"/>
      <c r="H10" s="18">
        <f t="shared" si="0"/>
        <v>42326</v>
      </c>
      <c r="I10" s="18">
        <v>42517</v>
      </c>
      <c r="J10" s="18"/>
      <c r="K10" s="18"/>
      <c r="L10" s="18">
        <f t="shared" si="1"/>
        <v>42517</v>
      </c>
    </row>
    <row r="11" spans="1:12" ht="19.5" customHeight="1">
      <c r="A11" s="13" t="s">
        <v>29</v>
      </c>
      <c r="B11" s="91" t="s">
        <v>37</v>
      </c>
      <c r="C11" s="91"/>
      <c r="D11" s="91"/>
      <c r="E11" s="18"/>
      <c r="F11" s="18"/>
      <c r="G11" s="18">
        <v>31382</v>
      </c>
      <c r="H11" s="18">
        <f t="shared" si="0"/>
        <v>31382</v>
      </c>
      <c r="I11" s="18">
        <v>2323</v>
      </c>
      <c r="J11" s="18"/>
      <c r="K11" s="18">
        <v>31622</v>
      </c>
      <c r="L11" s="18">
        <f>SUM(I11:K11)</f>
        <v>33945</v>
      </c>
    </row>
    <row r="12" spans="1:12" ht="19.5" customHeight="1">
      <c r="A12" s="13" t="s">
        <v>30</v>
      </c>
      <c r="B12" s="91" t="s">
        <v>38</v>
      </c>
      <c r="C12" s="91"/>
      <c r="D12" s="91"/>
      <c r="E12" s="18">
        <v>5100</v>
      </c>
      <c r="F12" s="18"/>
      <c r="G12" s="18"/>
      <c r="H12" s="18">
        <f t="shared" si="0"/>
        <v>5100</v>
      </c>
      <c r="I12" s="18">
        <f>SUM('5.mell.szakfeladatok'!L30)</f>
        <v>7364</v>
      </c>
      <c r="J12" s="18"/>
      <c r="K12" s="18"/>
      <c r="L12" s="18">
        <f t="shared" si="1"/>
        <v>7364</v>
      </c>
    </row>
    <row r="13" spans="1:12" ht="19.5" customHeight="1">
      <c r="A13" s="13"/>
      <c r="B13" s="43" t="s">
        <v>120</v>
      </c>
      <c r="C13" s="43"/>
      <c r="D13" s="43"/>
      <c r="E13" s="18">
        <f>SUM(E8:E12)</f>
        <v>133649</v>
      </c>
      <c r="F13" s="18">
        <f>SUM(F8:F12)</f>
        <v>0</v>
      </c>
      <c r="G13" s="18">
        <f>SUM(G8:G12)</f>
        <v>31382</v>
      </c>
      <c r="H13" s="18">
        <f t="shared" si="0"/>
        <v>165031</v>
      </c>
      <c r="I13" s="18">
        <f>SUM(I8:I12)</f>
        <v>140661</v>
      </c>
      <c r="J13" s="18"/>
      <c r="K13" s="18">
        <f>SUM(K11:K12)</f>
        <v>31622</v>
      </c>
      <c r="L13" s="18">
        <f t="shared" si="1"/>
        <v>172283</v>
      </c>
    </row>
    <row r="14" spans="1:12" ht="19.5" customHeight="1">
      <c r="A14" s="13" t="s">
        <v>13</v>
      </c>
      <c r="B14" s="91" t="s">
        <v>14</v>
      </c>
      <c r="C14" s="91"/>
      <c r="D14" s="91"/>
      <c r="E14" s="18">
        <f>SUM('6.sz.mell'!C9)</f>
        <v>1400</v>
      </c>
      <c r="F14" s="18"/>
      <c r="G14" s="18"/>
      <c r="H14" s="18">
        <f t="shared" si="0"/>
        <v>1400</v>
      </c>
      <c r="I14" s="18">
        <f>SUM('6.sz.mell'!G9)</f>
        <v>1616</v>
      </c>
      <c r="J14" s="18"/>
      <c r="K14" s="18"/>
      <c r="L14" s="18">
        <f t="shared" si="1"/>
        <v>1616</v>
      </c>
    </row>
    <row r="15" spans="1:12" ht="19.5" customHeight="1">
      <c r="A15" s="13" t="s">
        <v>16</v>
      </c>
      <c r="B15" s="91" t="s">
        <v>17</v>
      </c>
      <c r="C15" s="91"/>
      <c r="D15" s="91"/>
      <c r="E15" s="18">
        <f>SUM('6.sz.mell'!C11)</f>
        <v>8348</v>
      </c>
      <c r="F15" s="18"/>
      <c r="G15" s="18"/>
      <c r="H15" s="18">
        <f t="shared" si="0"/>
        <v>8348</v>
      </c>
      <c r="I15" s="18">
        <v>3332</v>
      </c>
      <c r="J15" s="18"/>
      <c r="K15" s="18"/>
      <c r="L15" s="18">
        <f t="shared" si="1"/>
        <v>3332</v>
      </c>
    </row>
    <row r="16" spans="1:12" ht="19.5" customHeight="1">
      <c r="A16" s="13" t="s">
        <v>20</v>
      </c>
      <c r="B16" s="91" t="s">
        <v>21</v>
      </c>
      <c r="C16" s="91"/>
      <c r="D16" s="91"/>
      <c r="E16" s="18"/>
      <c r="F16" s="18"/>
      <c r="G16" s="18"/>
      <c r="H16" s="18">
        <f t="shared" si="0"/>
        <v>0</v>
      </c>
      <c r="I16" s="18"/>
      <c r="J16" s="18"/>
      <c r="K16" s="18"/>
      <c r="L16" s="18">
        <f t="shared" si="1"/>
        <v>0</v>
      </c>
    </row>
    <row r="17" spans="1:12" ht="19.5" customHeight="1">
      <c r="A17" s="13"/>
      <c r="B17" s="43" t="s">
        <v>121</v>
      </c>
      <c r="C17" s="43"/>
      <c r="D17" s="43"/>
      <c r="E17" s="18">
        <f>SUM(E14:E16)</f>
        <v>9748</v>
      </c>
      <c r="F17" s="18">
        <f>SUM(F14:F16)</f>
        <v>0</v>
      </c>
      <c r="G17" s="18">
        <f>SUM(G14:G16)</f>
        <v>0</v>
      </c>
      <c r="H17" s="18">
        <f t="shared" si="0"/>
        <v>9748</v>
      </c>
      <c r="I17" s="18">
        <f>SUM(I14:I16)</f>
        <v>4948</v>
      </c>
      <c r="J17" s="18"/>
      <c r="K17" s="18"/>
      <c r="L17" s="18">
        <f t="shared" si="1"/>
        <v>4948</v>
      </c>
    </row>
    <row r="18" spans="1:12" ht="19.5" customHeight="1">
      <c r="A18" s="8" t="s">
        <v>76</v>
      </c>
      <c r="B18" s="91" t="s">
        <v>122</v>
      </c>
      <c r="C18" s="91"/>
      <c r="D18" s="91"/>
      <c r="E18" s="18">
        <f>SUM(E13+E17)</f>
        <v>143397</v>
      </c>
      <c r="F18" s="18">
        <f>SUM(F13+F17)</f>
        <v>0</v>
      </c>
      <c r="G18" s="18">
        <f>SUM(G13+G17)</f>
        <v>31382</v>
      </c>
      <c r="H18" s="18">
        <f>SUM(E18:G18)</f>
        <v>174779</v>
      </c>
      <c r="I18" s="18">
        <f>SUM(I13+I17)</f>
        <v>145609</v>
      </c>
      <c r="J18" s="18"/>
      <c r="K18" s="18">
        <f>SUM(K13+K17)</f>
        <v>31622</v>
      </c>
      <c r="L18" s="18">
        <f t="shared" si="1"/>
        <v>177231</v>
      </c>
    </row>
    <row r="19" spans="1:12" ht="19.5" customHeight="1">
      <c r="A19" s="13" t="s">
        <v>78</v>
      </c>
      <c r="B19" s="91" t="s">
        <v>79</v>
      </c>
      <c r="C19" s="91"/>
      <c r="D19" s="91"/>
      <c r="E19" s="18"/>
      <c r="F19" s="18"/>
      <c r="G19" s="18"/>
      <c r="H19" s="18">
        <f t="shared" si="0"/>
        <v>0</v>
      </c>
      <c r="I19" s="18"/>
      <c r="J19" s="18"/>
      <c r="K19" s="18"/>
      <c r="L19" s="18">
        <f t="shared" si="1"/>
        <v>0</v>
      </c>
    </row>
    <row r="20" spans="1:12" ht="19.5" customHeight="1">
      <c r="A20" s="8" t="s">
        <v>80</v>
      </c>
      <c r="B20" s="91" t="s">
        <v>81</v>
      </c>
      <c r="C20" s="91"/>
      <c r="D20" s="91"/>
      <c r="E20" s="18">
        <f>SUM(E18:E19)</f>
        <v>143397</v>
      </c>
      <c r="F20" s="18">
        <f>SUM(F18:F19)</f>
        <v>0</v>
      </c>
      <c r="G20" s="18">
        <f>SUM(G18:G19)</f>
        <v>31382</v>
      </c>
      <c r="H20" s="18">
        <f t="shared" si="0"/>
        <v>174779</v>
      </c>
      <c r="I20" s="18">
        <f>SUM(I18:I19)</f>
        <v>145609</v>
      </c>
      <c r="J20" s="18"/>
      <c r="K20" s="18">
        <f>SUM(K18:K19)</f>
        <v>31622</v>
      </c>
      <c r="L20" s="18">
        <f t="shared" si="1"/>
        <v>177231</v>
      </c>
    </row>
    <row r="21" spans="1:12" ht="19.5" customHeight="1">
      <c r="A21" s="8"/>
      <c r="B21" s="96" t="s">
        <v>40</v>
      </c>
      <c r="C21" s="96"/>
      <c r="D21" s="96"/>
      <c r="E21" s="55">
        <v>50</v>
      </c>
      <c r="F21" s="55"/>
      <c r="G21" s="55"/>
      <c r="H21" s="18">
        <f t="shared" si="0"/>
        <v>50</v>
      </c>
      <c r="I21" s="55">
        <v>50</v>
      </c>
      <c r="J21" s="55"/>
      <c r="K21" s="55"/>
      <c r="L21" s="18">
        <f t="shared" si="1"/>
        <v>50</v>
      </c>
    </row>
    <row r="22" spans="1:12" ht="19.5" customHeight="1">
      <c r="A22" s="46"/>
      <c r="B22" s="91" t="s">
        <v>82</v>
      </c>
      <c r="C22" s="91"/>
      <c r="D22" s="91"/>
      <c r="E22" s="55">
        <v>35</v>
      </c>
      <c r="F22" s="55"/>
      <c r="G22" s="55"/>
      <c r="H22" s="55">
        <f>SUM(E22:G22)</f>
        <v>35</v>
      </c>
      <c r="I22" s="55">
        <v>35</v>
      </c>
      <c r="J22" s="55"/>
      <c r="K22" s="55"/>
      <c r="L22" s="18">
        <f t="shared" si="1"/>
        <v>35</v>
      </c>
    </row>
    <row r="23" ht="33.75" customHeight="1"/>
    <row r="24" ht="33.75" customHeight="1"/>
    <row r="27" ht="12.75">
      <c r="G27" t="s">
        <v>123</v>
      </c>
    </row>
  </sheetData>
  <sheetProtection selectLockedCells="1" selectUnlockedCells="1"/>
  <mergeCells count="18">
    <mergeCell ref="B16:D16"/>
    <mergeCell ref="B18:D18"/>
    <mergeCell ref="B19:D19"/>
    <mergeCell ref="B20:D20"/>
    <mergeCell ref="B21:D21"/>
    <mergeCell ref="B22:D22"/>
    <mergeCell ref="B8:D8"/>
    <mergeCell ref="B10:D10"/>
    <mergeCell ref="B11:D11"/>
    <mergeCell ref="B12:D12"/>
    <mergeCell ref="B14:D14"/>
    <mergeCell ref="B15:D15"/>
    <mergeCell ref="A1:L1"/>
    <mergeCell ref="A4:L4"/>
    <mergeCell ref="B6:D6"/>
    <mergeCell ref="B7:D7"/>
    <mergeCell ref="E7:H7"/>
    <mergeCell ref="I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5.8515625" style="3" customWidth="1"/>
    <col min="2" max="2" width="7.00390625" style="0" customWidth="1"/>
    <col min="3" max="3" width="11.140625" style="0" customWidth="1"/>
    <col min="4" max="4" width="40.28125" style="0" customWidth="1"/>
    <col min="5" max="7" width="11.7109375" style="0" customWidth="1"/>
    <col min="8" max="8" width="11.7109375" style="25" customWidth="1"/>
    <col min="9" max="12" width="11.7109375" style="0" customWidth="1"/>
  </cols>
  <sheetData>
    <row r="1" spans="1:12" ht="15.75" customHeight="1">
      <c r="A1" s="74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1" customHeight="1">
      <c r="A2" s="98" t="s">
        <v>125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4.75" customHeight="1">
      <c r="A3" s="48"/>
      <c r="B3" s="2"/>
      <c r="C3" s="2"/>
      <c r="D3" s="2"/>
      <c r="E3" s="2"/>
      <c r="F3" s="2"/>
      <c r="G3" s="2"/>
      <c r="L3" s="49" t="s">
        <v>86</v>
      </c>
    </row>
    <row r="4" spans="1:12" s="6" customFormat="1" ht="52.5" customHeight="1">
      <c r="A4" s="8" t="s">
        <v>5</v>
      </c>
      <c r="B4" s="97" t="s">
        <v>6</v>
      </c>
      <c r="C4" s="97"/>
      <c r="D4" s="97"/>
      <c r="E4" s="10" t="s">
        <v>126</v>
      </c>
      <c r="F4" s="10" t="s">
        <v>88</v>
      </c>
      <c r="G4" s="12" t="s">
        <v>127</v>
      </c>
      <c r="H4" s="9" t="s">
        <v>10</v>
      </c>
      <c r="I4" s="10" t="s">
        <v>126</v>
      </c>
      <c r="J4" s="10" t="s">
        <v>88</v>
      </c>
      <c r="K4" s="12" t="s">
        <v>127</v>
      </c>
      <c r="L4" s="9" t="s">
        <v>10</v>
      </c>
    </row>
    <row r="5" spans="1:12" s="6" customFormat="1" ht="30.75" customHeight="1">
      <c r="A5" s="8"/>
      <c r="B5" s="60"/>
      <c r="C5" s="61"/>
      <c r="D5" s="62"/>
      <c r="E5" s="95" t="s">
        <v>11</v>
      </c>
      <c r="F5" s="95"/>
      <c r="G5" s="95"/>
      <c r="H5" s="95"/>
      <c r="I5" s="95" t="s">
        <v>90</v>
      </c>
      <c r="J5" s="95"/>
      <c r="K5" s="95"/>
      <c r="L5" s="95"/>
    </row>
    <row r="6" spans="1:12" s="6" customFormat="1" ht="19.5" customHeight="1">
      <c r="A6" s="53" t="s">
        <v>91</v>
      </c>
      <c r="B6" s="17" t="s">
        <v>92</v>
      </c>
      <c r="C6" s="63"/>
      <c r="D6" s="63"/>
      <c r="E6" s="64">
        <f>SUM(E7+E9)</f>
        <v>114342</v>
      </c>
      <c r="F6" s="64">
        <f>SUM(F7+F9)</f>
        <v>0</v>
      </c>
      <c r="G6" s="64">
        <f>SUM(G7+G9)</f>
        <v>31382</v>
      </c>
      <c r="H6" s="64">
        <f>SUM(E6:G6)</f>
        <v>145724</v>
      </c>
      <c r="I6" s="64">
        <f>SUM(I7+I9)</f>
        <v>119531</v>
      </c>
      <c r="J6" s="64">
        <f>SUM(J7+J9)</f>
        <v>0</v>
      </c>
      <c r="K6" s="64">
        <v>31622</v>
      </c>
      <c r="L6" s="64">
        <f>SUM(I6:K6)</f>
        <v>151153</v>
      </c>
    </row>
    <row r="7" spans="1:12" s="6" customFormat="1" ht="19.5" customHeight="1">
      <c r="A7" s="13"/>
      <c r="B7" s="17" t="s">
        <v>94</v>
      </c>
      <c r="C7" s="17"/>
      <c r="D7" s="17"/>
      <c r="E7" s="65">
        <v>67035</v>
      </c>
      <c r="F7" s="55"/>
      <c r="G7" s="18">
        <v>31382</v>
      </c>
      <c r="H7" s="64">
        <f aca="true" t="shared" si="0" ref="H7:H21">SUM(E7:G7)</f>
        <v>98417</v>
      </c>
      <c r="I7" s="65">
        <v>71725</v>
      </c>
      <c r="J7" s="55"/>
      <c r="K7" s="18">
        <v>31622</v>
      </c>
      <c r="L7" s="64">
        <f aca="true" t="shared" si="1" ref="L7:L20">SUM(I7:K7)</f>
        <v>103347</v>
      </c>
    </row>
    <row r="8" spans="1:12" s="6" customFormat="1" ht="19.5" customHeight="1">
      <c r="A8" s="13"/>
      <c r="B8" s="66" t="s">
        <v>128</v>
      </c>
      <c r="C8" s="67"/>
      <c r="D8" s="68"/>
      <c r="E8" s="65">
        <v>15258</v>
      </c>
      <c r="F8" s="55"/>
      <c r="G8" s="55"/>
      <c r="H8" s="64">
        <f>SUM(E8:G8)</f>
        <v>15258</v>
      </c>
      <c r="I8" s="65">
        <v>15258</v>
      </c>
      <c r="J8" s="55"/>
      <c r="K8" s="55"/>
      <c r="L8" s="64">
        <f t="shared" si="1"/>
        <v>15258</v>
      </c>
    </row>
    <row r="9" spans="1:12" s="6" customFormat="1" ht="26.25" customHeight="1">
      <c r="A9" s="13"/>
      <c r="B9" s="99" t="s">
        <v>129</v>
      </c>
      <c r="C9" s="99"/>
      <c r="D9" s="99"/>
      <c r="E9" s="65">
        <v>47307</v>
      </c>
      <c r="F9" s="55"/>
      <c r="G9" s="55"/>
      <c r="H9" s="64">
        <f t="shared" si="0"/>
        <v>47307</v>
      </c>
      <c r="I9" s="65">
        <v>47806</v>
      </c>
      <c r="J9" s="55"/>
      <c r="K9" s="55"/>
      <c r="L9" s="64">
        <f t="shared" si="1"/>
        <v>47806</v>
      </c>
    </row>
    <row r="10" spans="1:12" s="6" customFormat="1" ht="19.5" customHeight="1">
      <c r="A10" s="13" t="s">
        <v>96</v>
      </c>
      <c r="B10" s="91" t="s">
        <v>97</v>
      </c>
      <c r="C10" s="91"/>
      <c r="D10" s="91"/>
      <c r="E10" s="65">
        <v>14450</v>
      </c>
      <c r="F10" s="55"/>
      <c r="G10" s="55"/>
      <c r="H10" s="64">
        <f t="shared" si="0"/>
        <v>14450</v>
      </c>
      <c r="I10" s="65">
        <v>14448</v>
      </c>
      <c r="J10" s="55"/>
      <c r="K10" s="55"/>
      <c r="L10" s="64">
        <f t="shared" si="1"/>
        <v>14448</v>
      </c>
    </row>
    <row r="11" spans="1:12" s="6" customFormat="1" ht="19.5" customHeight="1">
      <c r="A11" s="13" t="s">
        <v>98</v>
      </c>
      <c r="B11" s="91" t="s">
        <v>99</v>
      </c>
      <c r="C11" s="91"/>
      <c r="D11" s="91"/>
      <c r="E11" s="69">
        <v>4857</v>
      </c>
      <c r="F11" s="55"/>
      <c r="G11" s="55"/>
      <c r="H11" s="64">
        <f t="shared" si="0"/>
        <v>4857</v>
      </c>
      <c r="I11" s="69">
        <v>4857</v>
      </c>
      <c r="J11" s="55"/>
      <c r="K11" s="55"/>
      <c r="L11" s="64">
        <f t="shared" si="1"/>
        <v>4857</v>
      </c>
    </row>
    <row r="12" spans="1:12" s="6" customFormat="1" ht="19.5" customHeight="1">
      <c r="A12" s="13" t="s">
        <v>100</v>
      </c>
      <c r="B12" s="17" t="s">
        <v>101</v>
      </c>
      <c r="C12" s="17"/>
      <c r="D12" s="17"/>
      <c r="E12" s="65">
        <v>0</v>
      </c>
      <c r="F12" s="55"/>
      <c r="G12" s="55"/>
      <c r="H12" s="64">
        <f t="shared" si="0"/>
        <v>0</v>
      </c>
      <c r="I12" s="65">
        <v>1429</v>
      </c>
      <c r="J12" s="55"/>
      <c r="K12" s="55"/>
      <c r="L12" s="64">
        <f t="shared" si="1"/>
        <v>1429</v>
      </c>
    </row>
    <row r="13" spans="1:12" s="6" customFormat="1" ht="19.5" customHeight="1">
      <c r="A13" s="8"/>
      <c r="B13" s="92" t="s">
        <v>130</v>
      </c>
      <c r="C13" s="92"/>
      <c r="D13" s="92"/>
      <c r="E13" s="70">
        <f>SUM(E6+E10+E11)</f>
        <v>133649</v>
      </c>
      <c r="F13" s="47">
        <f>SUM(F6+F10+F11)</f>
        <v>0</v>
      </c>
      <c r="G13" s="47">
        <f>SUM(G6+G10+G11)</f>
        <v>31382</v>
      </c>
      <c r="H13" s="71">
        <f t="shared" si="0"/>
        <v>165031</v>
      </c>
      <c r="I13" s="70">
        <f>SUM(I6+I10+I11)</f>
        <v>138836</v>
      </c>
      <c r="J13" s="47">
        <f>SUM(J6+J10+J11)</f>
        <v>0</v>
      </c>
      <c r="K13" s="47">
        <f>SUM(K6+K10+K11)</f>
        <v>31622</v>
      </c>
      <c r="L13" s="64">
        <f>SUM(L6+L10+L11+L12)</f>
        <v>171887</v>
      </c>
    </row>
    <row r="14" spans="1:12" s="6" customFormat="1" ht="19.5" customHeight="1">
      <c r="A14" s="13" t="s">
        <v>103</v>
      </c>
      <c r="B14" s="17" t="s">
        <v>104</v>
      </c>
      <c r="C14" s="17"/>
      <c r="D14" s="17"/>
      <c r="E14" s="65">
        <v>5016</v>
      </c>
      <c r="F14" s="18"/>
      <c r="G14" s="18"/>
      <c r="H14" s="64">
        <f t="shared" si="0"/>
        <v>5016</v>
      </c>
      <c r="I14" s="65"/>
      <c r="J14" s="18"/>
      <c r="K14" s="18"/>
      <c r="L14" s="64">
        <f t="shared" si="1"/>
        <v>0</v>
      </c>
    </row>
    <row r="15" spans="1:12" s="6" customFormat="1" ht="19.5" customHeight="1">
      <c r="A15" s="13" t="s">
        <v>105</v>
      </c>
      <c r="B15" s="17" t="s">
        <v>106</v>
      </c>
      <c r="C15" s="17"/>
      <c r="D15" s="17"/>
      <c r="E15" s="65">
        <v>4732</v>
      </c>
      <c r="F15" s="18"/>
      <c r="G15" s="18"/>
      <c r="H15" s="64">
        <f t="shared" si="0"/>
        <v>4732</v>
      </c>
      <c r="I15" s="65">
        <v>4732</v>
      </c>
      <c r="J15" s="18"/>
      <c r="K15" s="18"/>
      <c r="L15" s="64">
        <f t="shared" si="1"/>
        <v>4732</v>
      </c>
    </row>
    <row r="16" spans="1:12" s="6" customFormat="1" ht="19.5" customHeight="1">
      <c r="A16" s="13" t="s">
        <v>107</v>
      </c>
      <c r="B16" s="17" t="s">
        <v>108</v>
      </c>
      <c r="C16" s="17"/>
      <c r="D16" s="17"/>
      <c r="E16" s="65"/>
      <c r="F16" s="18"/>
      <c r="G16" s="18"/>
      <c r="H16" s="64">
        <f t="shared" si="0"/>
        <v>0</v>
      </c>
      <c r="I16" s="65"/>
      <c r="J16" s="18"/>
      <c r="K16" s="18"/>
      <c r="L16" s="64">
        <f t="shared" si="1"/>
        <v>0</v>
      </c>
    </row>
    <row r="17" spans="1:12" s="6" customFormat="1" ht="19.5" customHeight="1">
      <c r="A17" s="8"/>
      <c r="B17" s="92" t="s">
        <v>131</v>
      </c>
      <c r="C17" s="92"/>
      <c r="D17" s="92"/>
      <c r="E17" s="70">
        <f>SUM(E14:E16)</f>
        <v>9748</v>
      </c>
      <c r="F17" s="47">
        <f>SUM(F14:F16)</f>
        <v>0</v>
      </c>
      <c r="G17" s="47">
        <f>SUM(G14:G16)</f>
        <v>0</v>
      </c>
      <c r="H17" s="71">
        <f t="shared" si="0"/>
        <v>9748</v>
      </c>
      <c r="I17" s="70">
        <f>SUM(I14:I16)</f>
        <v>4732</v>
      </c>
      <c r="J17" s="47">
        <f>SUM(J14:J16)</f>
        <v>0</v>
      </c>
      <c r="K17" s="47">
        <f>SUM(K14:K16)</f>
        <v>0</v>
      </c>
      <c r="L17" s="64">
        <f t="shared" si="1"/>
        <v>4732</v>
      </c>
    </row>
    <row r="18" spans="1:12" s="6" customFormat="1" ht="19.5" customHeight="1">
      <c r="A18" s="8" t="s">
        <v>110</v>
      </c>
      <c r="B18" s="14" t="s">
        <v>132</v>
      </c>
      <c r="C18" s="14"/>
      <c r="D18" s="14"/>
      <c r="E18" s="70">
        <f>SUM(E13+E17)</f>
        <v>143397</v>
      </c>
      <c r="F18" s="47">
        <f>SUM(F13+F17)</f>
        <v>0</v>
      </c>
      <c r="G18" s="47">
        <f>SUM(G13+G17)</f>
        <v>31382</v>
      </c>
      <c r="H18" s="71">
        <f t="shared" si="0"/>
        <v>174779</v>
      </c>
      <c r="I18" s="70">
        <f>SUM(I13+I17)</f>
        <v>143568</v>
      </c>
      <c r="J18" s="47">
        <f>SUM(J13+J17)</f>
        <v>0</v>
      </c>
      <c r="K18" s="47">
        <f>SUM(K13+K17)</f>
        <v>31622</v>
      </c>
      <c r="L18" s="64">
        <f>SUM(L13+L17)</f>
        <v>176619</v>
      </c>
    </row>
    <row r="19" spans="1:12" s="6" customFormat="1" ht="19.5" customHeight="1">
      <c r="A19" s="13" t="s">
        <v>112</v>
      </c>
      <c r="B19" s="72" t="s">
        <v>113</v>
      </c>
      <c r="C19" s="17"/>
      <c r="D19" s="17"/>
      <c r="E19" s="65">
        <v>0</v>
      </c>
      <c r="F19" s="18"/>
      <c r="G19" s="18"/>
      <c r="H19" s="64">
        <f t="shared" si="0"/>
        <v>0</v>
      </c>
      <c r="I19" s="65">
        <v>0</v>
      </c>
      <c r="J19" s="18"/>
      <c r="K19" s="18"/>
      <c r="L19" s="64">
        <f t="shared" si="1"/>
        <v>0</v>
      </c>
    </row>
    <row r="20" spans="1:12" s="6" customFormat="1" ht="19.5" customHeight="1">
      <c r="A20" s="13" t="s">
        <v>133</v>
      </c>
      <c r="B20" s="72" t="s">
        <v>134</v>
      </c>
      <c r="C20" s="17"/>
      <c r="D20" s="17"/>
      <c r="E20" s="65"/>
      <c r="F20" s="18"/>
      <c r="G20" s="18"/>
      <c r="H20" s="64"/>
      <c r="I20" s="65">
        <v>612</v>
      </c>
      <c r="J20" s="18"/>
      <c r="K20" s="18"/>
      <c r="L20" s="64">
        <f t="shared" si="1"/>
        <v>612</v>
      </c>
    </row>
    <row r="21" spans="1:12" s="6" customFormat="1" ht="19.5" customHeight="1">
      <c r="A21" s="8" t="s">
        <v>114</v>
      </c>
      <c r="B21" s="93" t="s">
        <v>115</v>
      </c>
      <c r="C21" s="93"/>
      <c r="D21" s="93"/>
      <c r="E21" s="70">
        <f>SUM(E18:E19)</f>
        <v>143397</v>
      </c>
      <c r="F21" s="47">
        <f>SUM(F18:F19)</f>
        <v>0</v>
      </c>
      <c r="G21" s="47">
        <f>SUM(G18:G19)</f>
        <v>31382</v>
      </c>
      <c r="H21" s="71">
        <f t="shared" si="0"/>
        <v>174779</v>
      </c>
      <c r="I21" s="70">
        <f>SUM(I18:I19)</f>
        <v>143568</v>
      </c>
      <c r="J21" s="47">
        <f>SUM(J18:J19)</f>
        <v>0</v>
      </c>
      <c r="K21" s="47">
        <f>SUM(K18:K19)</f>
        <v>31622</v>
      </c>
      <c r="L21" s="64">
        <f>SUM(L18:L20)</f>
        <v>177231</v>
      </c>
    </row>
  </sheetData>
  <sheetProtection selectLockedCells="1" selectUnlockedCells="1"/>
  <mergeCells count="11">
    <mergeCell ref="B10:D10"/>
    <mergeCell ref="B11:D11"/>
    <mergeCell ref="B13:D13"/>
    <mergeCell ref="B17:D17"/>
    <mergeCell ref="B21:D21"/>
    <mergeCell ref="A1:L1"/>
    <mergeCell ref="A2:L2"/>
    <mergeCell ref="B4:D4"/>
    <mergeCell ref="E5:H5"/>
    <mergeCell ref="I5:L5"/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POLGÁRMESTERI HIVATAL</cp:lastModifiedBy>
  <dcterms:modified xsi:type="dcterms:W3CDTF">2014-12-05T10:42:32Z</dcterms:modified>
  <cp:category/>
  <cp:version/>
  <cp:contentType/>
  <cp:contentStatus/>
</cp:coreProperties>
</file>