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20\12-zárszámadás\"/>
    </mc:Choice>
  </mc:AlternateContent>
  <bookViews>
    <workbookView xWindow="0" yWindow="0" windowWidth="28800" windowHeight="12435"/>
  </bookViews>
  <sheets>
    <sheet name="4.2. melléklet" sheetId="1" r:id="rId1"/>
  </sheets>
  <externalReferences>
    <externalReference r:id="rId2"/>
    <externalReference r:id="rId3"/>
  </externalReferences>
  <definedNames>
    <definedName name="A">#REF!</definedName>
    <definedName name="_xlnm.Print_Area" localSheetId="0">'4.2. melléklet'!#REF!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2" i="1" l="1"/>
  <c r="F92" i="1"/>
  <c r="H91" i="1"/>
  <c r="I91" i="1" s="1"/>
  <c r="H88" i="1"/>
  <c r="I88" i="1" s="1"/>
  <c r="H87" i="1"/>
  <c r="I87" i="1" s="1"/>
  <c r="I92" i="1" s="1"/>
  <c r="H84" i="1"/>
  <c r="G84" i="1"/>
  <c r="G85" i="1" s="1"/>
  <c r="H77" i="1"/>
  <c r="I77" i="1" s="1"/>
  <c r="I85" i="1" s="1"/>
  <c r="G77" i="1"/>
  <c r="F77" i="1"/>
  <c r="F85" i="1" s="1"/>
  <c r="I73" i="1"/>
  <c r="I70" i="1"/>
  <c r="H70" i="1"/>
  <c r="I68" i="1"/>
  <c r="I67" i="1"/>
  <c r="I66" i="1"/>
  <c r="H59" i="1"/>
  <c r="F59" i="1"/>
  <c r="I57" i="1"/>
  <c r="I54" i="1"/>
  <c r="H54" i="1"/>
  <c r="H53" i="1"/>
  <c r="G53" i="1"/>
  <c r="F53" i="1"/>
  <c r="I44" i="1"/>
  <c r="H44" i="1"/>
  <c r="G44" i="1"/>
  <c r="F44" i="1"/>
  <c r="I41" i="1"/>
  <c r="I50" i="1" s="1"/>
  <c r="H41" i="1"/>
  <c r="H50" i="1" s="1"/>
  <c r="G41" i="1"/>
  <c r="G51" i="1" s="1"/>
  <c r="F41" i="1"/>
  <c r="F50" i="1" s="1"/>
  <c r="G39" i="1"/>
  <c r="I28" i="1"/>
  <c r="H27" i="1"/>
  <c r="I27" i="1" s="1"/>
  <c r="G27" i="1"/>
  <c r="F27" i="1"/>
  <c r="I19" i="1"/>
  <c r="H19" i="1"/>
  <c r="G19" i="1"/>
  <c r="F19" i="1"/>
  <c r="H8" i="1"/>
  <c r="H51" i="1" s="1"/>
  <c r="H60" i="1" s="1"/>
  <c r="G8" i="1"/>
  <c r="F8" i="1"/>
  <c r="F51" i="1" s="1"/>
  <c r="F93" i="1" l="1"/>
  <c r="G60" i="1"/>
  <c r="I93" i="1"/>
  <c r="G93" i="1"/>
  <c r="G50" i="1"/>
  <c r="I53" i="1"/>
  <c r="H85" i="1"/>
  <c r="H92" i="1"/>
  <c r="H93" i="1" s="1"/>
  <c r="I8" i="1"/>
  <c r="I51" i="1" s="1"/>
  <c r="F39" i="1"/>
  <c r="F60" i="1" s="1"/>
  <c r="H39" i="1"/>
  <c r="I39" i="1" s="1"/>
  <c r="G59" i="1"/>
  <c r="I60" i="1" l="1"/>
  <c r="I59" i="1"/>
</calcChain>
</file>

<file path=xl/sharedStrings.xml><?xml version="1.0" encoding="utf-8"?>
<sst xmlns="http://schemas.openxmlformats.org/spreadsheetml/2006/main" count="276" uniqueCount="220">
  <si>
    <t>Forintban</t>
  </si>
  <si>
    <t>Költségvetési szerv megnevezése</t>
  </si>
  <si>
    <t>TÉGLÁS VÁROS ÖNKORMÁNYZATA                                                                 Önkéntvállalt feladatok</t>
  </si>
  <si>
    <t>Előir. csop.</t>
  </si>
  <si>
    <t xml:space="preserve">K.Előir. szám </t>
  </si>
  <si>
    <t>Rovat száma</t>
  </si>
  <si>
    <t>Megnevezés</t>
  </si>
  <si>
    <t>2019. évi eredeti előirányzat</t>
  </si>
  <si>
    <t>2019. évi módosított előirányzat</t>
  </si>
  <si>
    <t>Teljesítés</t>
  </si>
  <si>
    <t>Teljesítés 
%</t>
  </si>
  <si>
    <t>Ssz.</t>
  </si>
  <si>
    <t>A</t>
  </si>
  <si>
    <t>B</t>
  </si>
  <si>
    <t>C</t>
  </si>
  <si>
    <t>D</t>
  </si>
  <si>
    <t>E</t>
  </si>
  <si>
    <t>F</t>
  </si>
  <si>
    <t>G</t>
  </si>
  <si>
    <t>H</t>
  </si>
  <si>
    <t>1.</t>
  </si>
  <si>
    <t>MŰKÖDÉSI KÖLTSÉGVETÉS</t>
  </si>
  <si>
    <t>3.</t>
  </si>
  <si>
    <t>B1</t>
  </si>
  <si>
    <t>Működési bevételek államháztartáson belülről</t>
  </si>
  <si>
    <t>4.</t>
  </si>
  <si>
    <t>B11</t>
  </si>
  <si>
    <t>Önkormányzatok működési támogatásai</t>
  </si>
  <si>
    <t>5.</t>
  </si>
  <si>
    <t>B111</t>
  </si>
  <si>
    <t>Helyi önkormányzatok működésének általános támogatása</t>
  </si>
  <si>
    <t>6.</t>
  </si>
  <si>
    <t>B112</t>
  </si>
  <si>
    <t>Egyes köznevelési feladatok támogatása</t>
  </si>
  <si>
    <t>7.</t>
  </si>
  <si>
    <t>B113</t>
  </si>
  <si>
    <t>Szociális és gyermekjóléti feladatok támogatása</t>
  </si>
  <si>
    <t>8.</t>
  </si>
  <si>
    <t>B114</t>
  </si>
  <si>
    <t>Kulturális feladatok támogatása</t>
  </si>
  <si>
    <t>9.</t>
  </si>
  <si>
    <t>B115</t>
  </si>
  <si>
    <t>Működési célú költségvetési támogatások és kiegszítő támogatások</t>
  </si>
  <si>
    <t>10.</t>
  </si>
  <si>
    <t>B116</t>
  </si>
  <si>
    <t>Elszámolásból származó bevételek</t>
  </si>
  <si>
    <t>11.</t>
  </si>
  <si>
    <t>B12</t>
  </si>
  <si>
    <t>Elvonások és befizetések bevételei</t>
  </si>
  <si>
    <t>12.</t>
  </si>
  <si>
    <t>B14</t>
  </si>
  <si>
    <t>Működési célú visszatérítendő támogatás, kölcsön visszatérülése államháztartáson belülről</t>
  </si>
  <si>
    <t>13.</t>
  </si>
  <si>
    <t>B16</t>
  </si>
  <si>
    <t>Egyéb működési célú támogatások bevételei államháztartáson belülről</t>
  </si>
  <si>
    <t>14.</t>
  </si>
  <si>
    <t>B3</t>
  </si>
  <si>
    <t>Közhatalmi bevételek</t>
  </si>
  <si>
    <t>15.</t>
  </si>
  <si>
    <t>B31</t>
  </si>
  <si>
    <t>Jövedelemadók - termőföld bérbeadása</t>
  </si>
  <si>
    <t>16.</t>
  </si>
  <si>
    <t>B34</t>
  </si>
  <si>
    <t>Vagyoni típusú adók</t>
  </si>
  <si>
    <t>17.</t>
  </si>
  <si>
    <t>B35</t>
  </si>
  <si>
    <t>Termékek és szolgáltatások adói</t>
  </si>
  <si>
    <t>18.</t>
  </si>
  <si>
    <t>B351</t>
  </si>
  <si>
    <t>Értékesítési és forgalmi adók - iparűzési adó</t>
  </si>
  <si>
    <t>19.</t>
  </si>
  <si>
    <t>B354</t>
  </si>
  <si>
    <t>Gépjárműadó</t>
  </si>
  <si>
    <t>20.</t>
  </si>
  <si>
    <t>B355</t>
  </si>
  <si>
    <t>Egyéb áruhasználati és szolgáltatási adók</t>
  </si>
  <si>
    <t>21.</t>
  </si>
  <si>
    <t>B36</t>
  </si>
  <si>
    <t>Egyéb közhatalmi bevételek</t>
  </si>
  <si>
    <t>22.</t>
  </si>
  <si>
    <t>B4</t>
  </si>
  <si>
    <t>Működési bevételek</t>
  </si>
  <si>
    <t>23.</t>
  </si>
  <si>
    <t>B401</t>
  </si>
  <si>
    <t>Készletértékesítés ellenértéke</t>
  </si>
  <si>
    <t>24.</t>
  </si>
  <si>
    <t>B402</t>
  </si>
  <si>
    <t>Szolgáltatások ellenértéke</t>
  </si>
  <si>
    <t>25.</t>
  </si>
  <si>
    <t>B403</t>
  </si>
  <si>
    <t>Közvetített szolgáltatások</t>
  </si>
  <si>
    <t>26.</t>
  </si>
  <si>
    <t>B404</t>
  </si>
  <si>
    <t>Tulajdonosi bevételek</t>
  </si>
  <si>
    <t>27.</t>
  </si>
  <si>
    <t>B405</t>
  </si>
  <si>
    <t>Ellátási díjak</t>
  </si>
  <si>
    <t>28.</t>
  </si>
  <si>
    <t>B406</t>
  </si>
  <si>
    <t>Kiszámlázott általános forgalmi adó</t>
  </si>
  <si>
    <t>29.</t>
  </si>
  <si>
    <t>B407</t>
  </si>
  <si>
    <t>Általános forgalmi adó visszatérítése</t>
  </si>
  <si>
    <t>30.</t>
  </si>
  <si>
    <t>B408</t>
  </si>
  <si>
    <t>Kamatbevételek</t>
  </si>
  <si>
    <t>31.</t>
  </si>
  <si>
    <t>B411</t>
  </si>
  <si>
    <t>Egyéb működési bevételek</t>
  </si>
  <si>
    <t>32.</t>
  </si>
  <si>
    <t>B6</t>
  </si>
  <si>
    <t>Működési célú átvett pénzeszközök</t>
  </si>
  <si>
    <t>33.</t>
  </si>
  <si>
    <t>B65</t>
  </si>
  <si>
    <t>Egyéb működési célú átvett pénzeszközök</t>
  </si>
  <si>
    <t>Működési bevételek összesen</t>
  </si>
  <si>
    <t>34.</t>
  </si>
  <si>
    <t>2.</t>
  </si>
  <si>
    <t>FELHALMOZÁSI KÖLTSÉGVETÉS</t>
  </si>
  <si>
    <t>35.</t>
  </si>
  <si>
    <t>B2</t>
  </si>
  <si>
    <t>Felhalmozási célú támogatások államháztartáson belülről</t>
  </si>
  <si>
    <t>36.</t>
  </si>
  <si>
    <t>B21</t>
  </si>
  <si>
    <t>Felhalmozási célú önkormányzati támogatások</t>
  </si>
  <si>
    <t>37.</t>
  </si>
  <si>
    <t>B25</t>
  </si>
  <si>
    <t>Egyéb felhalmozási célú támogatások államháztartáson belülről</t>
  </si>
  <si>
    <t>38.</t>
  </si>
  <si>
    <t>B5</t>
  </si>
  <si>
    <t>Felhalmozási bevételek</t>
  </si>
  <si>
    <t>39.</t>
  </si>
  <si>
    <t>B51</t>
  </si>
  <si>
    <t>Immateriális javak értékesítése</t>
  </si>
  <si>
    <t>40.</t>
  </si>
  <si>
    <t>B52</t>
  </si>
  <si>
    <t>Ingatlanok értékesítése</t>
  </si>
  <si>
    <t>41.</t>
  </si>
  <si>
    <t>B53</t>
  </si>
  <si>
    <t>Egyéb tárgyi eszközök értékesítése</t>
  </si>
  <si>
    <t>42.</t>
  </si>
  <si>
    <t>B54</t>
  </si>
  <si>
    <t>Részesedések értékesítése</t>
  </si>
  <si>
    <t>43.</t>
  </si>
  <si>
    <t>B7</t>
  </si>
  <si>
    <t>Felhalmozási célú átvett pénzeszközök</t>
  </si>
  <si>
    <t>Felhalmozási bevételek összesen</t>
  </si>
  <si>
    <t>44.</t>
  </si>
  <si>
    <t xml:space="preserve">                                     </t>
  </si>
  <si>
    <t>KÖLTSÉGVETÉSI BEVÉTELEK ÖSSZESEN (1+2)</t>
  </si>
  <si>
    <t>45.</t>
  </si>
  <si>
    <t>FINANSZÍROZÁSI KÖLTSÉGVETÉS</t>
  </si>
  <si>
    <t>46.</t>
  </si>
  <si>
    <t>B8</t>
  </si>
  <si>
    <t>Finanszírozási bevételek</t>
  </si>
  <si>
    <t>47.</t>
  </si>
  <si>
    <t>B81</t>
  </si>
  <si>
    <t>Belföldi finanszírozási bevételek</t>
  </si>
  <si>
    <t>48.</t>
  </si>
  <si>
    <t>B811</t>
  </si>
  <si>
    <t>Hitel, kölcsön felvétel pénzügyi vállalkozástól</t>
  </si>
  <si>
    <t>49.</t>
  </si>
  <si>
    <t>B812</t>
  </si>
  <si>
    <t>Belföldi értékpapírok bevételei</t>
  </si>
  <si>
    <t>50.</t>
  </si>
  <si>
    <t>B813</t>
  </si>
  <si>
    <t>Maradvány igénybevétele</t>
  </si>
  <si>
    <t>51.</t>
  </si>
  <si>
    <t>B814</t>
  </si>
  <si>
    <t>Államháztartáson belüli megelőlegezések</t>
  </si>
  <si>
    <t>52.</t>
  </si>
  <si>
    <t>FINANSZÍROZÁSI BEVÉTELEK ÖSSZESEN</t>
  </si>
  <si>
    <t>53.</t>
  </si>
  <si>
    <t>BEVÉTELEK ÖSSZESEN</t>
  </si>
  <si>
    <t>K1</t>
  </si>
  <si>
    <t>Személyi juttatások</t>
  </si>
  <si>
    <t>K2</t>
  </si>
  <si>
    <t>Munkaadókat terhelő járulékok és szociális hozzájárulási adó</t>
  </si>
  <si>
    <t>K3</t>
  </si>
  <si>
    <t>Dologi kiadások</t>
  </si>
  <si>
    <t>K4</t>
  </si>
  <si>
    <t>Ellátottak pénzbeli juttatásai</t>
  </si>
  <si>
    <t>K5</t>
  </si>
  <si>
    <t>Egyéb működési kiadások</t>
  </si>
  <si>
    <t>K502</t>
  </si>
  <si>
    <t>Elvonások és befizetések</t>
  </si>
  <si>
    <t>K506</t>
  </si>
  <si>
    <t>Egyéb működési célú támogatások ÁH-n belülre</t>
  </si>
  <si>
    <t>K512</t>
  </si>
  <si>
    <t>Egyéb működési célú támogatások államháztartáson kívülre</t>
  </si>
  <si>
    <t>K513</t>
  </si>
  <si>
    <t>Tartalékok</t>
  </si>
  <si>
    <t>-általános tartalék</t>
  </si>
  <si>
    <t>-céltartalék</t>
  </si>
  <si>
    <t>Működési kiadások összesen</t>
  </si>
  <si>
    <t>K6</t>
  </si>
  <si>
    <t>Beruházások</t>
  </si>
  <si>
    <t>K7</t>
  </si>
  <si>
    <t>Felújítások</t>
  </si>
  <si>
    <t>K8</t>
  </si>
  <si>
    <t>Egyéb felhalmozási célú kiadások</t>
  </si>
  <si>
    <t>K84</t>
  </si>
  <si>
    <t>Egyéb felhalmozási célú támogatások államháztartáson belülre</t>
  </si>
  <si>
    <t>K89</t>
  </si>
  <si>
    <t>Egyéb felhalmozási célú támogatások államháztartáson kívülre</t>
  </si>
  <si>
    <t>Felhalmozási kiadások összesen</t>
  </si>
  <si>
    <t>KÖLTSÉGVETÉSI KIADÁSOK ÖSSZESEN (1+2)</t>
  </si>
  <si>
    <t>K9</t>
  </si>
  <si>
    <t>Finanszírozási kiadások</t>
  </si>
  <si>
    <t>K91</t>
  </si>
  <si>
    <t>Belföldi finanszírozási kiadások</t>
  </si>
  <si>
    <t>K911</t>
  </si>
  <si>
    <t>Hitel-, és kölcsöntörlesztés államháztartáson kívülre</t>
  </si>
  <si>
    <t>K914</t>
  </si>
  <si>
    <t>Államháztartáson belüli megelőlegezések visszafizetése</t>
  </si>
  <si>
    <t>K915</t>
  </si>
  <si>
    <t>Intézmény finanszírozás</t>
  </si>
  <si>
    <t>FINANSZÍROZÁSI KIADÁSOK ÖSSZESEN</t>
  </si>
  <si>
    <t>KIADÁSOK ÖSSZESEN</t>
  </si>
  <si>
    <t>4.2. melléklet a 12/2020. (VI.30.)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</si>
</sst>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Times New Roman CE"/>
      <charset val="238"/>
    </font>
    <font>
      <sz val="9"/>
      <name val="Times New Roman CE"/>
      <charset val="238"/>
    </font>
    <font>
      <b/>
      <sz val="11"/>
      <color theme="1"/>
      <name val="Times New Roman CE"/>
      <charset val="238"/>
    </font>
    <font>
      <sz val="10"/>
      <color theme="1" tint="4.9989318521683403E-2"/>
      <name val="Times New Roman CE"/>
      <charset val="238"/>
    </font>
    <font>
      <b/>
      <i/>
      <sz val="10"/>
      <color theme="1" tint="4.9989318521683403E-2"/>
      <name val="Times New Roman CE"/>
      <charset val="238"/>
    </font>
    <font>
      <b/>
      <sz val="10"/>
      <name val="Times New Roman CE"/>
      <charset val="238"/>
    </font>
    <font>
      <b/>
      <sz val="11"/>
      <name val="Times New Roman CE"/>
      <charset val="238"/>
    </font>
    <font>
      <b/>
      <sz val="9"/>
      <color theme="1"/>
      <name val="Times New Roman CE"/>
      <charset val="238"/>
    </font>
    <font>
      <b/>
      <sz val="10"/>
      <color theme="1"/>
      <name val="Times New Roman CE"/>
      <charset val="238"/>
    </font>
    <font>
      <sz val="9"/>
      <color theme="1"/>
      <name val="Times New Roman CE"/>
      <charset val="238"/>
    </font>
    <font>
      <sz val="11"/>
      <color theme="1"/>
      <name val="Times New Roman CE"/>
      <charset val="238"/>
    </font>
    <font>
      <sz val="9"/>
      <color theme="1" tint="4.9989318521683403E-2"/>
      <name val="Times New Roman CE"/>
      <charset val="238"/>
    </font>
    <font>
      <sz val="10"/>
      <color rgb="FFFF0000"/>
      <name val="Times New Roman CE"/>
      <charset val="238"/>
    </font>
    <font>
      <b/>
      <sz val="10"/>
      <color theme="1" tint="4.9989318521683403E-2"/>
      <name val="Times New Roman CE"/>
      <charset val="238"/>
    </font>
    <font>
      <b/>
      <sz val="9"/>
      <name val="Times New Roman CE"/>
      <charset val="238"/>
    </font>
    <font>
      <sz val="10"/>
      <color theme="1"/>
      <name val="Times New Roman CE"/>
      <charset val="238"/>
    </font>
    <font>
      <b/>
      <sz val="13"/>
      <color theme="1"/>
      <name val="Times New Roman CE"/>
      <charset val="238"/>
    </font>
    <font>
      <b/>
      <sz val="13"/>
      <name val="Times New Roman CE"/>
      <charset val="238"/>
    </font>
    <font>
      <sz val="13"/>
      <color theme="1"/>
      <name val="Times New Roman CE"/>
      <charset val="238"/>
    </font>
    <font>
      <sz val="9"/>
      <color rgb="FFFF000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0" fillId="0" borderId="0" xfId="0" applyFont="1" applyBorder="1" applyAlignment="1" applyProtection="1">
      <alignment horizontal="right" vertical="top"/>
      <protection locked="0"/>
    </xf>
    <xf numFmtId="0" fontId="3" fillId="0" borderId="0" xfId="0" applyFont="1" applyBorder="1" applyAlignment="1" applyProtection="1">
      <alignment horizontal="right" vertical="top"/>
      <protection locked="0"/>
    </xf>
    <xf numFmtId="0" fontId="4" fillId="0" borderId="0" xfId="0" applyFont="1" applyBorder="1" applyAlignment="1" applyProtection="1">
      <alignment horizontal="right" vertical="top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0" fontId="7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/>
    </xf>
    <xf numFmtId="3" fontId="8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9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 wrapText="1"/>
    </xf>
    <xf numFmtId="0" fontId="10" fillId="0" borderId="4" xfId="0" applyFont="1" applyBorder="1" applyAlignment="1">
      <alignment horizontal="center"/>
    </xf>
    <xf numFmtId="0" fontId="1" fillId="0" borderId="4" xfId="0" applyFont="1" applyFill="1" applyBorder="1" applyAlignment="1" applyProtection="1">
      <alignment horizontal="center" vertical="center" wrapText="1"/>
    </xf>
    <xf numFmtId="0" fontId="11" fillId="0" borderId="4" xfId="0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horizontal="center"/>
    </xf>
    <xf numFmtId="0" fontId="1" fillId="0" borderId="6" xfId="0" applyFont="1" applyBorder="1"/>
    <xf numFmtId="0" fontId="2" fillId="2" borderId="4" xfId="0" applyFont="1" applyFill="1" applyBorder="1"/>
    <xf numFmtId="49" fontId="2" fillId="2" borderId="4" xfId="0" applyNumberFormat="1" applyFont="1" applyFill="1" applyBorder="1" applyAlignment="1">
      <alignment horizontal="center"/>
    </xf>
    <xf numFmtId="0" fontId="0" fillId="2" borderId="6" xfId="0" applyFont="1" applyFill="1" applyBorder="1"/>
    <xf numFmtId="0" fontId="12" fillId="2" borderId="6" xfId="0" applyFont="1" applyFill="1" applyBorder="1"/>
    <xf numFmtId="0" fontId="2" fillId="0" borderId="6" xfId="0" applyFont="1" applyBorder="1"/>
    <xf numFmtId="0" fontId="5" fillId="0" borderId="6" xfId="0" applyFont="1" applyBorder="1"/>
    <xf numFmtId="3" fontId="5" fillId="0" borderId="6" xfId="0" applyNumberFormat="1" applyFont="1" applyBorder="1"/>
    <xf numFmtId="3" fontId="13" fillId="0" borderId="6" xfId="0" applyNumberFormat="1" applyFont="1" applyBorder="1"/>
    <xf numFmtId="10" fontId="13" fillId="0" borderId="6" xfId="0" applyNumberFormat="1" applyFont="1" applyBorder="1"/>
    <xf numFmtId="0" fontId="1" fillId="0" borderId="4" xfId="0" applyFont="1" applyFill="1" applyBorder="1"/>
    <xf numFmtId="0" fontId="2" fillId="0" borderId="4" xfId="0" applyFont="1" applyBorder="1"/>
    <xf numFmtId="0" fontId="0" fillId="0" borderId="4" xfId="0" applyFont="1" applyBorder="1"/>
    <xf numFmtId="3" fontId="0" fillId="0" borderId="4" xfId="0" applyNumberFormat="1" applyFont="1" applyBorder="1"/>
    <xf numFmtId="3" fontId="3" fillId="0" borderId="4" xfId="0" applyNumberFormat="1" applyFont="1" applyBorder="1"/>
    <xf numFmtId="3" fontId="12" fillId="0" borderId="4" xfId="0" applyNumberFormat="1" applyFont="1" applyBorder="1"/>
    <xf numFmtId="0" fontId="0" fillId="0" borderId="4" xfId="0" applyFont="1" applyBorder="1" applyAlignment="1">
      <alignment horizontal="left" indent="2"/>
    </xf>
    <xf numFmtId="0" fontId="0" fillId="0" borderId="4" xfId="0" applyFont="1" applyBorder="1" applyAlignment="1">
      <alignment wrapText="1"/>
    </xf>
    <xf numFmtId="0" fontId="5" fillId="0" borderId="4" xfId="0" applyFont="1" applyBorder="1"/>
    <xf numFmtId="3" fontId="5" fillId="0" borderId="4" xfId="0" applyNumberFormat="1" applyFont="1" applyBorder="1"/>
    <xf numFmtId="3" fontId="13" fillId="0" borderId="4" xfId="0" applyNumberFormat="1" applyFont="1" applyBorder="1"/>
    <xf numFmtId="10" fontId="3" fillId="0" borderId="6" xfId="0" applyNumberFormat="1" applyFont="1" applyBorder="1"/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0" fontId="0" fillId="2" borderId="4" xfId="0" applyFont="1" applyFill="1" applyBorder="1"/>
    <xf numFmtId="0" fontId="12" fillId="2" borderId="4" xfId="0" applyFont="1" applyFill="1" applyBorder="1"/>
    <xf numFmtId="3" fontId="0" fillId="0" borderId="6" xfId="0" applyNumberFormat="1" applyFont="1" applyBorder="1"/>
    <xf numFmtId="3" fontId="3" fillId="0" borderId="6" xfId="0" applyNumberFormat="1" applyFont="1" applyBorder="1"/>
    <xf numFmtId="0" fontId="14" fillId="0" borderId="4" xfId="0" applyFont="1" applyFill="1" applyBorder="1"/>
    <xf numFmtId="0" fontId="5" fillId="0" borderId="0" xfId="0" applyFont="1"/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4" xfId="0" applyFont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3" fontId="8" fillId="0" borderId="6" xfId="0" applyNumberFormat="1" applyFont="1" applyBorder="1"/>
    <xf numFmtId="10" fontId="8" fillId="0" borderId="6" xfId="0" applyNumberFormat="1" applyFont="1" applyBorder="1"/>
    <xf numFmtId="3" fontId="15" fillId="0" borderId="6" xfId="0" applyNumberFormat="1" applyFont="1" applyBorder="1"/>
    <xf numFmtId="10" fontId="15" fillId="0" borderId="6" xfId="0" applyNumberFormat="1" applyFont="1" applyBorder="1"/>
    <xf numFmtId="0" fontId="16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3" fontId="17" fillId="0" borderId="6" xfId="0" applyNumberFormat="1" applyFont="1" applyBorder="1"/>
    <xf numFmtId="3" fontId="16" fillId="0" borderId="6" xfId="0" applyNumberFormat="1" applyFont="1" applyBorder="1"/>
    <xf numFmtId="10" fontId="16" fillId="0" borderId="6" xfId="0" applyNumberFormat="1" applyFont="1" applyBorder="1"/>
    <xf numFmtId="0" fontId="18" fillId="0" borderId="0" xfId="0" applyFont="1"/>
    <xf numFmtId="3" fontId="18" fillId="0" borderId="0" xfId="0" applyNumberFormat="1" applyFont="1"/>
    <xf numFmtId="0" fontId="1" fillId="0" borderId="4" xfId="0" applyFont="1" applyBorder="1"/>
    <xf numFmtId="0" fontId="2" fillId="0" borderId="3" xfId="0" applyFont="1" applyBorder="1" applyAlignment="1">
      <alignment horizont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49" fontId="2" fillId="2" borderId="2" xfId="0" applyNumberFormat="1" applyFont="1" applyFill="1" applyBorder="1" applyAlignment="1"/>
    <xf numFmtId="0" fontId="15" fillId="2" borderId="4" xfId="0" applyFont="1" applyFill="1" applyBorder="1"/>
    <xf numFmtId="0" fontId="9" fillId="0" borderId="4" xfId="0" applyFont="1" applyBorder="1" applyAlignment="1">
      <alignment horizontal="center" wrapText="1"/>
    </xf>
    <xf numFmtId="3" fontId="9" fillId="0" borderId="4" xfId="0" applyNumberFormat="1" applyFont="1" applyBorder="1" applyAlignment="1">
      <alignment horizontal="center"/>
    </xf>
    <xf numFmtId="3" fontId="19" fillId="0" borderId="4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3" xfId="0" applyFont="1" applyBorder="1"/>
    <xf numFmtId="3" fontId="15" fillId="0" borderId="4" xfId="0" applyNumberFormat="1" applyFont="1" applyBorder="1"/>
    <xf numFmtId="49" fontId="0" fillId="0" borderId="4" xfId="0" applyNumberFormat="1" applyFont="1" applyBorder="1" applyAlignment="1">
      <alignment horizontal="left" indent="5"/>
    </xf>
    <xf numFmtId="0" fontId="2" fillId="2" borderId="0" xfId="0" applyFont="1" applyFill="1"/>
    <xf numFmtId="3" fontId="0" fillId="0" borderId="0" xfId="0" applyNumberFormat="1" applyFont="1"/>
    <xf numFmtId="49" fontId="0" fillId="0" borderId="4" xfId="0" applyNumberFormat="1" applyFont="1" applyBorder="1" applyAlignment="1">
      <alignment horizontal="left" indent="2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3" fontId="8" fillId="0" borderId="4" xfId="0" applyNumberFormat="1" applyFont="1" applyBorder="1"/>
    <xf numFmtId="10" fontId="8" fillId="0" borderId="4" xfId="0" applyNumberFormat="1" applyFont="1" applyBorder="1"/>
    <xf numFmtId="10" fontId="15" fillId="0" borderId="4" xfId="0" applyNumberFormat="1" applyFont="1" applyBorder="1"/>
    <xf numFmtId="0" fontId="0" fillId="0" borderId="4" xfId="0" applyFont="1" applyBorder="1" applyAlignment="1">
      <alignment horizontal="left" wrapText="1" indent="2"/>
    </xf>
    <xf numFmtId="0" fontId="12" fillId="0" borderId="0" xfId="0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DOKUMENTUMOK\K&#214;LTS&#201;GVET&#201;S%20BESZ&#193;MOL&#211;\2019\2019%20&#233;vi%20k&#246;lts&#233;gvet&#233;s\2019.%20&#233;vi%20kv.%20t&#225;bl&#225;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  "/>
      <sheetName val="3.sz.mell  "/>
      <sheetName val="4.sz.mell. önkormányzat"/>
      <sheetName val="5.sz.mell. hivatal"/>
      <sheetName val="6.sz.mell. óvoda"/>
      <sheetName val="7.sz.mell. könyvtár"/>
      <sheetName val="8.sz.mell. bölcsőde"/>
      <sheetName val="9.sz.mell."/>
      <sheetName val="10.sz.mell."/>
      <sheetName val="11.sz.mell."/>
      <sheetName val="12.sz.mell.  "/>
      <sheetName val="13.sz.mell."/>
      <sheetName val="14.sz mell."/>
      <sheetName val="15.sz. mell."/>
      <sheetName val="16. sz. mell."/>
    </sheetNames>
    <sheetDataSet>
      <sheetData sheetId="0"/>
      <sheetData sheetId="1"/>
      <sheetData sheetId="2"/>
      <sheetData sheetId="3"/>
      <sheetData sheetId="4">
        <row r="35">
          <cell r="H35">
            <v>1457000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96"/>
  <sheetViews>
    <sheetView tabSelected="1" view="pageBreakPreview" topLeftCell="B1" zoomScale="85" zoomScaleNormal="100" zoomScaleSheetLayoutView="85" workbookViewId="0">
      <selection activeCell="Q21" sqref="Q21"/>
    </sheetView>
  </sheetViews>
  <sheetFormatPr defaultRowHeight="14.25" x14ac:dyDescent="0.2"/>
  <cols>
    <col min="1" max="1" width="4" style="1" customWidth="1"/>
    <col min="2" max="2" width="8.6640625" style="2" customWidth="1"/>
    <col min="3" max="3" width="9.5" style="3" customWidth="1"/>
    <col min="4" max="4" width="7.5" style="3" customWidth="1"/>
    <col min="5" max="5" width="78" style="3" customWidth="1"/>
    <col min="6" max="7" width="19.6640625" style="3" customWidth="1"/>
    <col min="8" max="9" width="19.6640625" style="94" customWidth="1"/>
    <col min="10" max="11" width="9.33203125" style="3"/>
    <col min="12" max="12" width="11.1640625" style="3" bestFit="1" customWidth="1"/>
    <col min="13" max="13" width="17.5" style="3" bestFit="1" customWidth="1"/>
    <col min="14" max="16384" width="9.33203125" style="3"/>
  </cols>
  <sheetData>
    <row r="1" spans="1:9" x14ac:dyDescent="0.2">
      <c r="F1" s="4"/>
      <c r="G1" s="5"/>
      <c r="H1" s="5"/>
      <c r="I1" s="5" t="s">
        <v>219</v>
      </c>
    </row>
    <row r="2" spans="1:9" x14ac:dyDescent="0.2">
      <c r="F2" s="4"/>
      <c r="G2" s="5"/>
      <c r="H2" s="5"/>
      <c r="I2" s="5"/>
    </row>
    <row r="3" spans="1:9" x14ac:dyDescent="0.2">
      <c r="F3" s="4"/>
      <c r="G3" s="5"/>
      <c r="H3" s="5"/>
      <c r="I3" s="6" t="s">
        <v>0</v>
      </c>
    </row>
    <row r="4" spans="1:9" ht="34.5" customHeight="1" x14ac:dyDescent="0.2">
      <c r="A4" s="7" t="s">
        <v>1</v>
      </c>
      <c r="B4" s="8"/>
      <c r="C4" s="8"/>
      <c r="D4" s="9"/>
      <c r="E4" s="10" t="s">
        <v>2</v>
      </c>
      <c r="F4" s="11"/>
      <c r="G4" s="12"/>
      <c r="H4" s="12"/>
      <c r="I4" s="12"/>
    </row>
    <row r="5" spans="1:9" s="17" customFormat="1" ht="45.75" customHeight="1" x14ac:dyDescent="0.2">
      <c r="A5" s="13"/>
      <c r="B5" s="14" t="s">
        <v>3</v>
      </c>
      <c r="C5" s="14" t="s">
        <v>4</v>
      </c>
      <c r="D5" s="14" t="s">
        <v>5</v>
      </c>
      <c r="E5" s="15" t="s">
        <v>6</v>
      </c>
      <c r="F5" s="16" t="s">
        <v>7</v>
      </c>
      <c r="G5" s="16" t="s">
        <v>8</v>
      </c>
      <c r="H5" s="16" t="s">
        <v>9</v>
      </c>
      <c r="I5" s="16" t="s">
        <v>10</v>
      </c>
    </row>
    <row r="6" spans="1:9" s="23" customFormat="1" ht="13.5" customHeight="1" x14ac:dyDescent="0.25">
      <c r="A6" s="18" t="s">
        <v>11</v>
      </c>
      <c r="B6" s="19" t="s">
        <v>12</v>
      </c>
      <c r="C6" s="19" t="s">
        <v>13</v>
      </c>
      <c r="D6" s="19" t="s">
        <v>14</v>
      </c>
      <c r="E6" s="20" t="s">
        <v>15</v>
      </c>
      <c r="F6" s="21" t="s">
        <v>16</v>
      </c>
      <c r="G6" s="22" t="s">
        <v>17</v>
      </c>
      <c r="H6" s="22" t="s">
        <v>18</v>
      </c>
      <c r="I6" s="22" t="s">
        <v>19</v>
      </c>
    </row>
    <row r="7" spans="1:9" x14ac:dyDescent="0.2">
      <c r="A7" s="24" t="s">
        <v>20</v>
      </c>
      <c r="B7" s="25" t="s">
        <v>20</v>
      </c>
      <c r="C7" s="26" t="s">
        <v>21</v>
      </c>
      <c r="D7" s="26"/>
      <c r="E7" s="26"/>
      <c r="F7" s="26"/>
      <c r="G7" s="27"/>
      <c r="H7" s="28"/>
      <c r="I7" s="28"/>
    </row>
    <row r="8" spans="1:9" x14ac:dyDescent="0.2">
      <c r="A8" s="24" t="s">
        <v>22</v>
      </c>
      <c r="B8" s="29"/>
      <c r="C8" s="30" t="s">
        <v>23</v>
      </c>
      <c r="D8" s="30"/>
      <c r="E8" s="30" t="s">
        <v>24</v>
      </c>
      <c r="F8" s="31">
        <f>F9+F16+F17+F18</f>
        <v>400000</v>
      </c>
      <c r="G8" s="31">
        <f>G9+G16+G17+G18</f>
        <v>400000</v>
      </c>
      <c r="H8" s="32">
        <f>H9+H16+H17+H18</f>
        <v>837631</v>
      </c>
      <c r="I8" s="33">
        <f>+H8/G8</f>
        <v>2.0940775</v>
      </c>
    </row>
    <row r="9" spans="1:9" x14ac:dyDescent="0.2">
      <c r="A9" s="34" t="s">
        <v>25</v>
      </c>
      <c r="B9" s="35"/>
      <c r="C9" s="36"/>
      <c r="D9" s="36" t="s">
        <v>26</v>
      </c>
      <c r="E9" s="36" t="s">
        <v>27</v>
      </c>
      <c r="F9" s="37"/>
      <c r="G9" s="37"/>
      <c r="H9" s="38"/>
      <c r="I9" s="39"/>
    </row>
    <row r="10" spans="1:9" x14ac:dyDescent="0.2">
      <c r="A10" s="24" t="s">
        <v>28</v>
      </c>
      <c r="B10" s="35"/>
      <c r="C10" s="36"/>
      <c r="D10" s="36" t="s">
        <v>29</v>
      </c>
      <c r="E10" s="40" t="s">
        <v>30</v>
      </c>
      <c r="F10" s="37"/>
      <c r="G10" s="37"/>
      <c r="H10" s="38"/>
      <c r="I10" s="39"/>
    </row>
    <row r="11" spans="1:9" x14ac:dyDescent="0.2">
      <c r="A11" s="34" t="s">
        <v>31</v>
      </c>
      <c r="B11" s="35"/>
      <c r="C11" s="36"/>
      <c r="D11" s="36" t="s">
        <v>32</v>
      </c>
      <c r="E11" s="40" t="s">
        <v>33</v>
      </c>
      <c r="F11" s="37"/>
      <c r="G11" s="37"/>
      <c r="H11" s="38"/>
      <c r="I11" s="39"/>
    </row>
    <row r="12" spans="1:9" x14ac:dyDescent="0.2">
      <c r="A12" s="24" t="s">
        <v>34</v>
      </c>
      <c r="B12" s="35"/>
      <c r="C12" s="36"/>
      <c r="D12" s="36" t="s">
        <v>35</v>
      </c>
      <c r="E12" s="40" t="s">
        <v>36</v>
      </c>
      <c r="F12" s="37"/>
      <c r="G12" s="37"/>
      <c r="H12" s="38"/>
      <c r="I12" s="39"/>
    </row>
    <row r="13" spans="1:9" x14ac:dyDescent="0.2">
      <c r="A13" s="34" t="s">
        <v>37</v>
      </c>
      <c r="B13" s="35"/>
      <c r="C13" s="36"/>
      <c r="D13" s="36" t="s">
        <v>38</v>
      </c>
      <c r="E13" s="40" t="s">
        <v>39</v>
      </c>
      <c r="F13" s="37"/>
      <c r="G13" s="37"/>
      <c r="H13" s="38"/>
      <c r="I13" s="39"/>
    </row>
    <row r="14" spans="1:9" x14ac:dyDescent="0.2">
      <c r="A14" s="24" t="s">
        <v>40</v>
      </c>
      <c r="B14" s="35"/>
      <c r="C14" s="36"/>
      <c r="D14" s="36" t="s">
        <v>41</v>
      </c>
      <c r="E14" s="40" t="s">
        <v>42</v>
      </c>
      <c r="F14" s="37"/>
      <c r="G14" s="37"/>
      <c r="H14" s="38"/>
      <c r="I14" s="39"/>
    </row>
    <row r="15" spans="1:9" x14ac:dyDescent="0.2">
      <c r="A15" s="34" t="s">
        <v>43</v>
      </c>
      <c r="B15" s="35"/>
      <c r="C15" s="36"/>
      <c r="D15" s="36" t="s">
        <v>44</v>
      </c>
      <c r="E15" s="40" t="s">
        <v>45</v>
      </c>
      <c r="F15" s="37"/>
      <c r="G15" s="37"/>
      <c r="H15" s="38"/>
      <c r="I15" s="39"/>
    </row>
    <row r="16" spans="1:9" x14ac:dyDescent="0.2">
      <c r="A16" s="24" t="s">
        <v>46</v>
      </c>
      <c r="B16" s="35"/>
      <c r="C16" s="36"/>
      <c r="D16" s="36" t="s">
        <v>47</v>
      </c>
      <c r="E16" s="36" t="s">
        <v>48</v>
      </c>
      <c r="F16" s="37"/>
      <c r="G16" s="37"/>
      <c r="H16" s="38"/>
      <c r="I16" s="39"/>
    </row>
    <row r="17" spans="1:9" ht="25.5" x14ac:dyDescent="0.2">
      <c r="A17" s="34" t="s">
        <v>49</v>
      </c>
      <c r="B17" s="35"/>
      <c r="C17" s="36"/>
      <c r="D17" s="36" t="s">
        <v>50</v>
      </c>
      <c r="E17" s="41" t="s">
        <v>51</v>
      </c>
      <c r="F17" s="37"/>
      <c r="G17" s="37"/>
      <c r="H17" s="38"/>
      <c r="I17" s="39"/>
    </row>
    <row r="18" spans="1:9" x14ac:dyDescent="0.2">
      <c r="A18" s="24" t="s">
        <v>52</v>
      </c>
      <c r="B18" s="35"/>
      <c r="C18" s="36"/>
      <c r="D18" s="36" t="s">
        <v>53</v>
      </c>
      <c r="E18" s="36" t="s">
        <v>54</v>
      </c>
      <c r="F18" s="37">
        <v>400000</v>
      </c>
      <c r="G18" s="37">
        <v>400000</v>
      </c>
      <c r="H18" s="38">
        <v>837631</v>
      </c>
      <c r="I18" s="39"/>
    </row>
    <row r="19" spans="1:9" x14ac:dyDescent="0.2">
      <c r="A19" s="34" t="s">
        <v>55</v>
      </c>
      <c r="B19" s="35"/>
      <c r="C19" s="42" t="s">
        <v>56</v>
      </c>
      <c r="D19" s="42"/>
      <c r="E19" s="42" t="s">
        <v>57</v>
      </c>
      <c r="F19" s="43">
        <f>F20+F21+F22+F26</f>
        <v>0</v>
      </c>
      <c r="G19" s="43">
        <f>G20+G21+G22+G26</f>
        <v>0</v>
      </c>
      <c r="H19" s="44">
        <f>H20+H21+H22+H26</f>
        <v>0</v>
      </c>
      <c r="I19" s="44">
        <f>I20+I21+I22+I26</f>
        <v>0</v>
      </c>
    </row>
    <row r="20" spans="1:9" x14ac:dyDescent="0.2">
      <c r="A20" s="24" t="s">
        <v>58</v>
      </c>
      <c r="B20" s="35"/>
      <c r="C20" s="36"/>
      <c r="D20" s="36" t="s">
        <v>59</v>
      </c>
      <c r="E20" s="36" t="s">
        <v>60</v>
      </c>
      <c r="F20" s="37"/>
      <c r="G20" s="37"/>
      <c r="H20" s="38"/>
      <c r="I20" s="39"/>
    </row>
    <row r="21" spans="1:9" x14ac:dyDescent="0.2">
      <c r="A21" s="34" t="s">
        <v>61</v>
      </c>
      <c r="B21" s="35"/>
      <c r="C21" s="36"/>
      <c r="D21" s="36" t="s">
        <v>62</v>
      </c>
      <c r="E21" s="36" t="s">
        <v>63</v>
      </c>
      <c r="F21" s="37"/>
      <c r="G21" s="37"/>
      <c r="H21" s="38"/>
      <c r="I21" s="39"/>
    </row>
    <row r="22" spans="1:9" x14ac:dyDescent="0.2">
      <c r="A22" s="24" t="s">
        <v>64</v>
      </c>
      <c r="B22" s="35"/>
      <c r="C22" s="36"/>
      <c r="D22" s="36" t="s">
        <v>65</v>
      </c>
      <c r="E22" s="36" t="s">
        <v>66</v>
      </c>
      <c r="F22" s="37"/>
      <c r="G22" s="37"/>
      <c r="H22" s="38"/>
      <c r="I22" s="39"/>
    </row>
    <row r="23" spans="1:9" x14ac:dyDescent="0.2">
      <c r="A23" s="34" t="s">
        <v>67</v>
      </c>
      <c r="B23" s="35"/>
      <c r="C23" s="36"/>
      <c r="D23" s="36" t="s">
        <v>68</v>
      </c>
      <c r="E23" s="40" t="s">
        <v>69</v>
      </c>
      <c r="F23" s="37"/>
      <c r="G23" s="37"/>
      <c r="H23" s="38"/>
      <c r="I23" s="39"/>
    </row>
    <row r="24" spans="1:9" x14ac:dyDescent="0.2">
      <c r="A24" s="24" t="s">
        <v>70</v>
      </c>
      <c r="B24" s="35"/>
      <c r="C24" s="36"/>
      <c r="D24" s="36" t="s">
        <v>71</v>
      </c>
      <c r="E24" s="40" t="s">
        <v>72</v>
      </c>
      <c r="F24" s="37"/>
      <c r="G24" s="37"/>
      <c r="H24" s="38"/>
      <c r="I24" s="39"/>
    </row>
    <row r="25" spans="1:9" x14ac:dyDescent="0.2">
      <c r="A25" s="34" t="s">
        <v>73</v>
      </c>
      <c r="B25" s="35"/>
      <c r="C25" s="36"/>
      <c r="D25" s="36" t="s">
        <v>74</v>
      </c>
      <c r="E25" s="40" t="s">
        <v>75</v>
      </c>
      <c r="F25" s="37"/>
      <c r="G25" s="37"/>
      <c r="H25" s="38"/>
      <c r="I25" s="39"/>
    </row>
    <row r="26" spans="1:9" x14ac:dyDescent="0.2">
      <c r="A26" s="24" t="s">
        <v>76</v>
      </c>
      <c r="B26" s="35"/>
      <c r="C26" s="36"/>
      <c r="D26" s="36" t="s">
        <v>77</v>
      </c>
      <c r="E26" s="36" t="s">
        <v>78</v>
      </c>
      <c r="F26" s="37"/>
      <c r="G26" s="37"/>
      <c r="H26" s="39"/>
      <c r="I26" s="39"/>
    </row>
    <row r="27" spans="1:9" x14ac:dyDescent="0.2">
      <c r="A27" s="34" t="s">
        <v>79</v>
      </c>
      <c r="B27" s="35"/>
      <c r="C27" s="42" t="s">
        <v>80</v>
      </c>
      <c r="D27" s="42"/>
      <c r="E27" s="42" t="s">
        <v>81</v>
      </c>
      <c r="F27" s="43">
        <f>F29+F30+F31+F32+F33+F34+F35+F36+F28</f>
        <v>300000</v>
      </c>
      <c r="G27" s="43">
        <f>G29+G30+G31+G32+G33+G34+G35+G36+G28</f>
        <v>300000</v>
      </c>
      <c r="H27" s="44">
        <f>H29+H30+H31+H32+H33+H34+H35+H36+H28</f>
        <v>1394334</v>
      </c>
      <c r="I27" s="33">
        <f>+H27/G27</f>
        <v>4.64778</v>
      </c>
    </row>
    <row r="28" spans="1:9" x14ac:dyDescent="0.2">
      <c r="A28" s="24" t="s">
        <v>82</v>
      </c>
      <c r="B28" s="35"/>
      <c r="C28" s="36"/>
      <c r="D28" s="36" t="s">
        <v>83</v>
      </c>
      <c r="E28" s="40" t="s">
        <v>84</v>
      </c>
      <c r="F28" s="37">
        <v>300000</v>
      </c>
      <c r="G28" s="37">
        <v>300000</v>
      </c>
      <c r="H28" s="38">
        <v>1394334</v>
      </c>
      <c r="I28" s="45">
        <f>+H28/G28</f>
        <v>4.64778</v>
      </c>
    </row>
    <row r="29" spans="1:9" x14ac:dyDescent="0.2">
      <c r="A29" s="34" t="s">
        <v>85</v>
      </c>
      <c r="B29" s="35"/>
      <c r="C29" s="36"/>
      <c r="D29" s="36" t="s">
        <v>86</v>
      </c>
      <c r="E29" s="40" t="s">
        <v>87</v>
      </c>
      <c r="F29" s="37"/>
      <c r="G29" s="37"/>
      <c r="H29" s="39"/>
      <c r="I29" s="39"/>
    </row>
    <row r="30" spans="1:9" x14ac:dyDescent="0.2">
      <c r="A30" s="24" t="s">
        <v>88</v>
      </c>
      <c r="B30" s="35"/>
      <c r="C30" s="36"/>
      <c r="D30" s="36" t="s">
        <v>89</v>
      </c>
      <c r="E30" s="40" t="s">
        <v>90</v>
      </c>
      <c r="F30" s="37"/>
      <c r="G30" s="37"/>
      <c r="H30" s="39"/>
      <c r="I30" s="39"/>
    </row>
    <row r="31" spans="1:9" x14ac:dyDescent="0.2">
      <c r="A31" s="34" t="s">
        <v>91</v>
      </c>
      <c r="B31" s="35"/>
      <c r="C31" s="36"/>
      <c r="D31" s="36" t="s">
        <v>92</v>
      </c>
      <c r="E31" s="40" t="s">
        <v>93</v>
      </c>
      <c r="F31" s="37"/>
      <c r="G31" s="37"/>
      <c r="H31" s="39"/>
      <c r="I31" s="39"/>
    </row>
    <row r="32" spans="1:9" x14ac:dyDescent="0.2">
      <c r="A32" s="24" t="s">
        <v>94</v>
      </c>
      <c r="B32" s="35"/>
      <c r="C32" s="36"/>
      <c r="D32" s="36" t="s">
        <v>95</v>
      </c>
      <c r="E32" s="40" t="s">
        <v>96</v>
      </c>
      <c r="F32" s="37"/>
      <c r="G32" s="37"/>
      <c r="H32" s="39"/>
      <c r="I32" s="39"/>
    </row>
    <row r="33" spans="1:9" x14ac:dyDescent="0.2">
      <c r="A33" s="34" t="s">
        <v>97</v>
      </c>
      <c r="B33" s="35"/>
      <c r="C33" s="36"/>
      <c r="D33" s="36" t="s">
        <v>98</v>
      </c>
      <c r="E33" s="40" t="s">
        <v>99</v>
      </c>
      <c r="F33" s="37"/>
      <c r="G33" s="37"/>
      <c r="H33" s="39"/>
      <c r="I33" s="39"/>
    </row>
    <row r="34" spans="1:9" x14ac:dyDescent="0.2">
      <c r="A34" s="24" t="s">
        <v>100</v>
      </c>
      <c r="B34" s="35"/>
      <c r="C34" s="36"/>
      <c r="D34" s="36" t="s">
        <v>101</v>
      </c>
      <c r="E34" s="40" t="s">
        <v>102</v>
      </c>
      <c r="F34" s="37"/>
      <c r="G34" s="37"/>
      <c r="H34" s="39"/>
      <c r="I34" s="39"/>
    </row>
    <row r="35" spans="1:9" x14ac:dyDescent="0.2">
      <c r="A35" s="34" t="s">
        <v>103</v>
      </c>
      <c r="B35" s="35"/>
      <c r="C35" s="36"/>
      <c r="D35" s="36" t="s">
        <v>104</v>
      </c>
      <c r="E35" s="40" t="s">
        <v>105</v>
      </c>
      <c r="F35" s="37"/>
      <c r="G35" s="37"/>
      <c r="H35" s="39"/>
      <c r="I35" s="39"/>
    </row>
    <row r="36" spans="1:9" x14ac:dyDescent="0.2">
      <c r="A36" s="24" t="s">
        <v>106</v>
      </c>
      <c r="B36" s="35"/>
      <c r="C36" s="36"/>
      <c r="D36" s="36" t="s">
        <v>107</v>
      </c>
      <c r="E36" s="40" t="s">
        <v>108</v>
      </c>
      <c r="F36" s="37"/>
      <c r="G36" s="37"/>
      <c r="H36" s="39"/>
      <c r="I36" s="39"/>
    </row>
    <row r="37" spans="1:9" x14ac:dyDescent="0.2">
      <c r="A37" s="34" t="s">
        <v>109</v>
      </c>
      <c r="B37" s="35"/>
      <c r="C37" s="36" t="s">
        <v>110</v>
      </c>
      <c r="D37" s="36"/>
      <c r="E37" s="36" t="s">
        <v>111</v>
      </c>
      <c r="F37" s="37"/>
      <c r="G37" s="37"/>
      <c r="H37" s="39"/>
      <c r="I37" s="39"/>
    </row>
    <row r="38" spans="1:9" x14ac:dyDescent="0.2">
      <c r="A38" s="24" t="s">
        <v>112</v>
      </c>
      <c r="B38" s="35"/>
      <c r="C38" s="36"/>
      <c r="D38" s="36" t="s">
        <v>113</v>
      </c>
      <c r="E38" s="40" t="s">
        <v>114</v>
      </c>
      <c r="F38" s="37"/>
      <c r="G38" s="37"/>
      <c r="H38" s="39"/>
      <c r="I38" s="39"/>
    </row>
    <row r="39" spans="1:9" x14ac:dyDescent="0.2">
      <c r="A39" s="34"/>
      <c r="B39" s="46" t="s">
        <v>115</v>
      </c>
      <c r="C39" s="46"/>
      <c r="D39" s="46"/>
      <c r="E39" s="47"/>
      <c r="F39" s="43">
        <f>+F8+F19+F27+F37</f>
        <v>700000</v>
      </c>
      <c r="G39" s="43">
        <f>+G8+G19+G27+G37</f>
        <v>700000</v>
      </c>
      <c r="H39" s="44">
        <f>+H8+H19+H27+H37</f>
        <v>2231965</v>
      </c>
      <c r="I39" s="33">
        <f>+H39/G39</f>
        <v>3.1885214285714287</v>
      </c>
    </row>
    <row r="40" spans="1:9" x14ac:dyDescent="0.2">
      <c r="A40" s="34" t="s">
        <v>116</v>
      </c>
      <c r="B40" s="25" t="s">
        <v>117</v>
      </c>
      <c r="C40" s="48" t="s">
        <v>118</v>
      </c>
      <c r="D40" s="48"/>
      <c r="E40" s="48"/>
      <c r="F40" s="49"/>
      <c r="G40" s="50"/>
      <c r="H40" s="51"/>
      <c r="I40" s="51"/>
    </row>
    <row r="41" spans="1:9" x14ac:dyDescent="0.2">
      <c r="A41" s="24" t="s">
        <v>119</v>
      </c>
      <c r="B41" s="35"/>
      <c r="C41" s="42" t="s">
        <v>120</v>
      </c>
      <c r="D41" s="42"/>
      <c r="E41" s="42" t="s">
        <v>121</v>
      </c>
      <c r="F41" s="31">
        <f>F42+F43</f>
        <v>0</v>
      </c>
      <c r="G41" s="31">
        <f>G42+G43</f>
        <v>0</v>
      </c>
      <c r="H41" s="32">
        <f>H42+H43</f>
        <v>0</v>
      </c>
      <c r="I41" s="32">
        <f>I42+I43</f>
        <v>0</v>
      </c>
    </row>
    <row r="42" spans="1:9" x14ac:dyDescent="0.2">
      <c r="A42" s="34" t="s">
        <v>122</v>
      </c>
      <c r="B42" s="35"/>
      <c r="C42" s="36"/>
      <c r="D42" s="36" t="s">
        <v>123</v>
      </c>
      <c r="E42" s="40" t="s">
        <v>124</v>
      </c>
      <c r="F42" s="52"/>
      <c r="G42" s="52"/>
      <c r="H42" s="53"/>
      <c r="I42" s="53"/>
    </row>
    <row r="43" spans="1:9" x14ac:dyDescent="0.2">
      <c r="A43" s="24" t="s">
        <v>125</v>
      </c>
      <c r="B43" s="35"/>
      <c r="C43" s="36"/>
      <c r="D43" s="36" t="s">
        <v>126</v>
      </c>
      <c r="E43" s="40" t="s">
        <v>127</v>
      </c>
      <c r="F43" s="52"/>
      <c r="G43" s="52"/>
      <c r="H43" s="53"/>
      <c r="I43" s="53"/>
    </row>
    <row r="44" spans="1:9" x14ac:dyDescent="0.2">
      <c r="A44" s="34" t="s">
        <v>128</v>
      </c>
      <c r="B44" s="35"/>
      <c r="C44" s="42" t="s">
        <v>129</v>
      </c>
      <c r="D44" s="42"/>
      <c r="E44" s="42" t="s">
        <v>130</v>
      </c>
      <c r="F44" s="31">
        <f>F45+F46+F47+F48</f>
        <v>0</v>
      </c>
      <c r="G44" s="31">
        <f>G45+G46+G47+G48</f>
        <v>0</v>
      </c>
      <c r="H44" s="32">
        <f>H45+H46+H47+H48</f>
        <v>0</v>
      </c>
      <c r="I44" s="32">
        <f>I45+I46+I47+I48</f>
        <v>0</v>
      </c>
    </row>
    <row r="45" spans="1:9" x14ac:dyDescent="0.2">
      <c r="A45" s="24" t="s">
        <v>131</v>
      </c>
      <c r="B45" s="35"/>
      <c r="C45" s="36"/>
      <c r="D45" s="36" t="s">
        <v>132</v>
      </c>
      <c r="E45" s="40" t="s">
        <v>133</v>
      </c>
      <c r="F45" s="52"/>
      <c r="G45" s="52"/>
      <c r="H45" s="53"/>
      <c r="I45" s="53"/>
    </row>
    <row r="46" spans="1:9" x14ac:dyDescent="0.2">
      <c r="A46" s="34" t="s">
        <v>134</v>
      </c>
      <c r="B46" s="35"/>
      <c r="C46" s="36"/>
      <c r="D46" s="36" t="s">
        <v>135</v>
      </c>
      <c r="E46" s="40" t="s">
        <v>136</v>
      </c>
      <c r="F46" s="52"/>
      <c r="G46" s="52"/>
      <c r="H46" s="53"/>
      <c r="I46" s="53"/>
    </row>
    <row r="47" spans="1:9" x14ac:dyDescent="0.2">
      <c r="A47" s="24" t="s">
        <v>137</v>
      </c>
      <c r="B47" s="35"/>
      <c r="C47" s="36"/>
      <c r="D47" s="36" t="s">
        <v>138</v>
      </c>
      <c r="E47" s="40" t="s">
        <v>139</v>
      </c>
      <c r="F47" s="52"/>
      <c r="G47" s="52"/>
      <c r="H47" s="53"/>
      <c r="I47" s="53"/>
    </row>
    <row r="48" spans="1:9" x14ac:dyDescent="0.2">
      <c r="A48" s="34" t="s">
        <v>140</v>
      </c>
      <c r="B48" s="35"/>
      <c r="C48" s="36"/>
      <c r="D48" s="36" t="s">
        <v>141</v>
      </c>
      <c r="E48" s="40" t="s">
        <v>142</v>
      </c>
      <c r="F48" s="52"/>
      <c r="G48" s="52"/>
      <c r="H48" s="53"/>
      <c r="I48" s="53"/>
    </row>
    <row r="49" spans="1:13" x14ac:dyDescent="0.2">
      <c r="A49" s="24" t="s">
        <v>143</v>
      </c>
      <c r="B49" s="35"/>
      <c r="C49" s="42" t="s">
        <v>144</v>
      </c>
      <c r="D49" s="42"/>
      <c r="E49" s="42" t="s">
        <v>145</v>
      </c>
      <c r="F49" s="31"/>
      <c r="G49" s="31"/>
      <c r="H49" s="32"/>
      <c r="I49" s="32"/>
    </row>
    <row r="50" spans="1:13" s="55" customFormat="1" x14ac:dyDescent="0.2">
      <c r="A50" s="54"/>
      <c r="B50" s="46" t="s">
        <v>146</v>
      </c>
      <c r="C50" s="46"/>
      <c r="D50" s="46"/>
      <c r="E50" s="47"/>
      <c r="F50" s="43">
        <f>+F41+F44+F49</f>
        <v>0</v>
      </c>
      <c r="G50" s="43">
        <f>+G41+G44+G49</f>
        <v>0</v>
      </c>
      <c r="H50" s="44">
        <f>+H41+H44+H49</f>
        <v>0</v>
      </c>
      <c r="I50" s="44">
        <f>+I41+I44+I49</f>
        <v>0</v>
      </c>
    </row>
    <row r="51" spans="1:13" x14ac:dyDescent="0.2">
      <c r="A51" s="34" t="s">
        <v>147</v>
      </c>
      <c r="B51" s="56" t="s">
        <v>148</v>
      </c>
      <c r="C51" s="57"/>
      <c r="D51" s="57"/>
      <c r="E51" s="58" t="s">
        <v>149</v>
      </c>
      <c r="F51" s="31">
        <f>+F8+F19+F27+F37+F41+F44+F49</f>
        <v>700000</v>
      </c>
      <c r="G51" s="31">
        <f>+G8+G19+G27+G37+G41+G44+G49</f>
        <v>700000</v>
      </c>
      <c r="H51" s="32">
        <f>+H8+H19+H27+H37+H41+H44+H49</f>
        <v>2231965</v>
      </c>
      <c r="I51" s="33">
        <f>+I8+I19+I27+I37+I41+I44+I49</f>
        <v>6.7418575000000001</v>
      </c>
    </row>
    <row r="52" spans="1:13" x14ac:dyDescent="0.2">
      <c r="A52" s="24" t="s">
        <v>150</v>
      </c>
      <c r="B52" s="25" t="s">
        <v>22</v>
      </c>
      <c r="C52" s="59" t="s">
        <v>151</v>
      </c>
      <c r="D52" s="59"/>
      <c r="E52" s="59"/>
      <c r="F52" s="60"/>
      <c r="G52" s="50"/>
      <c r="H52" s="51"/>
      <c r="I52" s="51"/>
    </row>
    <row r="53" spans="1:13" x14ac:dyDescent="0.2">
      <c r="A53" s="34" t="s">
        <v>152</v>
      </c>
      <c r="B53" s="35"/>
      <c r="C53" s="42" t="s">
        <v>153</v>
      </c>
      <c r="D53" s="42"/>
      <c r="E53" s="42" t="s">
        <v>154</v>
      </c>
      <c r="F53" s="31">
        <f>+F54</f>
        <v>18324000</v>
      </c>
      <c r="G53" s="31">
        <f>+G54</f>
        <v>18324000</v>
      </c>
      <c r="H53" s="61">
        <f>+H54</f>
        <v>18324000</v>
      </c>
      <c r="I53" s="62">
        <f>+H53/G53</f>
        <v>1</v>
      </c>
    </row>
    <row r="54" spans="1:13" x14ac:dyDescent="0.2">
      <c r="A54" s="24" t="s">
        <v>155</v>
      </c>
      <c r="B54" s="35"/>
      <c r="C54" s="36"/>
      <c r="D54" s="36" t="s">
        <v>156</v>
      </c>
      <c r="E54" s="36" t="s">
        <v>157</v>
      </c>
      <c r="F54" s="52">
        <v>18324000</v>
      </c>
      <c r="G54" s="52">
        <v>18324000</v>
      </c>
      <c r="H54" s="63">
        <f>+H55+H56+H57+H58</f>
        <v>18324000</v>
      </c>
      <c r="I54" s="64">
        <f>+H54/G54</f>
        <v>1</v>
      </c>
    </row>
    <row r="55" spans="1:13" x14ac:dyDescent="0.2">
      <c r="A55" s="34" t="s">
        <v>158</v>
      </c>
      <c r="B55" s="35"/>
      <c r="C55" s="36"/>
      <c r="D55" s="36" t="s">
        <v>159</v>
      </c>
      <c r="E55" s="40" t="s">
        <v>160</v>
      </c>
      <c r="F55" s="52"/>
      <c r="G55" s="52"/>
      <c r="H55" s="63"/>
      <c r="I55" s="63"/>
    </row>
    <row r="56" spans="1:13" x14ac:dyDescent="0.2">
      <c r="A56" s="24" t="s">
        <v>161</v>
      </c>
      <c r="B56" s="35"/>
      <c r="C56" s="36"/>
      <c r="D56" s="36" t="s">
        <v>162</v>
      </c>
      <c r="E56" s="40" t="s">
        <v>163</v>
      </c>
      <c r="F56" s="52"/>
      <c r="G56" s="52"/>
      <c r="H56" s="63"/>
      <c r="I56" s="63"/>
    </row>
    <row r="57" spans="1:13" x14ac:dyDescent="0.2">
      <c r="A57" s="34" t="s">
        <v>164</v>
      </c>
      <c r="B57" s="35"/>
      <c r="C57" s="36"/>
      <c r="D57" s="36" t="s">
        <v>165</v>
      </c>
      <c r="E57" s="40" t="s">
        <v>166</v>
      </c>
      <c r="F57" s="52">
        <v>18324000</v>
      </c>
      <c r="G57" s="52">
        <v>18324000</v>
      </c>
      <c r="H57" s="63">
        <v>18324000</v>
      </c>
      <c r="I57" s="64">
        <f>+H57/G57</f>
        <v>1</v>
      </c>
    </row>
    <row r="58" spans="1:13" x14ac:dyDescent="0.2">
      <c r="A58" s="24" t="s">
        <v>167</v>
      </c>
      <c r="B58" s="35"/>
      <c r="C58" s="36"/>
      <c r="D58" s="36" t="s">
        <v>168</v>
      </c>
      <c r="E58" s="40" t="s">
        <v>169</v>
      </c>
      <c r="F58" s="52"/>
      <c r="G58" s="52"/>
      <c r="H58" s="63"/>
      <c r="I58" s="63"/>
    </row>
    <row r="59" spans="1:13" x14ac:dyDescent="0.2">
      <c r="A59" s="34" t="s">
        <v>170</v>
      </c>
      <c r="B59" s="35"/>
      <c r="C59" s="36"/>
      <c r="D59" s="36"/>
      <c r="E59" s="35" t="s">
        <v>171</v>
      </c>
      <c r="F59" s="31">
        <f>+F53</f>
        <v>18324000</v>
      </c>
      <c r="G59" s="31">
        <f>+G53</f>
        <v>18324000</v>
      </c>
      <c r="H59" s="61">
        <f>+H53</f>
        <v>18324000</v>
      </c>
      <c r="I59" s="62">
        <f>+I53</f>
        <v>1</v>
      </c>
    </row>
    <row r="60" spans="1:13" s="71" customFormat="1" ht="16.5" x14ac:dyDescent="0.25">
      <c r="A60" s="24" t="s">
        <v>172</v>
      </c>
      <c r="B60" s="65" t="s">
        <v>173</v>
      </c>
      <c r="C60" s="66"/>
      <c r="D60" s="66"/>
      <c r="E60" s="67"/>
      <c r="F60" s="68">
        <f>+F59+F39</f>
        <v>19024000</v>
      </c>
      <c r="G60" s="68">
        <f>+G53+G51</f>
        <v>19024000</v>
      </c>
      <c r="H60" s="69">
        <f>+H53+H51</f>
        <v>20555965</v>
      </c>
      <c r="I60" s="70">
        <f>+I53+I51</f>
        <v>7.7418575000000001</v>
      </c>
      <c r="M60" s="72"/>
    </row>
    <row r="62" spans="1:13" ht="49.5" customHeight="1" x14ac:dyDescent="0.2">
      <c r="A62" s="73"/>
      <c r="B62" s="74" t="s">
        <v>3</v>
      </c>
      <c r="C62" s="14" t="s">
        <v>4</v>
      </c>
      <c r="D62" s="14" t="s">
        <v>5</v>
      </c>
      <c r="E62" s="15" t="s">
        <v>6</v>
      </c>
      <c r="F62" s="16" t="s">
        <v>7</v>
      </c>
      <c r="G62" s="16" t="s">
        <v>8</v>
      </c>
      <c r="H62" s="16" t="s">
        <v>9</v>
      </c>
      <c r="I62" s="16" t="s">
        <v>10</v>
      </c>
    </row>
    <row r="63" spans="1:13" s="23" customFormat="1" ht="13.5" customHeight="1" x14ac:dyDescent="0.25">
      <c r="A63" s="18" t="s">
        <v>11</v>
      </c>
      <c r="B63" s="19" t="s">
        <v>12</v>
      </c>
      <c r="C63" s="19" t="s">
        <v>13</v>
      </c>
      <c r="D63" s="19" t="s">
        <v>14</v>
      </c>
      <c r="E63" s="20" t="s">
        <v>15</v>
      </c>
      <c r="F63" s="21" t="s">
        <v>16</v>
      </c>
      <c r="G63" s="75" t="s">
        <v>17</v>
      </c>
      <c r="H63" s="75" t="s">
        <v>18</v>
      </c>
      <c r="I63" s="75" t="s">
        <v>19</v>
      </c>
    </row>
    <row r="64" spans="1:13" x14ac:dyDescent="0.2">
      <c r="A64" s="73" t="s">
        <v>20</v>
      </c>
      <c r="B64" s="76" t="s">
        <v>20</v>
      </c>
      <c r="C64" s="48" t="s">
        <v>21</v>
      </c>
      <c r="D64" s="48"/>
      <c r="E64" s="48"/>
      <c r="F64" s="49"/>
      <c r="G64" s="77"/>
      <c r="H64" s="77"/>
      <c r="I64" s="77"/>
    </row>
    <row r="65" spans="1:12" s="81" customFormat="1" ht="14.25" customHeight="1" x14ac:dyDescent="0.2">
      <c r="A65" s="34" t="s">
        <v>117</v>
      </c>
      <c r="B65" s="78"/>
      <c r="C65" s="78"/>
      <c r="D65" s="78"/>
      <c r="E65" s="18"/>
      <c r="F65" s="79"/>
      <c r="G65" s="79"/>
      <c r="H65" s="79"/>
      <c r="I65" s="80"/>
    </row>
    <row r="66" spans="1:12" x14ac:dyDescent="0.2">
      <c r="A66" s="73" t="s">
        <v>22</v>
      </c>
      <c r="B66" s="82"/>
      <c r="C66" s="36" t="s">
        <v>174</v>
      </c>
      <c r="D66" s="36"/>
      <c r="E66" s="36" t="s">
        <v>175</v>
      </c>
      <c r="F66" s="37">
        <v>1828000</v>
      </c>
      <c r="G66" s="37">
        <v>1828000</v>
      </c>
      <c r="H66" s="83">
        <v>1134125</v>
      </c>
      <c r="I66" s="45">
        <f>+H66/G66</f>
        <v>0.62041849015317285</v>
      </c>
    </row>
    <row r="67" spans="1:12" x14ac:dyDescent="0.2">
      <c r="A67" s="34" t="s">
        <v>25</v>
      </c>
      <c r="B67" s="82"/>
      <c r="C67" s="36" t="s">
        <v>176</v>
      </c>
      <c r="D67" s="36"/>
      <c r="E67" s="36" t="s">
        <v>177</v>
      </c>
      <c r="F67" s="37">
        <v>1610000</v>
      </c>
      <c r="G67" s="37">
        <v>1610000</v>
      </c>
      <c r="H67" s="83">
        <v>197852</v>
      </c>
      <c r="I67" s="45">
        <f t="shared" ref="I67:I77" si="0">+H67/G67</f>
        <v>0.12288944099378882</v>
      </c>
    </row>
    <row r="68" spans="1:12" x14ac:dyDescent="0.2">
      <c r="A68" s="73" t="s">
        <v>28</v>
      </c>
      <c r="B68" s="82"/>
      <c r="C68" s="36" t="s">
        <v>178</v>
      </c>
      <c r="D68" s="36"/>
      <c r="E68" s="36" t="s">
        <v>179</v>
      </c>
      <c r="F68" s="37">
        <v>4129000</v>
      </c>
      <c r="G68" s="37">
        <v>4129000</v>
      </c>
      <c r="H68" s="83">
        <v>2356677</v>
      </c>
      <c r="I68" s="45">
        <f t="shared" si="0"/>
        <v>0.57076217001695329</v>
      </c>
    </row>
    <row r="69" spans="1:12" x14ac:dyDescent="0.2">
      <c r="A69" s="34" t="s">
        <v>31</v>
      </c>
      <c r="B69" s="82"/>
      <c r="C69" s="36" t="s">
        <v>180</v>
      </c>
      <c r="D69" s="36"/>
      <c r="E69" s="36" t="s">
        <v>181</v>
      </c>
      <c r="F69" s="37"/>
      <c r="G69" s="37"/>
      <c r="H69" s="83"/>
      <c r="I69" s="45"/>
    </row>
    <row r="70" spans="1:12" x14ac:dyDescent="0.2">
      <c r="A70" s="73" t="s">
        <v>34</v>
      </c>
      <c r="B70" s="82"/>
      <c r="C70" s="36" t="s">
        <v>182</v>
      </c>
      <c r="D70" s="36"/>
      <c r="E70" s="36" t="s">
        <v>183</v>
      </c>
      <c r="F70" s="37">
        <v>10000000</v>
      </c>
      <c r="G70" s="37">
        <v>10000000</v>
      </c>
      <c r="H70" s="38">
        <f>+H71+H72+H73+H74</f>
        <v>8815000</v>
      </c>
      <c r="I70" s="45">
        <f t="shared" si="0"/>
        <v>0.88149999999999995</v>
      </c>
    </row>
    <row r="71" spans="1:12" x14ac:dyDescent="0.2">
      <c r="A71" s="34" t="s">
        <v>37</v>
      </c>
      <c r="B71" s="82"/>
      <c r="C71" s="36"/>
      <c r="D71" s="36" t="s">
        <v>184</v>
      </c>
      <c r="E71" s="40" t="s">
        <v>185</v>
      </c>
      <c r="F71" s="37"/>
      <c r="G71" s="37"/>
      <c r="H71" s="38"/>
      <c r="I71" s="45"/>
    </row>
    <row r="72" spans="1:12" x14ac:dyDescent="0.2">
      <c r="A72" s="73" t="s">
        <v>40</v>
      </c>
      <c r="B72" s="82"/>
      <c r="C72" s="36"/>
      <c r="D72" s="36" t="s">
        <v>186</v>
      </c>
      <c r="E72" s="40" t="s">
        <v>187</v>
      </c>
      <c r="F72" s="37"/>
      <c r="G72" s="37"/>
      <c r="H72" s="38"/>
      <c r="I72" s="45"/>
    </row>
    <row r="73" spans="1:12" x14ac:dyDescent="0.2">
      <c r="A73" s="34" t="s">
        <v>43</v>
      </c>
      <c r="B73" s="82"/>
      <c r="C73" s="36"/>
      <c r="D73" s="36" t="s">
        <v>188</v>
      </c>
      <c r="E73" s="40" t="s">
        <v>189</v>
      </c>
      <c r="F73" s="37">
        <v>10000000</v>
      </c>
      <c r="G73" s="37">
        <v>10000000</v>
      </c>
      <c r="H73" s="38">
        <v>8815000</v>
      </c>
      <c r="I73" s="45">
        <f t="shared" si="0"/>
        <v>0.88149999999999995</v>
      </c>
    </row>
    <row r="74" spans="1:12" x14ac:dyDescent="0.2">
      <c r="A74" s="73" t="s">
        <v>46</v>
      </c>
      <c r="B74" s="82"/>
      <c r="C74" s="36"/>
      <c r="D74" s="36" t="s">
        <v>190</v>
      </c>
      <c r="E74" s="40" t="s">
        <v>191</v>
      </c>
      <c r="F74" s="37"/>
      <c r="G74" s="37"/>
      <c r="H74" s="38"/>
      <c r="I74" s="45"/>
    </row>
    <row r="75" spans="1:12" x14ac:dyDescent="0.2">
      <c r="A75" s="34" t="s">
        <v>49</v>
      </c>
      <c r="B75" s="82"/>
      <c r="C75" s="36"/>
      <c r="D75" s="36"/>
      <c r="E75" s="84" t="s">
        <v>192</v>
      </c>
      <c r="F75" s="37"/>
      <c r="G75" s="37"/>
      <c r="H75" s="38"/>
      <c r="I75" s="45"/>
    </row>
    <row r="76" spans="1:12" x14ac:dyDescent="0.2">
      <c r="A76" s="73" t="s">
        <v>52</v>
      </c>
      <c r="B76" s="82"/>
      <c r="C76" s="36"/>
      <c r="D76" s="36"/>
      <c r="E76" s="84" t="s">
        <v>193</v>
      </c>
      <c r="F76" s="37"/>
      <c r="G76" s="37"/>
      <c r="H76" s="38"/>
      <c r="I76" s="45"/>
    </row>
    <row r="77" spans="1:12" x14ac:dyDescent="0.2">
      <c r="A77" s="34" t="s">
        <v>55</v>
      </c>
      <c r="B77" s="46" t="s">
        <v>194</v>
      </c>
      <c r="C77" s="46"/>
      <c r="D77" s="46"/>
      <c r="E77" s="47"/>
      <c r="F77" s="37">
        <f>+F66+F67+F68+F70</f>
        <v>17567000</v>
      </c>
      <c r="G77" s="37">
        <f>+G66+G67+G68+G69+G70</f>
        <v>17567000</v>
      </c>
      <c r="H77" s="83">
        <f>+H66+H67+H68+H69+H70</f>
        <v>12503654</v>
      </c>
      <c r="I77" s="45">
        <f t="shared" si="0"/>
        <v>0.71176945409005521</v>
      </c>
    </row>
    <row r="78" spans="1:12" x14ac:dyDescent="0.2">
      <c r="A78" s="73" t="s">
        <v>58</v>
      </c>
      <c r="B78" s="85" t="s">
        <v>117</v>
      </c>
      <c r="C78" s="48" t="s">
        <v>118</v>
      </c>
      <c r="D78" s="48"/>
      <c r="E78" s="48"/>
      <c r="F78" s="49"/>
      <c r="G78" s="50"/>
      <c r="H78" s="51"/>
      <c r="I78" s="51"/>
    </row>
    <row r="79" spans="1:12" x14ac:dyDescent="0.2">
      <c r="A79" s="34" t="s">
        <v>61</v>
      </c>
      <c r="B79" s="82"/>
      <c r="C79" s="36" t="s">
        <v>195</v>
      </c>
      <c r="D79" s="36"/>
      <c r="E79" s="36" t="s">
        <v>196</v>
      </c>
      <c r="F79" s="37"/>
      <c r="G79" s="37"/>
      <c r="H79" s="39"/>
      <c r="I79" s="39"/>
      <c r="L79" s="86"/>
    </row>
    <row r="80" spans="1:12" x14ac:dyDescent="0.2">
      <c r="A80" s="73" t="s">
        <v>64</v>
      </c>
      <c r="B80" s="82"/>
      <c r="C80" s="36" t="s">
        <v>197</v>
      </c>
      <c r="D80" s="36"/>
      <c r="E80" s="36" t="s">
        <v>198</v>
      </c>
      <c r="F80" s="37"/>
      <c r="G80" s="37"/>
      <c r="H80" s="39"/>
      <c r="I80" s="39"/>
    </row>
    <row r="81" spans="1:9" x14ac:dyDescent="0.2">
      <c r="A81" s="34" t="s">
        <v>67</v>
      </c>
      <c r="B81" s="35"/>
      <c r="C81" s="36" t="s">
        <v>199</v>
      </c>
      <c r="D81" s="36"/>
      <c r="E81" s="36" t="s">
        <v>200</v>
      </c>
      <c r="F81" s="37"/>
      <c r="G81" s="37"/>
      <c r="H81" s="39"/>
      <c r="I81" s="39"/>
    </row>
    <row r="82" spans="1:9" x14ac:dyDescent="0.2">
      <c r="A82" s="73" t="s">
        <v>70</v>
      </c>
      <c r="B82" s="82"/>
      <c r="C82" s="36"/>
      <c r="D82" s="36" t="s">
        <v>201</v>
      </c>
      <c r="E82" s="87" t="s">
        <v>202</v>
      </c>
      <c r="F82" s="37"/>
      <c r="G82" s="37"/>
      <c r="H82" s="83"/>
      <c r="I82" s="83"/>
    </row>
    <row r="83" spans="1:9" x14ac:dyDescent="0.2">
      <c r="A83" s="34" t="s">
        <v>73</v>
      </c>
      <c r="B83" s="35"/>
      <c r="C83" s="36"/>
      <c r="D83" s="36" t="s">
        <v>203</v>
      </c>
      <c r="E83" s="87" t="s">
        <v>204</v>
      </c>
      <c r="F83" s="37"/>
      <c r="G83" s="37"/>
      <c r="H83" s="83"/>
      <c r="I83" s="83"/>
    </row>
    <row r="84" spans="1:9" x14ac:dyDescent="0.2">
      <c r="A84" s="73" t="s">
        <v>76</v>
      </c>
      <c r="B84" s="88" t="s">
        <v>205</v>
      </c>
      <c r="C84" s="88"/>
      <c r="D84" s="88"/>
      <c r="E84" s="89"/>
      <c r="F84" s="37">
        <v>0</v>
      </c>
      <c r="G84" s="37">
        <f>+G79+G80+G83+G81</f>
        <v>0</v>
      </c>
      <c r="H84" s="83">
        <f>+H79+H80+H83+H81</f>
        <v>0</v>
      </c>
      <c r="I84" s="83"/>
    </row>
    <row r="85" spans="1:9" x14ac:dyDescent="0.2">
      <c r="A85" s="34" t="s">
        <v>79</v>
      </c>
      <c r="B85" s="57" t="s">
        <v>148</v>
      </c>
      <c r="C85" s="57"/>
      <c r="D85" s="57"/>
      <c r="E85" s="58" t="s">
        <v>206</v>
      </c>
      <c r="F85" s="43">
        <f>+F77</f>
        <v>17567000</v>
      </c>
      <c r="G85" s="43">
        <f>+G84+G77</f>
        <v>17567000</v>
      </c>
      <c r="H85" s="90">
        <f>+H84+H77</f>
        <v>12503654</v>
      </c>
      <c r="I85" s="91">
        <f>+I84+I77</f>
        <v>0.71176945409005521</v>
      </c>
    </row>
    <row r="86" spans="1:9" x14ac:dyDescent="0.2">
      <c r="A86" s="73" t="s">
        <v>82</v>
      </c>
      <c r="B86" s="85" t="s">
        <v>22</v>
      </c>
      <c r="C86" s="59" t="s">
        <v>151</v>
      </c>
      <c r="D86" s="59"/>
      <c r="E86" s="59"/>
      <c r="F86" s="60"/>
      <c r="G86" s="50"/>
      <c r="H86" s="77"/>
      <c r="I86" s="77"/>
    </row>
    <row r="87" spans="1:9" x14ac:dyDescent="0.2">
      <c r="A87" s="34" t="s">
        <v>85</v>
      </c>
      <c r="B87" s="82"/>
      <c r="C87" s="36" t="s">
        <v>207</v>
      </c>
      <c r="D87" s="36"/>
      <c r="E87" s="36" t="s">
        <v>208</v>
      </c>
      <c r="F87" s="37">
        <v>1457000</v>
      </c>
      <c r="G87" s="37">
        <v>1457000</v>
      </c>
      <c r="H87" s="83">
        <f>+H88</f>
        <v>1457000</v>
      </c>
      <c r="I87" s="92">
        <f>+H87/G87</f>
        <v>1</v>
      </c>
    </row>
    <row r="88" spans="1:9" x14ac:dyDescent="0.2">
      <c r="A88" s="73" t="s">
        <v>88</v>
      </c>
      <c r="B88" s="82"/>
      <c r="C88" s="36"/>
      <c r="D88" s="36" t="s">
        <v>209</v>
      </c>
      <c r="E88" s="36" t="s">
        <v>210</v>
      </c>
      <c r="F88" s="37">
        <v>1457000</v>
      </c>
      <c r="G88" s="37">
        <v>1457000</v>
      </c>
      <c r="H88" s="83">
        <f>+H89+H90+H91</f>
        <v>1457000</v>
      </c>
      <c r="I88" s="92">
        <f>+H88/G88</f>
        <v>1</v>
      </c>
    </row>
    <row r="89" spans="1:9" x14ac:dyDescent="0.2">
      <c r="A89" s="34" t="s">
        <v>91</v>
      </c>
      <c r="B89" s="82"/>
      <c r="C89" s="36"/>
      <c r="D89" s="36" t="s">
        <v>211</v>
      </c>
      <c r="E89" s="40" t="s">
        <v>212</v>
      </c>
      <c r="F89" s="37"/>
      <c r="G89" s="37"/>
      <c r="H89" s="83"/>
      <c r="I89" s="92"/>
    </row>
    <row r="90" spans="1:9" x14ac:dyDescent="0.2">
      <c r="A90" s="73" t="s">
        <v>94</v>
      </c>
      <c r="B90" s="82"/>
      <c r="C90" s="36"/>
      <c r="D90" s="36" t="s">
        <v>213</v>
      </c>
      <c r="E90" s="40" t="s">
        <v>214</v>
      </c>
      <c r="F90" s="37"/>
      <c r="G90" s="37"/>
      <c r="H90" s="83"/>
      <c r="I90" s="92"/>
    </row>
    <row r="91" spans="1:9" x14ac:dyDescent="0.2">
      <c r="A91" s="34" t="s">
        <v>97</v>
      </c>
      <c r="B91" s="82"/>
      <c r="C91" s="36"/>
      <c r="D91" s="36" t="s">
        <v>215</v>
      </c>
      <c r="E91" s="93" t="s">
        <v>216</v>
      </c>
      <c r="F91" s="37">
        <v>1457000</v>
      </c>
      <c r="G91" s="37">
        <v>1457000</v>
      </c>
      <c r="H91" s="83">
        <f>+'[1]5.sz.mell. hivatal'!H35</f>
        <v>1457000</v>
      </c>
      <c r="I91" s="92">
        <f>+H91/G91</f>
        <v>1</v>
      </c>
    </row>
    <row r="92" spans="1:9" x14ac:dyDescent="0.2">
      <c r="A92" s="73" t="s">
        <v>100</v>
      </c>
      <c r="B92" s="57"/>
      <c r="C92" s="57"/>
      <c r="D92" s="57"/>
      <c r="E92" s="58" t="s">
        <v>217</v>
      </c>
      <c r="F92" s="43">
        <f>+F87</f>
        <v>1457000</v>
      </c>
      <c r="G92" s="43">
        <f>+G87</f>
        <v>1457000</v>
      </c>
      <c r="H92" s="90">
        <f>+H87</f>
        <v>1457000</v>
      </c>
      <c r="I92" s="91">
        <f>+I87</f>
        <v>1</v>
      </c>
    </row>
    <row r="93" spans="1:9" s="71" customFormat="1" ht="18" customHeight="1" x14ac:dyDescent="0.25">
      <c r="A93" s="34" t="s">
        <v>103</v>
      </c>
      <c r="B93" s="65" t="s">
        <v>218</v>
      </c>
      <c r="C93" s="66"/>
      <c r="D93" s="66"/>
      <c r="E93" s="67"/>
      <c r="F93" s="68">
        <f>+F92+F85</f>
        <v>19024000</v>
      </c>
      <c r="G93" s="68">
        <f>+G92+G85</f>
        <v>19024000</v>
      </c>
      <c r="H93" s="69">
        <f>+H92+H85</f>
        <v>13960654</v>
      </c>
      <c r="I93" s="70">
        <f>+I92+I85</f>
        <v>1.7117694540900552</v>
      </c>
    </row>
    <row r="96" spans="1:9" x14ac:dyDescent="0.2">
      <c r="F96" s="86"/>
    </row>
  </sheetData>
  <sheetProtection formatCells="0"/>
  <mergeCells count="13">
    <mergeCell ref="B93:E93"/>
    <mergeCell ref="B60:E60"/>
    <mergeCell ref="C64:F64"/>
    <mergeCell ref="B77:E77"/>
    <mergeCell ref="C78:F78"/>
    <mergeCell ref="B84:E84"/>
    <mergeCell ref="C86:F86"/>
    <mergeCell ref="A4:D4"/>
    <mergeCell ref="C7:F7"/>
    <mergeCell ref="B39:E39"/>
    <mergeCell ref="C40:F40"/>
    <mergeCell ref="B50:E50"/>
    <mergeCell ref="C52:F52"/>
  </mergeCells>
  <printOptions horizontalCentered="1"/>
  <pageMargins left="0.78740157480314965" right="0.78740157480314965" top="0.78740157480314965" bottom="0.78740157480314965" header="0.78740157480314965" footer="0.78740157480314965"/>
  <pageSetup paperSize="9" scale="5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4.2. 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2020-06-30T07:23:00Z</dcterms:created>
  <dcterms:modified xsi:type="dcterms:W3CDTF">2020-06-30T07:23:44Z</dcterms:modified>
</cp:coreProperties>
</file>