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Munka1" sheetId="1" r:id="rId1"/>
    <sheet name="Munka2" sheetId="2" r:id="rId2"/>
    <sheet name="Munka3" sheetId="3" r:id="rId3"/>
    <sheet name="Munka4" sheetId="4" r:id="rId4"/>
  </sheets>
  <definedNames>
    <definedName name="_xlnm.Print_Area" localSheetId="0">Munka1!$A$1:$N$25</definedName>
  </definedNames>
  <calcPr calcId="125725"/>
</workbook>
</file>

<file path=xl/calcChain.xml><?xml version="1.0" encoding="utf-8"?>
<calcChain xmlns="http://schemas.openxmlformats.org/spreadsheetml/2006/main">
  <c r="P18" i="1"/>
  <c r="N18"/>
  <c r="Q18"/>
  <c r="P19"/>
  <c r="N19"/>
  <c r="Q19" s="1"/>
  <c r="P20"/>
  <c r="P21"/>
  <c r="N21"/>
  <c r="Q21"/>
  <c r="P17"/>
  <c r="E8"/>
  <c r="G10"/>
  <c r="O10"/>
  <c r="P9"/>
  <c r="P10"/>
  <c r="N10"/>
  <c r="Q10" s="1"/>
  <c r="S10"/>
  <c r="R10"/>
  <c r="R13"/>
  <c r="R9"/>
  <c r="N8"/>
  <c r="Q8" s="1"/>
  <c r="Q12"/>
  <c r="P8"/>
  <c r="C20"/>
  <c r="D20"/>
  <c r="E20"/>
  <c r="E25" s="1"/>
  <c r="F20"/>
  <c r="G20"/>
  <c r="H20"/>
  <c r="I20"/>
  <c r="I25" s="1"/>
  <c r="J20"/>
  <c r="K20"/>
  <c r="K25" s="1"/>
  <c r="L20"/>
  <c r="M20"/>
  <c r="B20"/>
  <c r="C23"/>
  <c r="D23"/>
  <c r="E23"/>
  <c r="F23"/>
  <c r="F25" s="1"/>
  <c r="G23"/>
  <c r="H23"/>
  <c r="H25" s="1"/>
  <c r="I23"/>
  <c r="J23"/>
  <c r="J25" s="1"/>
  <c r="K23"/>
  <c r="L23"/>
  <c r="M23"/>
  <c r="M25" s="1"/>
  <c r="B23"/>
  <c r="C25"/>
  <c r="C9"/>
  <c r="D9"/>
  <c r="E9"/>
  <c r="F9"/>
  <c r="G9"/>
  <c r="H9"/>
  <c r="I9"/>
  <c r="I15" s="1"/>
  <c r="J9"/>
  <c r="K9"/>
  <c r="L9"/>
  <c r="M9"/>
  <c r="B9"/>
  <c r="C13"/>
  <c r="N13" s="1"/>
  <c r="Q13" s="1"/>
  <c r="D13"/>
  <c r="E13"/>
  <c r="F13"/>
  <c r="G13"/>
  <c r="H13"/>
  <c r="I13"/>
  <c r="J13"/>
  <c r="K13"/>
  <c r="L13"/>
  <c r="M13"/>
  <c r="B13"/>
  <c r="G15"/>
  <c r="C7"/>
  <c r="D7"/>
  <c r="D15" s="1"/>
  <c r="E7"/>
  <c r="F7"/>
  <c r="F15" s="1"/>
  <c r="G7"/>
  <c r="H7"/>
  <c r="H15" s="1"/>
  <c r="I7"/>
  <c r="J7"/>
  <c r="J15" s="1"/>
  <c r="K7"/>
  <c r="L7"/>
  <c r="L15" s="1"/>
  <c r="M7"/>
  <c r="B7"/>
  <c r="B15" s="1"/>
  <c r="L25"/>
  <c r="N11"/>
  <c r="Q11" s="1"/>
  <c r="N12"/>
  <c r="N9"/>
  <c r="Q9" s="1"/>
  <c r="D25"/>
  <c r="N22"/>
  <c r="N24"/>
  <c r="N14"/>
  <c r="Q14" s="1"/>
  <c r="B25"/>
  <c r="N17"/>
  <c r="Q17" s="1"/>
  <c r="G25"/>
  <c r="E15"/>
  <c r="K15"/>
  <c r="M15"/>
  <c r="C15"/>
  <c r="N23" l="1"/>
  <c r="N20"/>
  <c r="Q20" s="1"/>
  <c r="N25"/>
  <c r="N7"/>
  <c r="N15" l="1"/>
  <c r="Q15" s="1"/>
  <c r="Q7"/>
</calcChain>
</file>

<file path=xl/comments1.xml><?xml version="1.0" encoding="utf-8"?>
<comments xmlns="http://schemas.openxmlformats.org/spreadsheetml/2006/main">
  <authors>
    <author>Polgármesteri Hivatal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38"/>
          </rPr>
          <t>Polgármesteri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<sst xmlns="http://schemas.openxmlformats.org/spreadsheetml/2006/main" count="36" uniqueCount="36">
  <si>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Megnevezés</t>
  </si>
  <si>
    <t>I. hó</t>
  </si>
  <si>
    <t>II. hó</t>
  </si>
  <si>
    <t>III. hó</t>
  </si>
  <si>
    <t xml:space="preserve">IV.hó </t>
  </si>
  <si>
    <t>V. hó</t>
  </si>
  <si>
    <t>VII.hó</t>
  </si>
  <si>
    <t>VI. hó</t>
  </si>
  <si>
    <t>IX. hó</t>
  </si>
  <si>
    <t>X. hó</t>
  </si>
  <si>
    <t>XI.hó</t>
  </si>
  <si>
    <t>XII.hó</t>
  </si>
  <si>
    <t>VIII. hó</t>
  </si>
  <si>
    <t>Bevételek</t>
  </si>
  <si>
    <t>Int. műk.bevétel</t>
  </si>
  <si>
    <t>Állami hozzájárulás</t>
  </si>
  <si>
    <t>Átvett pénzeszköz</t>
  </si>
  <si>
    <t>Bevétel összesen</t>
  </si>
  <si>
    <t>Kiadások</t>
  </si>
  <si>
    <t>Személyi juttatás</t>
  </si>
  <si>
    <t>Munkadókat t. jár.</t>
  </si>
  <si>
    <t>Dologi kiadások</t>
  </si>
  <si>
    <t>Pénzeszköz átadás</t>
  </si>
  <si>
    <t>Pénzforg.nélk.kiad.</t>
  </si>
  <si>
    <t>Kiadások összesen</t>
  </si>
  <si>
    <t>Összesen</t>
  </si>
  <si>
    <t>Ezer forintban</t>
  </si>
  <si>
    <t>Felhalmoz. kiadás</t>
  </si>
  <si>
    <t>Helyi adó/egyéb saj.</t>
  </si>
  <si>
    <t>Felhalmozási bev.</t>
  </si>
  <si>
    <t>Pénzforg.nélk.bev.  (pénzmaradvány)</t>
  </si>
  <si>
    <t>Intézmény finanszírozás</t>
  </si>
  <si>
    <t>Folyószámla hitel</t>
  </si>
  <si>
    <t>Általános tartalék</t>
  </si>
  <si>
    <t>2017. évi megelőlegezés</t>
  </si>
  <si>
    <t xml:space="preserve">Előirányzat-felhasználási  ütemterv 2017. évre 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</si>
</sst>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 applyBorder="1"/>
    <xf numFmtId="1" fontId="0" fillId="0" borderId="1" xfId="0" applyNumberFormat="1" applyBorder="1"/>
    <xf numFmtId="1" fontId="3" fillId="0" borderId="1" xfId="0" applyNumberFormat="1" applyFont="1" applyBorder="1"/>
    <xf numFmtId="1" fontId="0" fillId="0" borderId="2" xfId="0" applyNumberFormat="1" applyBorder="1"/>
    <xf numFmtId="1" fontId="3" fillId="0" borderId="5" xfId="0" applyNumberFormat="1" applyFont="1" applyBorder="1"/>
    <xf numFmtId="1" fontId="1" fillId="0" borderId="6" xfId="0" applyNumberFormat="1" applyFont="1" applyBorder="1"/>
    <xf numFmtId="1" fontId="4" fillId="0" borderId="7" xfId="0" applyNumberFormat="1" applyFont="1" applyBorder="1"/>
    <xf numFmtId="1" fontId="0" fillId="0" borderId="4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1" fontId="3" fillId="0" borderId="1" xfId="0" applyNumberFormat="1" applyFont="1" applyFill="1" applyBorder="1"/>
    <xf numFmtId="1" fontId="0" fillId="0" borderId="8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zoomScaleNormal="100" zoomScaleSheetLayoutView="100" workbookViewId="0">
      <selection activeCell="M22" sqref="M22"/>
    </sheetView>
  </sheetViews>
  <sheetFormatPr defaultRowHeight="12.75"/>
  <cols>
    <col min="1" max="1" width="20.28515625" customWidth="1"/>
    <col min="2" max="13" width="9.28515625" bestFit="1" customWidth="1"/>
    <col min="14" max="14" width="10.140625" bestFit="1" customWidth="1"/>
  </cols>
  <sheetData>
    <row r="1" spans="1:19" ht="25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3" spans="1:19" ht="15.75">
      <c r="A3" s="20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9" ht="42" customHeight="1">
      <c r="M4" s="22" t="s">
        <v>26</v>
      </c>
      <c r="N4" s="22"/>
    </row>
    <row r="5" spans="1:19" ht="27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7</v>
      </c>
      <c r="H5" s="4" t="s">
        <v>6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25</v>
      </c>
    </row>
    <row r="6" spans="1:19" ht="22.5" customHeight="1">
      <c r="A6" s="3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9" ht="14.1" customHeight="1">
      <c r="A7" s="2" t="s">
        <v>14</v>
      </c>
      <c r="B7" s="9">
        <f>75765/12</f>
        <v>6313.75</v>
      </c>
      <c r="C7" s="9">
        <f t="shared" ref="C7:M7" si="0">75765/12</f>
        <v>6313.75</v>
      </c>
      <c r="D7" s="9">
        <f t="shared" si="0"/>
        <v>6313.75</v>
      </c>
      <c r="E7" s="9">
        <f t="shared" si="0"/>
        <v>6313.75</v>
      </c>
      <c r="F7" s="9">
        <f t="shared" si="0"/>
        <v>6313.75</v>
      </c>
      <c r="G7" s="9">
        <f t="shared" si="0"/>
        <v>6313.75</v>
      </c>
      <c r="H7" s="9">
        <f t="shared" si="0"/>
        <v>6313.75</v>
      </c>
      <c r="I7" s="9">
        <f t="shared" si="0"/>
        <v>6313.75</v>
      </c>
      <c r="J7" s="9">
        <f t="shared" si="0"/>
        <v>6313.75</v>
      </c>
      <c r="K7" s="9">
        <f t="shared" si="0"/>
        <v>6313.75</v>
      </c>
      <c r="L7" s="9">
        <f t="shared" si="0"/>
        <v>6313.75</v>
      </c>
      <c r="M7" s="9">
        <f t="shared" si="0"/>
        <v>6313.75</v>
      </c>
      <c r="N7" s="18">
        <f t="shared" ref="N7:N12" si="1">SUM(B7:M7)</f>
        <v>75765</v>
      </c>
      <c r="O7">
        <v>75765</v>
      </c>
      <c r="Q7" s="16">
        <f>O7-N7</f>
        <v>0</v>
      </c>
    </row>
    <row r="8" spans="1:19" ht="14.1" customHeight="1">
      <c r="A8" s="2" t="s">
        <v>15</v>
      </c>
      <c r="B8" s="9">
        <v>17138</v>
      </c>
      <c r="C8" s="9">
        <v>17138</v>
      </c>
      <c r="D8" s="9">
        <v>17138</v>
      </c>
      <c r="E8" s="9">
        <f>17138+655</f>
        <v>17793</v>
      </c>
      <c r="F8" s="9">
        <v>17138</v>
      </c>
      <c r="G8" s="9">
        <v>17138</v>
      </c>
      <c r="H8" s="9">
        <v>17138</v>
      </c>
      <c r="I8" s="9">
        <v>17138</v>
      </c>
      <c r="J8" s="9">
        <v>17138</v>
      </c>
      <c r="K8" s="9">
        <v>17138</v>
      </c>
      <c r="L8" s="9">
        <v>17138</v>
      </c>
      <c r="M8" s="9">
        <v>17146</v>
      </c>
      <c r="N8" s="10">
        <f t="shared" si="1"/>
        <v>206319</v>
      </c>
      <c r="O8">
        <v>205664</v>
      </c>
      <c r="P8">
        <f>O8/12</f>
        <v>17138.666666666668</v>
      </c>
      <c r="Q8" s="16">
        <f t="shared" ref="Q8:Q15" si="2">O8-N8</f>
        <v>-655</v>
      </c>
      <c r="S8">
        <v>7564</v>
      </c>
    </row>
    <row r="9" spans="1:19" ht="14.1" customHeight="1">
      <c r="A9" s="2" t="s">
        <v>28</v>
      </c>
      <c r="B9" s="9">
        <f>23605/12</f>
        <v>1967.0833333333333</v>
      </c>
      <c r="C9" s="9">
        <f t="shared" ref="C9:M9" si="3">23605/12</f>
        <v>1967.0833333333333</v>
      </c>
      <c r="D9" s="9">
        <f t="shared" si="3"/>
        <v>1967.0833333333333</v>
      </c>
      <c r="E9" s="9">
        <f t="shared" si="3"/>
        <v>1967.0833333333333</v>
      </c>
      <c r="F9" s="9">
        <f t="shared" si="3"/>
        <v>1967.0833333333333</v>
      </c>
      <c r="G9" s="9">
        <f t="shared" si="3"/>
        <v>1967.0833333333333</v>
      </c>
      <c r="H9" s="9">
        <f t="shared" si="3"/>
        <v>1967.0833333333333</v>
      </c>
      <c r="I9" s="9">
        <f t="shared" si="3"/>
        <v>1967.0833333333333</v>
      </c>
      <c r="J9" s="9">
        <f t="shared" si="3"/>
        <v>1967.0833333333333</v>
      </c>
      <c r="K9" s="9">
        <f t="shared" si="3"/>
        <v>1967.0833333333333</v>
      </c>
      <c r="L9" s="9">
        <f t="shared" si="3"/>
        <v>1967.0833333333333</v>
      </c>
      <c r="M9" s="9">
        <f t="shared" si="3"/>
        <v>1967.0833333333333</v>
      </c>
      <c r="N9" s="10">
        <f t="shared" si="1"/>
        <v>23604.999999999996</v>
      </c>
      <c r="O9">
        <v>23605</v>
      </c>
      <c r="P9">
        <f>O9/12</f>
        <v>1967.0833333333333</v>
      </c>
      <c r="Q9" s="16">
        <f t="shared" si="2"/>
        <v>0</v>
      </c>
      <c r="R9">
        <f>20085+3520</f>
        <v>23605</v>
      </c>
    </row>
    <row r="10" spans="1:19" ht="14.1" customHeight="1">
      <c r="A10" s="2" t="s">
        <v>16</v>
      </c>
      <c r="B10" s="9">
        <v>14730</v>
      </c>
      <c r="C10" s="9">
        <v>14730</v>
      </c>
      <c r="D10" s="9">
        <v>14730</v>
      </c>
      <c r="E10" s="9">
        <v>14730</v>
      </c>
      <c r="F10" s="9">
        <v>14730</v>
      </c>
      <c r="G10" s="9">
        <f>14730+108559</f>
        <v>123289</v>
      </c>
      <c r="H10" s="9">
        <v>14730</v>
      </c>
      <c r="I10" s="9">
        <v>14730</v>
      </c>
      <c r="J10" s="9">
        <v>14730</v>
      </c>
      <c r="K10" s="9">
        <v>14730</v>
      </c>
      <c r="L10" s="9">
        <v>14730</v>
      </c>
      <c r="M10" s="9">
        <v>14738</v>
      </c>
      <c r="N10" s="10">
        <f t="shared" si="1"/>
        <v>285327</v>
      </c>
      <c r="O10">
        <f>144050+32718</f>
        <v>176768</v>
      </c>
      <c r="P10">
        <f>O10/12</f>
        <v>14730.666666666666</v>
      </c>
      <c r="Q10" s="16">
        <f t="shared" si="2"/>
        <v>-108559</v>
      </c>
      <c r="R10">
        <f>7998+18843+202+1450+225+4000</f>
        <v>32718</v>
      </c>
      <c r="S10">
        <f>144</f>
        <v>144</v>
      </c>
    </row>
    <row r="11" spans="1:19" ht="14.1" customHeight="1">
      <c r="A11" s="2" t="s">
        <v>29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1"/>
        <v>0</v>
      </c>
      <c r="Q11" s="16">
        <f t="shared" si="2"/>
        <v>0</v>
      </c>
    </row>
    <row r="12" spans="1:19" ht="14.1" customHeight="1">
      <c r="A12" s="2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1"/>
        <v>0</v>
      </c>
      <c r="Q12" s="16">
        <f t="shared" si="2"/>
        <v>0</v>
      </c>
    </row>
    <row r="13" spans="1:19" ht="26.25" customHeight="1">
      <c r="A13" s="17" t="s">
        <v>30</v>
      </c>
      <c r="B13" s="9">
        <f>22992/12</f>
        <v>1916</v>
      </c>
      <c r="C13" s="9">
        <f t="shared" ref="C13:M13" si="4">22992/12</f>
        <v>1916</v>
      </c>
      <c r="D13" s="9">
        <f t="shared" si="4"/>
        <v>1916</v>
      </c>
      <c r="E13" s="9">
        <f t="shared" si="4"/>
        <v>1916</v>
      </c>
      <c r="F13" s="9">
        <f t="shared" si="4"/>
        <v>1916</v>
      </c>
      <c r="G13" s="9">
        <f t="shared" si="4"/>
        <v>1916</v>
      </c>
      <c r="H13" s="9">
        <f t="shared" si="4"/>
        <v>1916</v>
      </c>
      <c r="I13" s="9">
        <f t="shared" si="4"/>
        <v>1916</v>
      </c>
      <c r="J13" s="9">
        <f t="shared" si="4"/>
        <v>1916</v>
      </c>
      <c r="K13" s="9">
        <f t="shared" si="4"/>
        <v>1916</v>
      </c>
      <c r="L13" s="9">
        <f t="shared" si="4"/>
        <v>1916</v>
      </c>
      <c r="M13" s="9">
        <f t="shared" si="4"/>
        <v>1916</v>
      </c>
      <c r="N13" s="10">
        <f>SUM(B13:M13)</f>
        <v>22992</v>
      </c>
      <c r="O13">
        <v>22992</v>
      </c>
      <c r="Q13" s="16">
        <f t="shared" si="2"/>
        <v>0</v>
      </c>
      <c r="R13">
        <f>21975+1017</f>
        <v>22992</v>
      </c>
    </row>
    <row r="14" spans="1:19" ht="14.1" customHeight="1" thickBot="1">
      <c r="A14" s="5" t="s">
        <v>32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>SUM(B14:M14)</f>
        <v>0</v>
      </c>
      <c r="O14" s="8"/>
      <c r="Q14" s="16">
        <f t="shared" si="2"/>
        <v>0</v>
      </c>
      <c r="R14">
        <v>1</v>
      </c>
    </row>
    <row r="15" spans="1:19" ht="19.5" customHeight="1" thickBot="1">
      <c r="A15" s="6" t="s">
        <v>17</v>
      </c>
      <c r="B15" s="13">
        <f>B7+B8+B9+B10+B11+B13+B12</f>
        <v>42064.833333333328</v>
      </c>
      <c r="C15" s="13">
        <f>SUM(C7:C14)</f>
        <v>42064.833333333328</v>
      </c>
      <c r="D15" s="13">
        <f>SUM(D7:D14)</f>
        <v>42064.833333333328</v>
      </c>
      <c r="E15" s="13">
        <f>SUM(E7:E14)</f>
        <v>42719.833333333328</v>
      </c>
      <c r="F15" s="13">
        <f>SUM(F7:F14)</f>
        <v>42064.833333333328</v>
      </c>
      <c r="G15" s="13">
        <f>SUM(G7:G14)</f>
        <v>150623.83333333334</v>
      </c>
      <c r="H15" s="13">
        <f t="shared" ref="H15:M15" si="5">SUM(H7:H14)</f>
        <v>42064.833333333328</v>
      </c>
      <c r="I15" s="13">
        <f t="shared" si="5"/>
        <v>42064.833333333328</v>
      </c>
      <c r="J15" s="13">
        <f t="shared" si="5"/>
        <v>42064.833333333328</v>
      </c>
      <c r="K15" s="13">
        <f t="shared" si="5"/>
        <v>42064.833333333328</v>
      </c>
      <c r="L15" s="13">
        <f t="shared" si="5"/>
        <v>42064.833333333328</v>
      </c>
      <c r="M15" s="13">
        <f t="shared" si="5"/>
        <v>42080.833333333328</v>
      </c>
      <c r="N15" s="14">
        <f>N7+N8+N9+N10+N11+N13+N14+N12</f>
        <v>614008</v>
      </c>
      <c r="O15">
        <v>614008</v>
      </c>
      <c r="Q15" s="16">
        <f t="shared" si="2"/>
        <v>0</v>
      </c>
    </row>
    <row r="16" spans="1:19" ht="24" customHeight="1">
      <c r="A16" s="7" t="s">
        <v>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7" ht="14.1" customHeight="1">
      <c r="A17" s="2" t="s">
        <v>19</v>
      </c>
      <c r="B17" s="9">
        <v>13907</v>
      </c>
      <c r="C17" s="9">
        <v>13907</v>
      </c>
      <c r="D17" s="9">
        <v>13907</v>
      </c>
      <c r="E17" s="9">
        <v>13907</v>
      </c>
      <c r="F17" s="9">
        <v>13907</v>
      </c>
      <c r="G17" s="9">
        <v>13907</v>
      </c>
      <c r="H17" s="9">
        <v>13907</v>
      </c>
      <c r="I17" s="9">
        <v>13907</v>
      </c>
      <c r="J17" s="9">
        <v>13907</v>
      </c>
      <c r="K17" s="9">
        <v>13907</v>
      </c>
      <c r="L17" s="9">
        <v>13907</v>
      </c>
      <c r="M17" s="9">
        <v>13906</v>
      </c>
      <c r="N17" s="9">
        <f t="shared" ref="N17:N24" si="6">SUM(B17:M17)</f>
        <v>166883</v>
      </c>
      <c r="O17">
        <v>166883</v>
      </c>
      <c r="P17">
        <f>O17/12</f>
        <v>13906.916666666666</v>
      </c>
      <c r="Q17" s="16">
        <f>O17-N17</f>
        <v>0</v>
      </c>
    </row>
    <row r="18" spans="1:17" ht="14.1" customHeight="1">
      <c r="A18" s="2" t="s">
        <v>20</v>
      </c>
      <c r="B18" s="9">
        <v>2704</v>
      </c>
      <c r="C18" s="9">
        <v>2704</v>
      </c>
      <c r="D18" s="9">
        <v>2704</v>
      </c>
      <c r="E18" s="9">
        <v>2704</v>
      </c>
      <c r="F18" s="9">
        <v>2704</v>
      </c>
      <c r="G18" s="9">
        <v>2704</v>
      </c>
      <c r="H18" s="9">
        <v>2704</v>
      </c>
      <c r="I18" s="9">
        <v>2704</v>
      </c>
      <c r="J18" s="9">
        <v>2704</v>
      </c>
      <c r="K18" s="9">
        <v>2704</v>
      </c>
      <c r="L18" s="9">
        <v>2704</v>
      </c>
      <c r="M18" s="9">
        <v>2704</v>
      </c>
      <c r="N18" s="9">
        <f t="shared" si="6"/>
        <v>32448</v>
      </c>
      <c r="O18">
        <v>32448</v>
      </c>
      <c r="P18">
        <f>O18/12</f>
        <v>2704</v>
      </c>
      <c r="Q18" s="16">
        <f>O18-N18</f>
        <v>0</v>
      </c>
    </row>
    <row r="19" spans="1:17" ht="14.1" customHeight="1">
      <c r="A19" s="2" t="s">
        <v>21</v>
      </c>
      <c r="B19" s="9">
        <v>11886</v>
      </c>
      <c r="C19" s="9">
        <v>11886</v>
      </c>
      <c r="D19" s="9">
        <v>11886</v>
      </c>
      <c r="E19" s="9">
        <v>11886</v>
      </c>
      <c r="F19" s="9">
        <v>11886</v>
      </c>
      <c r="G19" s="9">
        <v>11886</v>
      </c>
      <c r="H19" s="9">
        <v>11886</v>
      </c>
      <c r="I19" s="9">
        <v>11886</v>
      </c>
      <c r="J19" s="9">
        <v>11886</v>
      </c>
      <c r="K19" s="9">
        <v>11886</v>
      </c>
      <c r="L19" s="9">
        <v>11886</v>
      </c>
      <c r="M19" s="9">
        <v>11895</v>
      </c>
      <c r="N19" s="9">
        <f t="shared" si="6"/>
        <v>142641</v>
      </c>
      <c r="O19">
        <v>142641</v>
      </c>
      <c r="P19">
        <f>O19/12</f>
        <v>11886.75</v>
      </c>
      <c r="Q19" s="16">
        <f>O19-N19</f>
        <v>0</v>
      </c>
    </row>
    <row r="20" spans="1:17" ht="14.1" customHeight="1">
      <c r="A20" s="2" t="s">
        <v>22</v>
      </c>
      <c r="B20" s="9">
        <f>33886/12</f>
        <v>2823.8333333333335</v>
      </c>
      <c r="C20" s="9">
        <f t="shared" ref="C20:M20" si="7">33886/12</f>
        <v>2823.8333333333335</v>
      </c>
      <c r="D20" s="9">
        <f t="shared" si="7"/>
        <v>2823.8333333333335</v>
      </c>
      <c r="E20" s="9">
        <f t="shared" si="7"/>
        <v>2823.8333333333335</v>
      </c>
      <c r="F20" s="9">
        <f t="shared" si="7"/>
        <v>2823.8333333333335</v>
      </c>
      <c r="G20" s="9">
        <f t="shared" si="7"/>
        <v>2823.8333333333335</v>
      </c>
      <c r="H20" s="9">
        <f t="shared" si="7"/>
        <v>2823.8333333333335</v>
      </c>
      <c r="I20" s="9">
        <f t="shared" si="7"/>
        <v>2823.8333333333335</v>
      </c>
      <c r="J20" s="9">
        <f t="shared" si="7"/>
        <v>2823.8333333333335</v>
      </c>
      <c r="K20" s="9">
        <f t="shared" si="7"/>
        <v>2823.8333333333335</v>
      </c>
      <c r="L20" s="9">
        <f t="shared" si="7"/>
        <v>2823.8333333333335</v>
      </c>
      <c r="M20" s="9">
        <f t="shared" si="7"/>
        <v>2823.8333333333335</v>
      </c>
      <c r="N20" s="9">
        <f t="shared" si="6"/>
        <v>33885.999999999993</v>
      </c>
      <c r="O20">
        <v>33886</v>
      </c>
      <c r="P20">
        <f>O20/12</f>
        <v>2823.8333333333335</v>
      </c>
      <c r="Q20" s="16">
        <f>O20-N20</f>
        <v>0</v>
      </c>
    </row>
    <row r="21" spans="1:17" ht="14.1" customHeight="1">
      <c r="A21" s="2" t="s">
        <v>27</v>
      </c>
      <c r="B21" s="9">
        <v>18661</v>
      </c>
      <c r="C21" s="9">
        <v>18661</v>
      </c>
      <c r="D21" s="9">
        <v>18661</v>
      </c>
      <c r="E21" s="9">
        <v>18661</v>
      </c>
      <c r="F21" s="9">
        <v>18661</v>
      </c>
      <c r="G21" s="9">
        <v>18661</v>
      </c>
      <c r="H21" s="9">
        <v>18661</v>
      </c>
      <c r="I21" s="9">
        <v>18661</v>
      </c>
      <c r="J21" s="9">
        <v>18661</v>
      </c>
      <c r="K21" s="9">
        <v>18661</v>
      </c>
      <c r="L21" s="9">
        <v>18661</v>
      </c>
      <c r="M21" s="9">
        <v>18669</v>
      </c>
      <c r="N21" s="9">
        <f t="shared" si="6"/>
        <v>223940</v>
      </c>
      <c r="O21" s="19">
        <v>223940</v>
      </c>
      <c r="P21">
        <f>O21/12</f>
        <v>18661.666666666668</v>
      </c>
      <c r="Q21" s="16">
        <f>O21-N21</f>
        <v>0</v>
      </c>
    </row>
    <row r="22" spans="1:17" ht="14.1" customHeight="1">
      <c r="A22" s="2" t="s">
        <v>34</v>
      </c>
      <c r="B22" s="9">
        <v>6210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>
        <f t="shared" si="6"/>
        <v>6210</v>
      </c>
    </row>
    <row r="23" spans="1:17" ht="14.1" customHeight="1">
      <c r="A23" s="2" t="s">
        <v>33</v>
      </c>
      <c r="B23" s="9">
        <f>8000/12</f>
        <v>666.66666666666663</v>
      </c>
      <c r="C23" s="9">
        <f t="shared" ref="C23:M23" si="8">8000/12</f>
        <v>666.66666666666663</v>
      </c>
      <c r="D23" s="9">
        <f t="shared" si="8"/>
        <v>666.66666666666663</v>
      </c>
      <c r="E23" s="9">
        <f t="shared" si="8"/>
        <v>666.66666666666663</v>
      </c>
      <c r="F23" s="9">
        <f t="shared" si="8"/>
        <v>666.66666666666663</v>
      </c>
      <c r="G23" s="9">
        <f t="shared" si="8"/>
        <v>666.66666666666663</v>
      </c>
      <c r="H23" s="9">
        <f t="shared" si="8"/>
        <v>666.66666666666663</v>
      </c>
      <c r="I23" s="9">
        <f t="shared" si="8"/>
        <v>666.66666666666663</v>
      </c>
      <c r="J23" s="9">
        <f t="shared" si="8"/>
        <v>666.66666666666663</v>
      </c>
      <c r="K23" s="9">
        <f t="shared" si="8"/>
        <v>666.66666666666663</v>
      </c>
      <c r="L23" s="9">
        <f t="shared" si="8"/>
        <v>666.66666666666663</v>
      </c>
      <c r="M23" s="9">
        <f t="shared" si="8"/>
        <v>666.66666666666663</v>
      </c>
      <c r="N23" s="10">
        <f t="shared" si="6"/>
        <v>8000.0000000000009</v>
      </c>
    </row>
    <row r="24" spans="1:17" ht="14.1" customHeight="1" thickBot="1">
      <c r="A24" s="5" t="s">
        <v>23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f t="shared" si="6"/>
        <v>0</v>
      </c>
    </row>
    <row r="25" spans="1:17" s="1" customFormat="1" ht="22.5" customHeight="1" thickBot="1">
      <c r="A25" s="6" t="s">
        <v>24</v>
      </c>
      <c r="B25" s="13">
        <f>SUM(B17:B24)</f>
        <v>56858.499999999993</v>
      </c>
      <c r="C25" s="13">
        <f>SUM(C17:C24)</f>
        <v>50648.499999999993</v>
      </c>
      <c r="D25" s="13">
        <f>SUM(D17:D24)</f>
        <v>50648.499999999993</v>
      </c>
      <c r="E25" s="13">
        <f t="shared" ref="E25:M25" si="9">SUM(E17:E24)</f>
        <v>50648.499999999993</v>
      </c>
      <c r="F25" s="13">
        <f t="shared" si="9"/>
        <v>50648.499999999993</v>
      </c>
      <c r="G25" s="13">
        <f t="shared" si="9"/>
        <v>50648.499999999993</v>
      </c>
      <c r="H25" s="13">
        <f>SUM(H17:H24)</f>
        <v>50648.499999999993</v>
      </c>
      <c r="I25" s="13">
        <f t="shared" si="9"/>
        <v>50648.499999999993</v>
      </c>
      <c r="J25" s="13">
        <f t="shared" si="9"/>
        <v>50648.499999999993</v>
      </c>
      <c r="K25" s="13">
        <f t="shared" si="9"/>
        <v>50648.499999999993</v>
      </c>
      <c r="L25" s="13">
        <f t="shared" si="9"/>
        <v>50648.499999999993</v>
      </c>
      <c r="M25" s="13">
        <f t="shared" si="9"/>
        <v>50664.499999999993</v>
      </c>
      <c r="N25" s="14">
        <f>N17+N18+N19+N20+N21+N22+N24+N23</f>
        <v>614008</v>
      </c>
    </row>
    <row r="28" spans="1:17">
      <c r="I28" s="16"/>
      <c r="K28" s="16"/>
    </row>
  </sheetData>
  <mergeCells count="3">
    <mergeCell ref="A3:N3"/>
    <mergeCell ref="M4:N4"/>
    <mergeCell ref="A1:N1"/>
  </mergeCells>
  <phoneticPr fontId="0" type="noConversion"/>
  <printOptions headings="1" gridLines="1"/>
  <pageMargins left="0.39370078740157483" right="0.39370078740157483" top="0.98425196850393704" bottom="0.98425196850393704" header="0.51181102362204722" footer="0.51181102362204722"/>
  <pageSetup paperSize="9" scale="90" orientation="landscape" horizontalDpi="120" verticalDpi="144" r:id="rId1"/>
  <headerFooter alignWithMargins="0">
    <oddHeader xml:space="preserve">&amp;R9. melléklet az  1/2017. (II. 24.) Ör. rendelethez. 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6" sqref="E6"/>
    </sheetView>
  </sheetViews>
  <sheetFormatPr defaultRowHeight="12.75"/>
  <sheetData>
    <row r="1" spans="1:1"/>
  </sheetData>
  <phoneticPr fontId="0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Munka2</vt:lpstr>
      <vt:lpstr>Munka3</vt:lpstr>
      <vt:lpstr>Munka4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2017-12-14T08:48:25Z</cp:lastPrinted>
  <dcterms:created xsi:type="dcterms:W3CDTF">2005-02-15T11:38:41Z</dcterms:created>
  <dcterms:modified xsi:type="dcterms:W3CDTF">2017-12-14T09:41:49Z</dcterms:modified>
</cp:coreProperties>
</file>