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orkikápolna költségvetés mód. II\"/>
    </mc:Choice>
  </mc:AlternateContent>
  <xr:revisionPtr revIDLastSave="0" documentId="13_ncr:1_{06C4B691-91D3-40ED-9FD3-A3A7FCC6C56D}" xr6:coauthVersionLast="45" xr6:coauthVersionMax="45" xr10:uidLastSave="{00000000-0000-0000-0000-000000000000}"/>
  <bookViews>
    <workbookView xWindow="-120" yWindow="-120" windowWidth="29040" windowHeight="15840" tabRatio="908" activeTab="13" xr2:uid="{00000000-000D-0000-FFFF-FFFF00000000}"/>
  </bookViews>
  <sheets>
    <sheet name="1. melléklet" sheetId="1" r:id="rId1"/>
    <sheet name="2. melléklet" sheetId="40" r:id="rId2"/>
    <sheet name="3. melléklet" sheetId="41" r:id="rId3"/>
    <sheet name="4. melléklet" sheetId="35" r:id="rId4"/>
    <sheet name="5. melléklet" sheetId="8" r:id="rId5"/>
    <sheet name="6. melléklet" sheetId="18" r:id="rId6"/>
    <sheet name="7. melléklet" sheetId="36" r:id="rId7"/>
    <sheet name="8. melléklet" sheetId="37" r:id="rId8"/>
    <sheet name="9. melléklet" sheetId="12" r:id="rId9"/>
    <sheet name="10. melléklet" sheetId="22" r:id="rId10"/>
    <sheet name="11. melléklet" sheetId="30" r:id="rId11"/>
    <sheet name="12. melléklet" sheetId="31" r:id="rId12"/>
    <sheet name="13. melléklet" sheetId="29" r:id="rId13"/>
    <sheet name="14. melléklet" sheetId="32" r:id="rId14"/>
    <sheet name="15. melléklet" sheetId="28" r:id="rId15"/>
  </sheets>
  <definedNames>
    <definedName name="_pr10" localSheetId="7">'8. melléklet'!#REF!</definedName>
    <definedName name="_pr12" localSheetId="7">'8. melléklet'!#REF!</definedName>
    <definedName name="_pr21" localSheetId="6">'7. melléklet'!$A$57</definedName>
    <definedName name="_pr232" localSheetId="9">'10. melléklet'!$A$13</definedName>
    <definedName name="_pr233" localSheetId="9">'10. melléklet'!$A$18</definedName>
    <definedName name="_pr234" localSheetId="9">'10. melléklet'!$A$27</definedName>
    <definedName name="_pr235" localSheetId="9">'10. melléklet'!$A$32</definedName>
    <definedName name="_pr236" localSheetId="9">'10. melléklet'!$A$37</definedName>
    <definedName name="_pr24" localSheetId="6">'7. melléklet'!$A$59</definedName>
    <definedName name="_pr25" localSheetId="6">'7. melléklet'!$A$60</definedName>
    <definedName name="_pr26" localSheetId="6">'7. melléklet'!$A$61</definedName>
    <definedName name="_pr27" localSheetId="6">'7. melléklet'!$A$62</definedName>
    <definedName name="_pr28" localSheetId="6">'7. melléklet'!$A$63</definedName>
    <definedName name="_pr312" localSheetId="9">'10. melléklet'!#REF!</definedName>
    <definedName name="_pr313" localSheetId="9">'10. melléklet'!#REF!</definedName>
    <definedName name="_pr314" localSheetId="9">'10. melléklet'!$A$5</definedName>
    <definedName name="_pr315" localSheetId="9">'10. melléklet'!#REF!</definedName>
    <definedName name="_pr7" localSheetId="7">'8. melléklet'!#REF!</definedName>
    <definedName name="_pr8" localSheetId="7">'8. melléklet'!#REF!</definedName>
    <definedName name="_pr9" localSheetId="7">'8. melléklet'!#REF!</definedName>
    <definedName name="foot_4_place" localSheetId="7">'8. melléklet'!$A$20</definedName>
    <definedName name="foot_5_place" localSheetId="7">'8. melléklet'!#REF!</definedName>
    <definedName name="foot_53_place" localSheetId="7">'8. melléklet'!#REF!</definedName>
    <definedName name="léé" localSheetId="7">'8. melléklet'!#REF!</definedName>
    <definedName name="mmm" localSheetId="6">'7. melléklet'!#REF!</definedName>
    <definedName name="_xlnm.Print_Area" localSheetId="9">'10. melléklet'!$A$1:$E$38</definedName>
  </definedNames>
  <calcPr calcId="191029"/>
</workbook>
</file>

<file path=xl/calcChain.xml><?xml version="1.0" encoding="utf-8"?>
<calcChain xmlns="http://schemas.openxmlformats.org/spreadsheetml/2006/main">
  <c r="C23" i="32" l="1"/>
  <c r="N97" i="41"/>
  <c r="N96" i="41"/>
  <c r="N95" i="41"/>
  <c r="N94" i="41"/>
  <c r="N93" i="41"/>
  <c r="N92" i="41"/>
  <c r="M91" i="41"/>
  <c r="M98" i="41" s="1"/>
  <c r="N90" i="41"/>
  <c r="N89" i="41"/>
  <c r="N88" i="41"/>
  <c r="N87" i="41"/>
  <c r="N86" i="41"/>
  <c r="N85" i="41"/>
  <c r="M85" i="41"/>
  <c r="L85" i="41"/>
  <c r="K85" i="41"/>
  <c r="N84" i="41"/>
  <c r="N83" i="41"/>
  <c r="N82" i="41"/>
  <c r="N81" i="41"/>
  <c r="N80" i="41"/>
  <c r="M80" i="41"/>
  <c r="L80" i="41"/>
  <c r="K80" i="41"/>
  <c r="N79" i="41"/>
  <c r="N78" i="41"/>
  <c r="N77" i="41"/>
  <c r="N76" i="41"/>
  <c r="N75" i="41"/>
  <c r="M75" i="41"/>
  <c r="L75" i="41"/>
  <c r="L91" i="41" s="1"/>
  <c r="L98" i="41" s="1"/>
  <c r="K75" i="41"/>
  <c r="K91" i="41" s="1"/>
  <c r="N74" i="41"/>
  <c r="N73" i="41"/>
  <c r="N72" i="41"/>
  <c r="M67" i="41"/>
  <c r="L67" i="41"/>
  <c r="K67" i="41"/>
  <c r="N67" i="41" s="1"/>
  <c r="N66" i="41"/>
  <c r="N65" i="41"/>
  <c r="N64" i="41"/>
  <c r="M63" i="41"/>
  <c r="L63" i="41"/>
  <c r="K63" i="41"/>
  <c r="N63" i="41" s="1"/>
  <c r="N62" i="41"/>
  <c r="N61" i="41"/>
  <c r="N60" i="41"/>
  <c r="N59" i="41"/>
  <c r="N58" i="41"/>
  <c r="M57" i="41"/>
  <c r="M68" i="41" s="1"/>
  <c r="M71" i="41" s="1"/>
  <c r="L57" i="41"/>
  <c r="L68" i="41" s="1"/>
  <c r="L71" i="41" s="1"/>
  <c r="K57" i="41"/>
  <c r="K68" i="41" s="1"/>
  <c r="K71" i="41" s="1"/>
  <c r="N56" i="41"/>
  <c r="N55" i="41"/>
  <c r="N54" i="41"/>
  <c r="N53" i="41"/>
  <c r="N52" i="41"/>
  <c r="N50" i="41"/>
  <c r="M50" i="41"/>
  <c r="L50" i="41"/>
  <c r="K50" i="41"/>
  <c r="N49" i="41"/>
  <c r="N47" i="41"/>
  <c r="M46" i="41"/>
  <c r="L46" i="41"/>
  <c r="K46" i="41"/>
  <c r="N46" i="41" s="1"/>
  <c r="N44" i="41"/>
  <c r="N42" i="41"/>
  <c r="N41" i="41"/>
  <c r="N40" i="41"/>
  <c r="N39" i="41"/>
  <c r="N38" i="41"/>
  <c r="N37" i="41"/>
  <c r="N36" i="41"/>
  <c r="L35" i="41"/>
  <c r="N34" i="41"/>
  <c r="M33" i="41"/>
  <c r="L33" i="41"/>
  <c r="K33" i="41"/>
  <c r="N33" i="41" s="1"/>
  <c r="N32" i="41"/>
  <c r="N31" i="41"/>
  <c r="N30" i="41"/>
  <c r="N29" i="41"/>
  <c r="N28" i="41"/>
  <c r="N27" i="41"/>
  <c r="N26" i="41"/>
  <c r="N25" i="41"/>
  <c r="M24" i="41"/>
  <c r="M35" i="41" s="1"/>
  <c r="L24" i="41"/>
  <c r="K24" i="41"/>
  <c r="N23" i="41"/>
  <c r="N22" i="41"/>
  <c r="N20" i="41"/>
  <c r="N19" i="41"/>
  <c r="N18" i="41"/>
  <c r="N17" i="41"/>
  <c r="N16" i="41"/>
  <c r="M15" i="41"/>
  <c r="M21" i="41" s="1"/>
  <c r="L15" i="41"/>
  <c r="L21" i="41" s="1"/>
  <c r="K15" i="41"/>
  <c r="N15" i="41" s="1"/>
  <c r="N14" i="41"/>
  <c r="N13" i="41"/>
  <c r="N12" i="41"/>
  <c r="N11" i="41"/>
  <c r="N10" i="41"/>
  <c r="N9" i="41"/>
  <c r="N8" i="41"/>
  <c r="K35" i="41" l="1"/>
  <c r="N35" i="41" s="1"/>
  <c r="K21" i="41"/>
  <c r="K98" i="41"/>
  <c r="N98" i="41" s="1"/>
  <c r="N91" i="41"/>
  <c r="M51" i="41"/>
  <c r="M70" i="41" s="1"/>
  <c r="M69" i="41"/>
  <c r="M99" i="41" s="1"/>
  <c r="L69" i="41"/>
  <c r="L99" i="41" s="1"/>
  <c r="L51" i="41"/>
  <c r="L70" i="41" s="1"/>
  <c r="N24" i="41"/>
  <c r="N57" i="41"/>
  <c r="N68" i="41" s="1"/>
  <c r="N71" i="41" s="1"/>
  <c r="N123" i="40"/>
  <c r="M122" i="40"/>
  <c r="L122" i="40"/>
  <c r="K122" i="40"/>
  <c r="N122" i="40" s="1"/>
  <c r="N121" i="40"/>
  <c r="N120" i="40"/>
  <c r="N119" i="40"/>
  <c r="N118" i="40"/>
  <c r="N116" i="40"/>
  <c r="N115" i="40"/>
  <c r="N114" i="40"/>
  <c r="M113" i="40"/>
  <c r="L113" i="40"/>
  <c r="N113" i="40" s="1"/>
  <c r="N112" i="40"/>
  <c r="N111" i="40"/>
  <c r="M110" i="40"/>
  <c r="L110" i="40"/>
  <c r="K110" i="40"/>
  <c r="N110" i="40" s="1"/>
  <c r="N109" i="40"/>
  <c r="N108" i="40"/>
  <c r="N107" i="40"/>
  <c r="N106" i="40"/>
  <c r="M105" i="40"/>
  <c r="M117" i="40" s="1"/>
  <c r="M124" i="40" s="1"/>
  <c r="L105" i="40"/>
  <c r="L117" i="40" s="1"/>
  <c r="L124" i="40" s="1"/>
  <c r="K105" i="40"/>
  <c r="K117" i="40" s="1"/>
  <c r="N104" i="40"/>
  <c r="N103" i="40"/>
  <c r="N102" i="40"/>
  <c r="M99" i="40"/>
  <c r="L99" i="40"/>
  <c r="K99" i="40"/>
  <c r="N99" i="40" s="1"/>
  <c r="N98" i="40"/>
  <c r="N97" i="40"/>
  <c r="N96" i="40"/>
  <c r="N95" i="40"/>
  <c r="N94" i="40"/>
  <c r="N93" i="40"/>
  <c r="N92" i="40"/>
  <c r="N91" i="40"/>
  <c r="N90" i="40"/>
  <c r="M89" i="40"/>
  <c r="L89" i="40"/>
  <c r="K89" i="40"/>
  <c r="N89" i="40" s="1"/>
  <c r="N88" i="40"/>
  <c r="N87" i="40"/>
  <c r="N86" i="40"/>
  <c r="N85" i="40"/>
  <c r="M84" i="40"/>
  <c r="M100" i="40" s="1"/>
  <c r="L84" i="40"/>
  <c r="L100" i="40" s="1"/>
  <c r="K84" i="40"/>
  <c r="N84" i="40" s="1"/>
  <c r="N100" i="40" s="1"/>
  <c r="N83" i="40"/>
  <c r="N82" i="40"/>
  <c r="N81" i="40"/>
  <c r="N80" i="40"/>
  <c r="N79" i="40"/>
  <c r="N78" i="40"/>
  <c r="N77" i="40"/>
  <c r="M75" i="40"/>
  <c r="L75" i="40"/>
  <c r="K75" i="40"/>
  <c r="N75" i="40" s="1"/>
  <c r="N74" i="40"/>
  <c r="N73" i="40"/>
  <c r="N72" i="40"/>
  <c r="N71" i="40"/>
  <c r="N70" i="40"/>
  <c r="N69" i="40"/>
  <c r="N68" i="40"/>
  <c r="N67" i="40"/>
  <c r="N66" i="40"/>
  <c r="N65" i="40"/>
  <c r="N64" i="40"/>
  <c r="N63" i="40"/>
  <c r="N62" i="40"/>
  <c r="M61" i="40"/>
  <c r="L61" i="40"/>
  <c r="K61" i="40"/>
  <c r="N61" i="40" s="1"/>
  <c r="N60" i="40"/>
  <c r="N59" i="40"/>
  <c r="N58" i="40"/>
  <c r="N57" i="40"/>
  <c r="N56" i="40"/>
  <c r="N55" i="40"/>
  <c r="N53" i="40"/>
  <c r="M51" i="40"/>
  <c r="L51" i="40"/>
  <c r="K51" i="40"/>
  <c r="N51" i="40" s="1"/>
  <c r="N50" i="40"/>
  <c r="N49" i="40"/>
  <c r="N48" i="40"/>
  <c r="N47" i="40"/>
  <c r="N46" i="40"/>
  <c r="M45" i="40"/>
  <c r="L45" i="40"/>
  <c r="K45" i="40"/>
  <c r="N45" i="40" s="1"/>
  <c r="N44" i="40"/>
  <c r="N43" i="40"/>
  <c r="M42" i="40"/>
  <c r="L42" i="40"/>
  <c r="K42" i="40"/>
  <c r="N42" i="40" s="1"/>
  <c r="N41" i="40"/>
  <c r="N40" i="40"/>
  <c r="N39" i="40"/>
  <c r="N38" i="40"/>
  <c r="N37" i="40"/>
  <c r="N36" i="40"/>
  <c r="N35" i="40"/>
  <c r="M34" i="40"/>
  <c r="L34" i="40"/>
  <c r="K34" i="40"/>
  <c r="N33" i="40"/>
  <c r="N32" i="40"/>
  <c r="M31" i="40"/>
  <c r="M52" i="40" s="1"/>
  <c r="L31" i="40"/>
  <c r="L52" i="40" s="1"/>
  <c r="K31" i="40"/>
  <c r="N31" i="40" s="1"/>
  <c r="N30" i="40"/>
  <c r="N29" i="40"/>
  <c r="N28" i="40"/>
  <c r="N27" i="40"/>
  <c r="M25" i="40"/>
  <c r="L25" i="40"/>
  <c r="L26" i="40" s="1"/>
  <c r="K25" i="40"/>
  <c r="N25" i="40" s="1"/>
  <c r="N24" i="40"/>
  <c r="N23" i="40"/>
  <c r="N22" i="40"/>
  <c r="N21" i="40"/>
  <c r="M21" i="40"/>
  <c r="M26" i="40" s="1"/>
  <c r="L21" i="40"/>
  <c r="K21" i="40"/>
  <c r="N20" i="40"/>
  <c r="N19" i="40"/>
  <c r="N18" i="40"/>
  <c r="N17" i="40"/>
  <c r="N16" i="40"/>
  <c r="N15" i="40"/>
  <c r="N14" i="40"/>
  <c r="N13" i="40"/>
  <c r="N12" i="40"/>
  <c r="N11" i="40"/>
  <c r="N10" i="40"/>
  <c r="N9" i="40"/>
  <c r="N8" i="40"/>
  <c r="K51" i="41" l="1"/>
  <c r="K69" i="41"/>
  <c r="N69" i="41" s="1"/>
  <c r="N21" i="41"/>
  <c r="N51" i="41" s="1"/>
  <c r="N34" i="40"/>
  <c r="L101" i="40"/>
  <c r="L125" i="40" s="1"/>
  <c r="L76" i="40"/>
  <c r="K124" i="40"/>
  <c r="N124" i="40" s="1"/>
  <c r="N117" i="40"/>
  <c r="M101" i="40"/>
  <c r="M125" i="40" s="1"/>
  <c r="M76" i="40"/>
  <c r="K26" i="40"/>
  <c r="K100" i="40"/>
  <c r="K52" i="40"/>
  <c r="N52" i="40" s="1"/>
  <c r="N105" i="40"/>
  <c r="J97" i="41"/>
  <c r="J96" i="41"/>
  <c r="J95" i="41"/>
  <c r="J94" i="41"/>
  <c r="J93" i="41"/>
  <c r="J92" i="41"/>
  <c r="J90" i="41"/>
  <c r="J89" i="41"/>
  <c r="J88" i="41"/>
  <c r="J87" i="41"/>
  <c r="J86" i="41"/>
  <c r="I85" i="41"/>
  <c r="H85" i="41"/>
  <c r="G85" i="41"/>
  <c r="J84" i="41"/>
  <c r="J83" i="41"/>
  <c r="J82" i="41"/>
  <c r="J81" i="41"/>
  <c r="I80" i="41"/>
  <c r="H80" i="41"/>
  <c r="G80" i="41"/>
  <c r="J80" i="41" s="1"/>
  <c r="J79" i="41"/>
  <c r="J78" i="41"/>
  <c r="J77" i="41"/>
  <c r="J76" i="41"/>
  <c r="I75" i="41"/>
  <c r="I91" i="41" s="1"/>
  <c r="I98" i="41" s="1"/>
  <c r="H75" i="41"/>
  <c r="H91" i="41" s="1"/>
  <c r="H98" i="41" s="1"/>
  <c r="G75" i="41"/>
  <c r="G91" i="41" s="1"/>
  <c r="J74" i="41"/>
  <c r="J73" i="41"/>
  <c r="J72" i="41"/>
  <c r="I67" i="41"/>
  <c r="H67" i="41"/>
  <c r="G67" i="41"/>
  <c r="J66" i="41"/>
  <c r="J65" i="41"/>
  <c r="J64" i="41"/>
  <c r="I63" i="41"/>
  <c r="H63" i="41"/>
  <c r="G63" i="41"/>
  <c r="J63" i="41" s="1"/>
  <c r="J62" i="41"/>
  <c r="J61" i="41"/>
  <c r="J60" i="41"/>
  <c r="J59" i="41"/>
  <c r="J58" i="41"/>
  <c r="I57" i="41"/>
  <c r="H57" i="41"/>
  <c r="G57" i="41"/>
  <c r="G68" i="41" s="1"/>
  <c r="J56" i="41"/>
  <c r="J55" i="41"/>
  <c r="J54" i="41"/>
  <c r="J53" i="41"/>
  <c r="J52" i="41"/>
  <c r="I50" i="41"/>
  <c r="H50" i="41"/>
  <c r="G50" i="41"/>
  <c r="J50" i="41" s="1"/>
  <c r="J49" i="41"/>
  <c r="J47" i="41"/>
  <c r="I46" i="41"/>
  <c r="H46" i="41"/>
  <c r="G46" i="41"/>
  <c r="J44" i="41"/>
  <c r="J42" i="41"/>
  <c r="J41" i="41"/>
  <c r="J40" i="41"/>
  <c r="J39" i="41"/>
  <c r="J38" i="41"/>
  <c r="J37" i="41"/>
  <c r="J36" i="41"/>
  <c r="J34" i="41"/>
  <c r="I33" i="41"/>
  <c r="H33" i="41"/>
  <c r="G33" i="41"/>
  <c r="J32" i="41"/>
  <c r="J31" i="41"/>
  <c r="J30" i="41"/>
  <c r="J29" i="41"/>
  <c r="J28" i="41"/>
  <c r="J27" i="41"/>
  <c r="J26" i="41"/>
  <c r="J25" i="41"/>
  <c r="I24" i="41"/>
  <c r="I35" i="41" s="1"/>
  <c r="H24" i="41"/>
  <c r="H35" i="41" s="1"/>
  <c r="G24" i="41"/>
  <c r="J23" i="41"/>
  <c r="J22" i="41"/>
  <c r="J20" i="41"/>
  <c r="J19" i="41"/>
  <c r="J18" i="41"/>
  <c r="J17" i="41"/>
  <c r="J16" i="41"/>
  <c r="I15" i="41"/>
  <c r="I21" i="41" s="1"/>
  <c r="H15" i="41"/>
  <c r="H21" i="41" s="1"/>
  <c r="G15" i="41"/>
  <c r="J14" i="41"/>
  <c r="J13" i="41"/>
  <c r="J12" i="41"/>
  <c r="J11" i="41"/>
  <c r="J10" i="41"/>
  <c r="J9" i="41"/>
  <c r="J8" i="41"/>
  <c r="F10" i="41"/>
  <c r="K99" i="41" l="1"/>
  <c r="N99" i="41" s="1"/>
  <c r="N26" i="40"/>
  <c r="N101" i="40" s="1"/>
  <c r="K76" i="40"/>
  <c r="K70" i="41" s="1"/>
  <c r="K101" i="40"/>
  <c r="K125" i="40" s="1"/>
  <c r="N125" i="40" s="1"/>
  <c r="J46" i="41"/>
  <c r="J15" i="41"/>
  <c r="G21" i="41"/>
  <c r="J21" i="41" s="1"/>
  <c r="J67" i="41"/>
  <c r="J75" i="41"/>
  <c r="J85" i="41"/>
  <c r="J33" i="41"/>
  <c r="H68" i="41"/>
  <c r="I68" i="41"/>
  <c r="G35" i="41"/>
  <c r="J35" i="41" s="1"/>
  <c r="J51" i="41"/>
  <c r="H69" i="41"/>
  <c r="H99" i="41" s="1"/>
  <c r="H51" i="41"/>
  <c r="J91" i="41"/>
  <c r="G98" i="41"/>
  <c r="J98" i="41" s="1"/>
  <c r="I51" i="41"/>
  <c r="I69" i="41"/>
  <c r="I99" i="41" s="1"/>
  <c r="J24" i="41"/>
  <c r="G51" i="41"/>
  <c r="J57" i="41"/>
  <c r="G69" i="41"/>
  <c r="J123" i="40"/>
  <c r="I122" i="40"/>
  <c r="H122" i="40"/>
  <c r="G122" i="40"/>
  <c r="J121" i="40"/>
  <c r="J120" i="40"/>
  <c r="J119" i="40"/>
  <c r="J118" i="40"/>
  <c r="J116" i="40"/>
  <c r="J115" i="40"/>
  <c r="J114" i="40"/>
  <c r="I113" i="40"/>
  <c r="H113" i="40"/>
  <c r="J112" i="40"/>
  <c r="J111" i="40"/>
  <c r="I110" i="40"/>
  <c r="H110" i="40"/>
  <c r="G110" i="40"/>
  <c r="J109" i="40"/>
  <c r="J108" i="40"/>
  <c r="J107" i="40"/>
  <c r="J106" i="40"/>
  <c r="I105" i="40"/>
  <c r="I117" i="40" s="1"/>
  <c r="H105" i="40"/>
  <c r="J105" i="40" s="1"/>
  <c r="G105" i="40"/>
  <c r="J104" i="40"/>
  <c r="J103" i="40"/>
  <c r="J102" i="40"/>
  <c r="I99" i="40"/>
  <c r="H99" i="40"/>
  <c r="G99" i="40"/>
  <c r="J98" i="40"/>
  <c r="J97" i="40"/>
  <c r="J96" i="40"/>
  <c r="J95" i="40"/>
  <c r="J94" i="40"/>
  <c r="J93" i="40"/>
  <c r="J92" i="40"/>
  <c r="J91" i="40"/>
  <c r="J90" i="40"/>
  <c r="I89" i="40"/>
  <c r="H89" i="40"/>
  <c r="G89" i="40"/>
  <c r="J88" i="40"/>
  <c r="J87" i="40"/>
  <c r="J86" i="40"/>
  <c r="J85" i="40"/>
  <c r="I84" i="40"/>
  <c r="I100" i="40" s="1"/>
  <c r="H84" i="40"/>
  <c r="G84" i="40"/>
  <c r="J84" i="40" s="1"/>
  <c r="J83" i="40"/>
  <c r="J82" i="40"/>
  <c r="J81" i="40"/>
  <c r="J80" i="40"/>
  <c r="J79" i="40"/>
  <c r="J78" i="40"/>
  <c r="J77" i="40"/>
  <c r="I75" i="40"/>
  <c r="H75" i="40"/>
  <c r="G75" i="40"/>
  <c r="J74" i="40"/>
  <c r="J73" i="40"/>
  <c r="J72" i="40"/>
  <c r="J71" i="40"/>
  <c r="J70" i="40"/>
  <c r="J69" i="40"/>
  <c r="J68" i="40"/>
  <c r="J67" i="40"/>
  <c r="J66" i="40"/>
  <c r="J65" i="40"/>
  <c r="J64" i="40"/>
  <c r="J63" i="40"/>
  <c r="J62" i="40"/>
  <c r="I61" i="40"/>
  <c r="H61" i="40"/>
  <c r="G61" i="40"/>
  <c r="J60" i="40"/>
  <c r="J59" i="40"/>
  <c r="J58" i="40"/>
  <c r="J57" i="40"/>
  <c r="J56" i="40"/>
  <c r="J55" i="40"/>
  <c r="J53" i="40"/>
  <c r="I51" i="40"/>
  <c r="H51" i="40"/>
  <c r="G51" i="40"/>
  <c r="J51" i="40" s="1"/>
  <c r="J50" i="40"/>
  <c r="J49" i="40"/>
  <c r="J48" i="40"/>
  <c r="J47" i="40"/>
  <c r="J46" i="40"/>
  <c r="I45" i="40"/>
  <c r="H45" i="40"/>
  <c r="G45" i="40"/>
  <c r="J45" i="40" s="1"/>
  <c r="J44" i="40"/>
  <c r="J43" i="40"/>
  <c r="I42" i="40"/>
  <c r="H42" i="40"/>
  <c r="G42" i="40"/>
  <c r="J41" i="40"/>
  <c r="J40" i="40"/>
  <c r="J39" i="40"/>
  <c r="J38" i="40"/>
  <c r="J37" i="40"/>
  <c r="J36" i="40"/>
  <c r="J35" i="40"/>
  <c r="I34" i="40"/>
  <c r="H34" i="40"/>
  <c r="G34" i="40"/>
  <c r="J33" i="40"/>
  <c r="J32" i="40"/>
  <c r="I31" i="40"/>
  <c r="I52" i="40" s="1"/>
  <c r="H31" i="40"/>
  <c r="G31" i="40"/>
  <c r="J31" i="40" s="1"/>
  <c r="J30" i="40"/>
  <c r="J29" i="40"/>
  <c r="J28" i="40"/>
  <c r="J27" i="40"/>
  <c r="I25" i="40"/>
  <c r="H25" i="40"/>
  <c r="G25" i="40"/>
  <c r="J24" i="40"/>
  <c r="J23" i="40"/>
  <c r="J22" i="40"/>
  <c r="I21" i="40"/>
  <c r="I26" i="40" s="1"/>
  <c r="H21" i="40"/>
  <c r="H26" i="40" s="1"/>
  <c r="G21" i="40"/>
  <c r="J21" i="40" s="1"/>
  <c r="J20" i="40"/>
  <c r="J19" i="40"/>
  <c r="J18" i="40"/>
  <c r="J17" i="40"/>
  <c r="J16" i="40"/>
  <c r="J15" i="40"/>
  <c r="J14" i="40"/>
  <c r="J13" i="40"/>
  <c r="J12" i="40"/>
  <c r="J11" i="40"/>
  <c r="J10" i="40"/>
  <c r="J9" i="40"/>
  <c r="J8" i="40"/>
  <c r="N76" i="40" l="1"/>
  <c r="N70" i="41" s="1"/>
  <c r="J25" i="40"/>
  <c r="H52" i="40"/>
  <c r="J34" i="40"/>
  <c r="H100" i="40"/>
  <c r="G117" i="40"/>
  <c r="J110" i="40"/>
  <c r="J113" i="40"/>
  <c r="J61" i="40"/>
  <c r="J75" i="40"/>
  <c r="I71" i="41"/>
  <c r="J42" i="40"/>
  <c r="J89" i="40"/>
  <c r="J99" i="40"/>
  <c r="I124" i="40"/>
  <c r="J122" i="40"/>
  <c r="J68" i="41"/>
  <c r="H71" i="41"/>
  <c r="G99" i="41"/>
  <c r="J99" i="41" s="1"/>
  <c r="J69" i="41"/>
  <c r="J100" i="40"/>
  <c r="H101" i="40"/>
  <c r="H125" i="40" s="1"/>
  <c r="H76" i="40"/>
  <c r="H70" i="41" s="1"/>
  <c r="I101" i="40"/>
  <c r="I76" i="40"/>
  <c r="I70" i="41" s="1"/>
  <c r="J117" i="40"/>
  <c r="G124" i="40"/>
  <c r="G52" i="40"/>
  <c r="J52" i="40" s="1"/>
  <c r="H117" i="40"/>
  <c r="H124" i="40" s="1"/>
  <c r="G26" i="40"/>
  <c r="G100" i="40"/>
  <c r="G71" i="41" s="1"/>
  <c r="C31" i="40"/>
  <c r="J124" i="40" l="1"/>
  <c r="I125" i="40"/>
  <c r="J71" i="41"/>
  <c r="J26" i="40"/>
  <c r="J101" i="40" s="1"/>
  <c r="G76" i="40"/>
  <c r="G70" i="41" s="1"/>
  <c r="G101" i="40"/>
  <c r="G125" i="40" s="1"/>
  <c r="J125" i="40" s="1"/>
  <c r="C34" i="32"/>
  <c r="C73" i="31"/>
  <c r="C57" i="41"/>
  <c r="F74" i="40"/>
  <c r="E22" i="22"/>
  <c r="E20" i="22"/>
  <c r="E25" i="22"/>
  <c r="E23" i="22"/>
  <c r="E21" i="22"/>
  <c r="C33" i="41"/>
  <c r="J76" i="40" l="1"/>
  <c r="J70" i="41" s="1"/>
  <c r="C33" i="35"/>
  <c r="F97" i="41" l="1"/>
  <c r="F96" i="41"/>
  <c r="F95" i="41"/>
  <c r="F94" i="41"/>
  <c r="F93" i="41"/>
  <c r="F92" i="41"/>
  <c r="F90" i="41"/>
  <c r="F89" i="41"/>
  <c r="F88" i="41"/>
  <c r="F87" i="41"/>
  <c r="F86" i="41"/>
  <c r="E85" i="41"/>
  <c r="D85" i="41"/>
  <c r="C85" i="41"/>
  <c r="F84" i="41"/>
  <c r="F83" i="41"/>
  <c r="F82" i="41"/>
  <c r="F81" i="41"/>
  <c r="E80" i="41"/>
  <c r="D80" i="41"/>
  <c r="C80" i="41"/>
  <c r="F79" i="41"/>
  <c r="F78" i="41"/>
  <c r="F77" i="41"/>
  <c r="F76" i="41"/>
  <c r="E75" i="41"/>
  <c r="D75" i="41"/>
  <c r="C75" i="41"/>
  <c r="F74" i="41"/>
  <c r="F73" i="41"/>
  <c r="F72" i="41"/>
  <c r="E67" i="41"/>
  <c r="D67" i="41"/>
  <c r="C67" i="41"/>
  <c r="F66" i="41"/>
  <c r="F65" i="41"/>
  <c r="F64" i="41"/>
  <c r="E63" i="41"/>
  <c r="D63" i="41"/>
  <c r="C63" i="41"/>
  <c r="F62" i="41"/>
  <c r="F61" i="41"/>
  <c r="F60" i="41"/>
  <c r="F59" i="41"/>
  <c r="F58" i="41"/>
  <c r="E57" i="41"/>
  <c r="D57" i="41"/>
  <c r="D68" i="41" s="1"/>
  <c r="F56" i="41"/>
  <c r="F55" i="41"/>
  <c r="F54" i="41"/>
  <c r="F53" i="41"/>
  <c r="F52" i="41"/>
  <c r="E50" i="41"/>
  <c r="D50" i="41"/>
  <c r="C50" i="41"/>
  <c r="F49" i="41"/>
  <c r="F47" i="41"/>
  <c r="E46" i="41"/>
  <c r="D46" i="41"/>
  <c r="C46" i="41"/>
  <c r="F44" i="41"/>
  <c r="F42" i="41"/>
  <c r="F41" i="41"/>
  <c r="F40" i="41"/>
  <c r="F39" i="41"/>
  <c r="F38" i="41"/>
  <c r="F37" i="41"/>
  <c r="F36" i="41"/>
  <c r="F34" i="41"/>
  <c r="E33" i="41"/>
  <c r="D33" i="41"/>
  <c r="F33" i="41" s="1"/>
  <c r="F32" i="41"/>
  <c r="F31" i="41"/>
  <c r="F30" i="41"/>
  <c r="F29" i="41"/>
  <c r="F28" i="41"/>
  <c r="F27" i="41"/>
  <c r="F26" i="41"/>
  <c r="F25" i="41"/>
  <c r="E24" i="41"/>
  <c r="D24" i="41"/>
  <c r="C24" i="41"/>
  <c r="F23" i="41"/>
  <c r="F22" i="41"/>
  <c r="D21" i="41"/>
  <c r="F20" i="41"/>
  <c r="F19" i="41"/>
  <c r="F18" i="41"/>
  <c r="F17" i="41"/>
  <c r="F16" i="41"/>
  <c r="E15" i="41"/>
  <c r="E21" i="41" s="1"/>
  <c r="D15" i="41"/>
  <c r="C15" i="41"/>
  <c r="C21" i="41" s="1"/>
  <c r="F14" i="41"/>
  <c r="F13" i="41"/>
  <c r="F12" i="41"/>
  <c r="F11" i="41"/>
  <c r="F9" i="41"/>
  <c r="F8" i="41"/>
  <c r="F123" i="40"/>
  <c r="E122" i="40"/>
  <c r="D122" i="40"/>
  <c r="F122" i="40" s="1"/>
  <c r="C122" i="40"/>
  <c r="F121" i="40"/>
  <c r="F120" i="40"/>
  <c r="F119" i="40"/>
  <c r="F118" i="40"/>
  <c r="F116" i="40"/>
  <c r="F115" i="40"/>
  <c r="F114" i="40"/>
  <c r="E113" i="40"/>
  <c r="D113" i="40"/>
  <c r="F112" i="40"/>
  <c r="C27" i="28" s="1"/>
  <c r="F111" i="40"/>
  <c r="E110" i="40"/>
  <c r="D110" i="40"/>
  <c r="C110" i="40"/>
  <c r="F109" i="40"/>
  <c r="F108" i="40"/>
  <c r="F107" i="40"/>
  <c r="F106" i="40"/>
  <c r="E105" i="40"/>
  <c r="E117" i="40" s="1"/>
  <c r="E124" i="40" s="1"/>
  <c r="D105" i="40"/>
  <c r="C105" i="40"/>
  <c r="F104" i="40"/>
  <c r="F103" i="40"/>
  <c r="F102" i="40"/>
  <c r="E99" i="40"/>
  <c r="D99" i="40"/>
  <c r="C99" i="40"/>
  <c r="F99" i="40" s="1"/>
  <c r="F98" i="40"/>
  <c r="F97" i="40"/>
  <c r="F96" i="40"/>
  <c r="F95" i="40"/>
  <c r="F94" i="40"/>
  <c r="F93" i="40"/>
  <c r="F92" i="40"/>
  <c r="F91" i="40"/>
  <c r="F90" i="40"/>
  <c r="E89" i="40"/>
  <c r="D89" i="40"/>
  <c r="C89" i="40"/>
  <c r="F89" i="40" s="1"/>
  <c r="F88" i="40"/>
  <c r="F87" i="40"/>
  <c r="F86" i="40"/>
  <c r="F85" i="40"/>
  <c r="E84" i="40"/>
  <c r="D84" i="40"/>
  <c r="C84" i="40"/>
  <c r="F84" i="40" s="1"/>
  <c r="F83" i="40"/>
  <c r="F82" i="40"/>
  <c r="F81" i="40"/>
  <c r="F80" i="40"/>
  <c r="F79" i="40"/>
  <c r="F78" i="40"/>
  <c r="F77" i="40"/>
  <c r="E75" i="40"/>
  <c r="D75" i="40"/>
  <c r="C75" i="40"/>
  <c r="F73" i="40"/>
  <c r="F72" i="40"/>
  <c r="F71" i="40"/>
  <c r="F70" i="40"/>
  <c r="F69" i="40"/>
  <c r="F68" i="40"/>
  <c r="F67" i="40"/>
  <c r="F66" i="40"/>
  <c r="F65" i="40"/>
  <c r="F64" i="40"/>
  <c r="F63" i="40"/>
  <c r="F62" i="40"/>
  <c r="E61" i="40"/>
  <c r="D61" i="40"/>
  <c r="C61" i="40"/>
  <c r="F60" i="40"/>
  <c r="F59" i="40"/>
  <c r="F58" i="40"/>
  <c r="F57" i="40"/>
  <c r="F56" i="40"/>
  <c r="F55" i="40"/>
  <c r="F53" i="40"/>
  <c r="E51" i="40"/>
  <c r="D51" i="40"/>
  <c r="C51" i="40"/>
  <c r="F50" i="40"/>
  <c r="F49" i="40"/>
  <c r="F48" i="40"/>
  <c r="F47" i="40"/>
  <c r="F46" i="40"/>
  <c r="E45" i="40"/>
  <c r="D45" i="40"/>
  <c r="C45" i="40"/>
  <c r="F44" i="40"/>
  <c r="F43" i="40"/>
  <c r="E42" i="40"/>
  <c r="D42" i="40"/>
  <c r="C42" i="40"/>
  <c r="F41" i="40"/>
  <c r="F40" i="40"/>
  <c r="F39" i="40"/>
  <c r="F38" i="40"/>
  <c r="F37" i="40"/>
  <c r="F36" i="40"/>
  <c r="F35" i="40"/>
  <c r="E34" i="40"/>
  <c r="D34" i="40"/>
  <c r="C34" i="40"/>
  <c r="F33" i="40"/>
  <c r="F32" i="40"/>
  <c r="E31" i="40"/>
  <c r="E52" i="40" s="1"/>
  <c r="D31" i="40"/>
  <c r="F30" i="40"/>
  <c r="F29" i="40"/>
  <c r="F28" i="40"/>
  <c r="F27" i="40"/>
  <c r="E25" i="40"/>
  <c r="D25" i="40"/>
  <c r="C25" i="40"/>
  <c r="F24" i="40"/>
  <c r="F23" i="40"/>
  <c r="F22" i="40"/>
  <c r="E21" i="40"/>
  <c r="E26" i="40" s="1"/>
  <c r="D21" i="40"/>
  <c r="C21" i="40"/>
  <c r="F20" i="40"/>
  <c r="F19" i="40"/>
  <c r="F18" i="40"/>
  <c r="F17" i="40"/>
  <c r="F16" i="40"/>
  <c r="F15" i="40"/>
  <c r="F14" i="40"/>
  <c r="F13" i="40"/>
  <c r="F12" i="40"/>
  <c r="F11" i="40"/>
  <c r="F10" i="40"/>
  <c r="F9" i="40"/>
  <c r="F8" i="40"/>
  <c r="D91" i="41" l="1"/>
  <c r="D98" i="41" s="1"/>
  <c r="C117" i="40"/>
  <c r="F24" i="41"/>
  <c r="F63" i="41"/>
  <c r="E91" i="41"/>
  <c r="E98" i="41" s="1"/>
  <c r="F85" i="41"/>
  <c r="F45" i="40"/>
  <c r="F34" i="40"/>
  <c r="F75" i="40"/>
  <c r="F110" i="40"/>
  <c r="D35" i="41"/>
  <c r="D69" i="41" s="1"/>
  <c r="D99" i="41" s="1"/>
  <c r="F100" i="40"/>
  <c r="C35" i="41"/>
  <c r="C51" i="41" s="1"/>
  <c r="C26" i="40"/>
  <c r="F61" i="40"/>
  <c r="E100" i="40"/>
  <c r="E35" i="41"/>
  <c r="F46" i="41"/>
  <c r="C68" i="41"/>
  <c r="F80" i="41"/>
  <c r="D100" i="40"/>
  <c r="F105" i="40"/>
  <c r="F113" i="40"/>
  <c r="D117" i="40"/>
  <c r="D124" i="40" s="1"/>
  <c r="D71" i="41"/>
  <c r="E68" i="41"/>
  <c r="C91" i="41"/>
  <c r="F91" i="41" s="1"/>
  <c r="F50" i="41"/>
  <c r="F51" i="40"/>
  <c r="C52" i="40"/>
  <c r="F42" i="40"/>
  <c r="F31" i="40"/>
  <c r="F25" i="40"/>
  <c r="F21" i="41"/>
  <c r="E69" i="41"/>
  <c r="E99" i="41" s="1"/>
  <c r="E51" i="41"/>
  <c r="F67" i="41"/>
  <c r="F75" i="41"/>
  <c r="F15" i="41"/>
  <c r="D51" i="41"/>
  <c r="F57" i="41"/>
  <c r="E101" i="40"/>
  <c r="E125" i="40" s="1"/>
  <c r="E76" i="40"/>
  <c r="C124" i="40"/>
  <c r="F124" i="40" s="1"/>
  <c r="F117" i="40"/>
  <c r="D26" i="40"/>
  <c r="F21" i="40"/>
  <c r="D52" i="40"/>
  <c r="C100" i="40"/>
  <c r="C71" i="41" s="1"/>
  <c r="C98" i="41" l="1"/>
  <c r="F98" i="41" s="1"/>
  <c r="F52" i="40"/>
  <c r="E71" i="41"/>
  <c r="C69" i="41"/>
  <c r="F69" i="41" s="1"/>
  <c r="E70" i="41"/>
  <c r="F35" i="41"/>
  <c r="F51" i="41" s="1"/>
  <c r="C76" i="40"/>
  <c r="C70" i="41" s="1"/>
  <c r="C101" i="40"/>
  <c r="C125" i="40" s="1"/>
  <c r="F68" i="41"/>
  <c r="F71" i="41" s="1"/>
  <c r="D101" i="40"/>
  <c r="D125" i="40" s="1"/>
  <c r="D76" i="40"/>
  <c r="D70" i="41" s="1"/>
  <c r="F26" i="40"/>
  <c r="F76" i="40" l="1"/>
  <c r="C99" i="41"/>
  <c r="F99" i="41" s="1"/>
  <c r="F101" i="40"/>
  <c r="F70" i="41"/>
  <c r="F125" i="40"/>
  <c r="C88" i="35" l="1"/>
  <c r="C31" i="28"/>
  <c r="C11" i="32"/>
  <c r="C39" i="29"/>
  <c r="C40" i="29" s="1"/>
  <c r="C40" i="30"/>
  <c r="E77" i="35"/>
  <c r="E88" i="35" s="1"/>
  <c r="D32" i="35"/>
  <c r="D33" i="35" s="1"/>
  <c r="D36" i="35"/>
  <c r="D37" i="35"/>
  <c r="D35" i="35"/>
  <c r="D23" i="35"/>
  <c r="D24" i="35"/>
  <c r="D22" i="35"/>
  <c r="D12" i="12"/>
  <c r="J49" i="36"/>
  <c r="I49" i="36"/>
  <c r="H49" i="36"/>
  <c r="G49" i="36"/>
  <c r="F49" i="36"/>
  <c r="E49" i="36"/>
  <c r="D49" i="36"/>
  <c r="C49" i="36"/>
  <c r="J32" i="36"/>
  <c r="I32" i="36"/>
  <c r="H32" i="36"/>
  <c r="G32" i="36"/>
  <c r="F32" i="36"/>
  <c r="E32" i="36"/>
  <c r="D32" i="36"/>
  <c r="C32" i="36"/>
  <c r="D32" i="22"/>
  <c r="E32" i="22"/>
  <c r="C32" i="22"/>
  <c r="D27" i="22"/>
  <c r="E27" i="22"/>
  <c r="C27" i="22"/>
  <c r="D13" i="22"/>
  <c r="E13" i="22"/>
  <c r="C13" i="22"/>
  <c r="B42" i="18"/>
  <c r="B44" i="18" s="1"/>
  <c r="B36" i="18"/>
  <c r="C34" i="8"/>
  <c r="D34" i="8"/>
  <c r="B34" i="8"/>
  <c r="C28" i="8"/>
  <c r="D28" i="8"/>
  <c r="B28" i="8"/>
  <c r="C24" i="8"/>
  <c r="D24" i="8"/>
  <c r="B24" i="8"/>
  <c r="C20" i="8"/>
  <c r="D20" i="8"/>
  <c r="B20" i="8"/>
  <c r="E20" i="8" s="1"/>
  <c r="C12" i="8"/>
  <c r="D12" i="8"/>
  <c r="B12" i="8"/>
  <c r="E9" i="8"/>
  <c r="E10" i="8"/>
  <c r="E11" i="8"/>
  <c r="E13" i="8"/>
  <c r="E14" i="8"/>
  <c r="E15" i="8"/>
  <c r="E16" i="8"/>
  <c r="E17" i="8"/>
  <c r="E18" i="8"/>
  <c r="E19" i="8"/>
  <c r="E21" i="8"/>
  <c r="E22" i="8"/>
  <c r="E23" i="8"/>
  <c r="E25" i="8"/>
  <c r="E26" i="8"/>
  <c r="E27" i="8"/>
  <c r="E30" i="8"/>
  <c r="E31" i="8"/>
  <c r="E32" i="8"/>
  <c r="E33" i="8"/>
  <c r="E8" i="8"/>
  <c r="E34" i="8"/>
  <c r="B29" i="8" l="1"/>
  <c r="E29" i="8" s="1"/>
  <c r="D50" i="35"/>
  <c r="D29" i="8"/>
  <c r="C29" i="8"/>
  <c r="E12" i="8"/>
  <c r="E28" i="8"/>
  <c r="C50" i="35"/>
  <c r="E24" i="8"/>
  <c r="C55" i="30"/>
</calcChain>
</file>

<file path=xl/sharedStrings.xml><?xml version="1.0" encoding="utf-8"?>
<sst xmlns="http://schemas.openxmlformats.org/spreadsheetml/2006/main" count="1505" uniqueCount="713">
  <si>
    <t xml:space="preserve">Központi költségvetés sajátos finanszírozási bevételei </t>
  </si>
  <si>
    <t>ÖNKORMÁNYZATI ELŐIRÁNYZATOK</t>
  </si>
  <si>
    <t>MINDÖSSZESEN</t>
  </si>
  <si>
    <t>Projekt megnevezése</t>
  </si>
  <si>
    <t>B16 Működési célú támogatások fejezeti kezelésű előirányzatok EU-s programokra és azok hazai társfinanszírozásától</t>
  </si>
  <si>
    <t>B25 Felhalmozási célú támogatásokfejezeti kezelésű előirányzatok EU-s programokra és azok hazai társfinanszírozásától</t>
  </si>
  <si>
    <t>B63 Működési célú átvett pénzeszközök Európai Uniótól</t>
  </si>
  <si>
    <t>B73 Felhalmozási célú átvett pénzeszközök Európai Uniótól</t>
  </si>
  <si>
    <t xml:space="preserve">B1-B7 Költségvetési bevételek </t>
  </si>
  <si>
    <t>Eredeti ei.</t>
  </si>
  <si>
    <t>B1-7 A helyi önkormányzat projekthez történő hozzájárulása</t>
  </si>
  <si>
    <t>B8 Finanszírozási bevételek- önkormányzat projekthez történő hozzájárulása</t>
  </si>
  <si>
    <t>K1-K8. Költségvetési kiadások ÖSSZESEN</t>
  </si>
  <si>
    <t>az ellátottak térítési díjának, kártérítésének méltányossági alapon történő elengedésének összege</t>
  </si>
  <si>
    <t>a lakosság részére lakásépítéshez, lakásfelújításhoz nyújtott kölcsönök elengedésének összege</t>
  </si>
  <si>
    <t>a helyi adónál, gépjárműadónál biztosított kedvezmény, mentesség összege adónemenként</t>
  </si>
  <si>
    <t>a helyiségek, eszközök hasznosításából származó bevételből nyújtott kedvezmény, mentesség összege</t>
  </si>
  <si>
    <t>az egyéb nyújtott kedvezmény vagy kölcsön elengedésének összege</t>
  </si>
  <si>
    <t>B3, B7</t>
  </si>
  <si>
    <t>B4, B5</t>
  </si>
  <si>
    <t>tervezett elvárt bevétel</t>
  </si>
  <si>
    <t>közvetett támogatás</t>
  </si>
  <si>
    <t>várható bevétel</t>
  </si>
  <si>
    <t>ÖSSZESEN</t>
  </si>
  <si>
    <t>ÖSSZESEN:</t>
  </si>
  <si>
    <t>eredeti ei.</t>
  </si>
  <si>
    <t>eredeti ei. Működési célú</t>
  </si>
  <si>
    <t>eredeti ei. Felhalmozási célú</t>
  </si>
  <si>
    <t xml:space="preserve">Intézményi ellátottak pénzbeli juttatásai </t>
  </si>
  <si>
    <t xml:space="preserve">Lakhatással kapcsolatos ellátások </t>
  </si>
  <si>
    <t xml:space="preserve">Foglalkoztatással, munkanélküliséggel kapcsolatos ellátások </t>
  </si>
  <si>
    <t xml:space="preserve">Betegséggel kapcsolatos (nem társadalombiztosítási) ellátások </t>
  </si>
  <si>
    <t>Rovat-
szám</t>
  </si>
  <si>
    <t>2. az önkormányzati vagyon és az önkormányzatot megillető vagyoni értékű jog értékesítéséből és hasznosításából származó bevétel,</t>
  </si>
  <si>
    <t>3. az osztalék, a koncessziós díj és a hozambevétel,</t>
  </si>
  <si>
    <t>4. a tárgyi eszköz és az immateriális jószág, részvény, részesedés, vállalat értékesítéséből vagy privatizációból származó bevétel,</t>
  </si>
  <si>
    <t>353/2011. (XII. 30.) Korm. Rendelet értelmében az önkormányzat saját bevételének minősül</t>
  </si>
  <si>
    <t>saját bevételek 2017.</t>
  </si>
  <si>
    <t>Működési kiadások összesen</t>
  </si>
  <si>
    <t>Felhalmozási kiadások összesen</t>
  </si>
  <si>
    <t xml:space="preserve">államigazgatási feladatok </t>
  </si>
  <si>
    <t>Működési bevételek összesen</t>
  </si>
  <si>
    <t>Felhalmozási bevételek összesen</t>
  </si>
  <si>
    <t xml:space="preserve">Működési bevételek és működési kiadások egyenlege </t>
  </si>
  <si>
    <t xml:space="preserve">Felhalmozási bevételek és a felhalmozási kiadások egyenlege </t>
  </si>
  <si>
    <t>KÖLTSÉGVETÉSI ENGEDÉLYEZETT LÉTSZÁMKERETBE NEM TARTOZÓ FOGLALKOZTATOTTAK LÉTSZÁMA AZ IDŐSZAK VÉGÉN ÖSSZESEN</t>
  </si>
  <si>
    <t>A költségvetési év azon fejlesztési céljai, amelyek megvalósításához a Gst. 3. § (1) bekezdése szerinti adósságot keletkeztető ügylet megkötése válik vagy válhat szükségessé (E Ft)</t>
  </si>
  <si>
    <r>
      <t xml:space="preserve">b) </t>
    </r>
    <r>
      <rPr>
        <sz val="10"/>
        <color indexed="8"/>
        <rFont val="Times New Roman"/>
        <family val="1"/>
        <charset val="238"/>
      </rPr>
      <t>a számvitelről szóló törvény (a továbbiakban: Szt.) szerinti hitelviszonyt megtestesítő értékpapír forgalomba hozatala a forgalomba hozatal napjától a beváltás napjáig, kamatozó értékpapír esetén annak névértéke, egyéb értékpapír esetén annak vételára,</t>
    </r>
  </si>
  <si>
    <r>
      <t xml:space="preserve">c) </t>
    </r>
    <r>
      <rPr>
        <sz val="10"/>
        <color indexed="8"/>
        <rFont val="Times New Roman"/>
        <family val="1"/>
        <charset val="238"/>
      </rPr>
      <t>váltó kibocsátása a kibocsátás napjától a beváltás napjáig, és annak a váltóval kiváltott kötelezettséggel megegyező, kamatot nem tartalmazó értéke,</t>
    </r>
  </si>
  <si>
    <r>
      <t xml:space="preserve">d) </t>
    </r>
    <r>
      <rPr>
        <sz val="10"/>
        <color indexed="8"/>
        <rFont val="Times New Roman"/>
        <family val="1"/>
        <charset val="238"/>
      </rPr>
      <t>az Szt. szerint pénzügyi lízing lízingbevevői félként történő megkötése a lízing futamideje alatt, és a lízingszerződésben kikötött tőkerész hátralévő összege,</t>
    </r>
  </si>
  <si>
    <r>
      <t>e)</t>
    </r>
    <r>
      <rPr>
        <sz val="10"/>
        <color indexed="8"/>
        <rFont val="Times New Roman"/>
        <family val="1"/>
        <charset val="238"/>
      </rPr>
      <t xml:space="preserve"> a visszavásárlási kötelezettség kikötésével megkötött adásvételi szerződés eladói félként történő megkötése - ideértve az Szt. szerinti valódi penziós és óvadéki repóügyleteket is - a visszavásárlásig, és a kikötött visszavásárlási ár,</t>
    </r>
  </si>
  <si>
    <r>
      <t xml:space="preserve">f) </t>
    </r>
    <r>
      <rPr>
        <sz val="10"/>
        <color indexed="8"/>
        <rFont val="Times New Roman"/>
        <family val="1"/>
        <charset val="238"/>
      </rPr>
      <t>a szerződésben kapott, legalább háromszázhatvanöt nap időtartamú halasztott fizetés, részletfizetés, és a még ki nem fizetett ellenérték,</t>
    </r>
  </si>
  <si>
    <t>Adósságot keletkeztető ügylet és annak értéke:</t>
  </si>
  <si>
    <t>Az önkormányzati garanciákból és önkormányzati kezességekből fennálló kötelezettségek az adósságot keletkeztető ügyletek futamidejének végéig, illetve a garancia, kezesség érvényesíthetőségéig</t>
  </si>
  <si>
    <t>ebből:</t>
  </si>
  <si>
    <t>Az önkormányzat adósságot keletkeztető ügyletből származó tárgyévi összes fizetési kötelezettsége az adósságot keletkeztető ügylet futamidejének végéig egyik évben sem haladhatja meg az önkormányzat adott évi saját bevételeinek 50%-át.</t>
  </si>
  <si>
    <t>saját bevételek 2018.</t>
  </si>
  <si>
    <t>6. a kezesség-, illetve garanciavállalással kapcsolatos megtérülés.</t>
  </si>
  <si>
    <t>1.a helyi adóból és a települési adóból származó bevétel,</t>
  </si>
  <si>
    <t>5. bírság-, pótlék- és díjbevétel,</t>
  </si>
  <si>
    <r>
      <t>a)</t>
    </r>
    <r>
      <rPr>
        <sz val="10"/>
        <color indexed="8"/>
        <rFont val="Times New Roman"/>
        <family val="1"/>
        <charset val="238"/>
      </rPr>
      <t xml:space="preserve"> hitel, kölcsön felvétele, átvállalása a folyósítás, átvállalás napjától a végtörlesztés napjáig, és annak aktuális tőketartozása,</t>
    </r>
  </si>
  <si>
    <r>
      <t xml:space="preserve">g) </t>
    </r>
    <r>
      <rPr>
        <sz val="10"/>
        <color indexed="8"/>
        <rFont val="Times New Roman"/>
        <family val="1"/>
        <charset val="238"/>
      </rPr>
      <t>hitelintézetek által, származékos műveletek különbözeteként az Államadósság Kezelő Központ Zrt.-nél (a továbbiakban: ÁKK Zrt.) elhelyezett fedezeti betétek, és azok összege.</t>
    </r>
  </si>
  <si>
    <t>(2) Az (1) bekezdés szerinti adósságot keletkeztető ügyletként nem kell figyelembe venni a költségvetési év első hat hónapjában lejáró adósság előző költségvetési évben történő előfinanszírozását, amelynek összege nem haladja meg a költségvetési év első hat hónapja során várható törlesztések összegét.</t>
  </si>
  <si>
    <t>K1-8. Költségvetési kiadások</t>
  </si>
  <si>
    <t>K1. Személyi juttatások</t>
  </si>
  <si>
    <t>K2. Munkaadókat terhelő járulékok és szociális hozzájárulási adó</t>
  </si>
  <si>
    <t>K3. Dologi kiadások</t>
  </si>
  <si>
    <t>K4. Ellátottak pénzbeli juttatásai</t>
  </si>
  <si>
    <t>K5. Egyéb működési célú kiadások</t>
  </si>
  <si>
    <t>K6. Beruházási kiadások</t>
  </si>
  <si>
    <t>K7. Felújítások</t>
  </si>
  <si>
    <t>K8. Egyéb felhalmozási célú kiadások</t>
  </si>
  <si>
    <t>K9. Finanszírozási kiadások</t>
  </si>
  <si>
    <t>B1-7. Költségvetési bevételek</t>
  </si>
  <si>
    <t>B1. Működési célú támogatások államháztartáson belülről</t>
  </si>
  <si>
    <t>B2. Felhalmozási célú támogatások államháztartáson belülről</t>
  </si>
  <si>
    <t>B3. Közhatalmi bevételek</t>
  </si>
  <si>
    <t>B4. Működési bevételek</t>
  </si>
  <si>
    <t>B5. Felhalmozási bevételek</t>
  </si>
  <si>
    <t>B6. Működési célú átvett pénzeszközök</t>
  </si>
  <si>
    <t>B7. Felhalmozási célú átvett pénzeszközök</t>
  </si>
  <si>
    <t>B8. Finanszírozási bevételek</t>
  </si>
  <si>
    <t>Rovat megnevezése</t>
  </si>
  <si>
    <t>Rovat-szám</t>
  </si>
  <si>
    <t>Törvény szerinti illetmények, munkabérek</t>
  </si>
  <si>
    <t>K1101</t>
  </si>
  <si>
    <t>Normatív jutalmak</t>
  </si>
  <si>
    <t>K1102</t>
  </si>
  <si>
    <t>Céljuttatás, projektprémium</t>
  </si>
  <si>
    <t>K1103</t>
  </si>
  <si>
    <t>Készenléti, ügyeleti, helyettesítési díj, túlóra, túlszolgálat</t>
  </si>
  <si>
    <t>K1104</t>
  </si>
  <si>
    <t>Végkielégítés</t>
  </si>
  <si>
    <t>K1105</t>
  </si>
  <si>
    <t>Jubileumi jutalom</t>
  </si>
  <si>
    <t>K1106</t>
  </si>
  <si>
    <t>Béren kívüli juttatások</t>
  </si>
  <si>
    <t>K1107</t>
  </si>
  <si>
    <t>Ruházati költségtérítés</t>
  </si>
  <si>
    <t>K1108</t>
  </si>
  <si>
    <t>Közlekedési költségtérítés</t>
  </si>
  <si>
    <t>K1109</t>
  </si>
  <si>
    <t>Egyéb költségtérítések</t>
  </si>
  <si>
    <t>K1110</t>
  </si>
  <si>
    <t>Lakhatási támogatások</t>
  </si>
  <si>
    <t>K1111</t>
  </si>
  <si>
    <t>Szociális támogatások</t>
  </si>
  <si>
    <t>K1112</t>
  </si>
  <si>
    <t>K1113</t>
  </si>
  <si>
    <t>K11</t>
  </si>
  <si>
    <t>Választott tisztségviselők juttatásai</t>
  </si>
  <si>
    <t>K121</t>
  </si>
  <si>
    <t>Munkavégzésre irányuló egyéb jogviszonyban nem saját foglalkoztatottnak fizetett juttatások</t>
  </si>
  <si>
    <t>K122</t>
  </si>
  <si>
    <t>Egyéb külső személyi juttatások</t>
  </si>
  <si>
    <t>K123</t>
  </si>
  <si>
    <t>K12</t>
  </si>
  <si>
    <t>K1</t>
  </si>
  <si>
    <t>K2</t>
  </si>
  <si>
    <t>Szakmai anyagok beszerzése</t>
  </si>
  <si>
    <t>K311</t>
  </si>
  <si>
    <t>Üzemeltetési anyagok beszerzése</t>
  </si>
  <si>
    <t>K312</t>
  </si>
  <si>
    <t>Árubeszerzés</t>
  </si>
  <si>
    <t>K313</t>
  </si>
  <si>
    <t>K31</t>
  </si>
  <si>
    <t>Informatikai szolgáltatások igénybevétele</t>
  </si>
  <si>
    <t>K321</t>
  </si>
  <si>
    <t>Egyéb kommunikációs szolgáltatások</t>
  </si>
  <si>
    <t>K322</t>
  </si>
  <si>
    <t>K32</t>
  </si>
  <si>
    <t>Közüzemi díjak</t>
  </si>
  <si>
    <t>K331</t>
  </si>
  <si>
    <t>Vásárolt élelmezés</t>
  </si>
  <si>
    <t>K332</t>
  </si>
  <si>
    <t>K333</t>
  </si>
  <si>
    <t>Karbantartási, kisjavítási szolgáltatások</t>
  </si>
  <si>
    <t>K334</t>
  </si>
  <si>
    <t>K335</t>
  </si>
  <si>
    <t xml:space="preserve">Szakmai tevékenységet segítő szolgáltatások </t>
  </si>
  <si>
    <t>K336</t>
  </si>
  <si>
    <t>K337</t>
  </si>
  <si>
    <t>K33</t>
  </si>
  <si>
    <t>Kiküldetések kiadásai</t>
  </si>
  <si>
    <t>K341</t>
  </si>
  <si>
    <t>Reklám- és propagandakiadások</t>
  </si>
  <si>
    <t>K342</t>
  </si>
  <si>
    <t>K34</t>
  </si>
  <si>
    <t>Működési célú előzetesen felszámított általános forgalmi adó</t>
  </si>
  <si>
    <t>K351</t>
  </si>
  <si>
    <t xml:space="preserve">Fizetendő általános forgalmi adó </t>
  </si>
  <si>
    <t>K352</t>
  </si>
  <si>
    <t>K353</t>
  </si>
  <si>
    <t>K354</t>
  </si>
  <si>
    <t>Egyéb dologi kiadások</t>
  </si>
  <si>
    <t>K355</t>
  </si>
  <si>
    <t>K35</t>
  </si>
  <si>
    <t>K3</t>
  </si>
  <si>
    <t>Társadalombiztosítási ellátások</t>
  </si>
  <si>
    <t>K41</t>
  </si>
  <si>
    <t>K42</t>
  </si>
  <si>
    <t>K43</t>
  </si>
  <si>
    <t>K44</t>
  </si>
  <si>
    <t>K45</t>
  </si>
  <si>
    <t>K46</t>
  </si>
  <si>
    <t>K47</t>
  </si>
  <si>
    <t>K48</t>
  </si>
  <si>
    <t>K4</t>
  </si>
  <si>
    <t>K501</t>
  </si>
  <si>
    <t>Elvonások és befizetések</t>
  </si>
  <si>
    <t>K502</t>
  </si>
  <si>
    <t>Működési célú garancia- és kezességvállalásból származó kifizetés államháztartáson belülre</t>
  </si>
  <si>
    <t>K503</t>
  </si>
  <si>
    <t>K504</t>
  </si>
  <si>
    <t>K505</t>
  </si>
  <si>
    <t>K506</t>
  </si>
  <si>
    <t>K507</t>
  </si>
  <si>
    <t>K508</t>
  </si>
  <si>
    <t>Árkiegészítések, ártámogatások</t>
  </si>
  <si>
    <t>K509</t>
  </si>
  <si>
    <t>Kamattámogatások</t>
  </si>
  <si>
    <t>K510</t>
  </si>
  <si>
    <t>K511</t>
  </si>
  <si>
    <t>K512</t>
  </si>
  <si>
    <t>K5</t>
  </si>
  <si>
    <t>Immateriális javak beszerzése, létesítése</t>
  </si>
  <si>
    <t>K61</t>
  </si>
  <si>
    <t>K62</t>
  </si>
  <si>
    <t>Informatikai eszközök beszerzése, létesítése</t>
  </si>
  <si>
    <t>K63</t>
  </si>
  <si>
    <t>Egyéb tárgyi eszközök beszerzése, létesítése</t>
  </si>
  <si>
    <t>K64</t>
  </si>
  <si>
    <t>Részesedések beszerzése</t>
  </si>
  <si>
    <t>K65</t>
  </si>
  <si>
    <t>Meglévő részesedések növeléséhez kapcsolódó kiadások</t>
  </si>
  <si>
    <t>K66</t>
  </si>
  <si>
    <t>Beruházási célú előzetesen felszámított általános forgalmi adó</t>
  </si>
  <si>
    <t>K67</t>
  </si>
  <si>
    <t>K6</t>
  </si>
  <si>
    <t>Ingatlanok felújítása</t>
  </si>
  <si>
    <t>K71</t>
  </si>
  <si>
    <t>Informatikai eszközök felújítása</t>
  </si>
  <si>
    <t>K72</t>
  </si>
  <si>
    <t xml:space="preserve">Egyéb tárgyi eszközök felújítása </t>
  </si>
  <si>
    <t>K73</t>
  </si>
  <si>
    <t>Felújítási célú előzetesen felszámított általános forgalmi adó</t>
  </si>
  <si>
    <t>K74</t>
  </si>
  <si>
    <t>K7</t>
  </si>
  <si>
    <t>Felhalmozási célú garancia- és kezességvállalásból származó kifizetés államháztartáson belülre</t>
  </si>
  <si>
    <t>K81</t>
  </si>
  <si>
    <t>K82</t>
  </si>
  <si>
    <t>K83</t>
  </si>
  <si>
    <t>K84</t>
  </si>
  <si>
    <t>K85</t>
  </si>
  <si>
    <t>K86</t>
  </si>
  <si>
    <t>Lakástámogatás</t>
  </si>
  <si>
    <t>K87</t>
  </si>
  <si>
    <t>K88</t>
  </si>
  <si>
    <t>K8</t>
  </si>
  <si>
    <t>K1-K8</t>
  </si>
  <si>
    <t>K9111</t>
  </si>
  <si>
    <t>ebből: pénzügyi vállalkozás</t>
  </si>
  <si>
    <t>ebből: fedezeti ügyletek nettó kiadásai</t>
  </si>
  <si>
    <t>Likviditási célú hitelek, kölcsönök törlesztése pénzügyi vállalkozásnak</t>
  </si>
  <si>
    <t>K9112</t>
  </si>
  <si>
    <t>K9113</t>
  </si>
  <si>
    <t xml:space="preserve"> K9113</t>
  </si>
  <si>
    <t>K911</t>
  </si>
  <si>
    <t>K9121</t>
  </si>
  <si>
    <t>ebből: befektetési jegyek</t>
  </si>
  <si>
    <t>ebből: kárpótlási jegyek</t>
  </si>
  <si>
    <t>K9122</t>
  </si>
  <si>
    <t>Befektetési célú belföldi értékpapírok vásárlása</t>
  </si>
  <si>
    <t>K9123</t>
  </si>
  <si>
    <t>K9124</t>
  </si>
  <si>
    <t>K912</t>
  </si>
  <si>
    <t>Államháztartáson belüli megelőlegezések folyósítása</t>
  </si>
  <si>
    <t>K913</t>
  </si>
  <si>
    <t>Államháztartáson belüli megelőlegezések visszafizetése</t>
  </si>
  <si>
    <t>K914</t>
  </si>
  <si>
    <t>Központi, irányító szervi támogatások folyósítása</t>
  </si>
  <si>
    <t>K915</t>
  </si>
  <si>
    <t>Pénzeszközök betétként elhelyezése</t>
  </si>
  <si>
    <t>K916</t>
  </si>
  <si>
    <t>Pénzügyi lízing kiadásai</t>
  </si>
  <si>
    <t>K917</t>
  </si>
  <si>
    <t>Központi költségvetés sajátos finanszírozási kiadásai</t>
  </si>
  <si>
    <t>K918</t>
  </si>
  <si>
    <t>K91</t>
  </si>
  <si>
    <t>Forgatási célú külföldi értékpapírok vásárlása</t>
  </si>
  <si>
    <t>K921</t>
  </si>
  <si>
    <t>Befektetési célú külföldi értékpapírok vásárlása</t>
  </si>
  <si>
    <t>K922</t>
  </si>
  <si>
    <t>K923</t>
  </si>
  <si>
    <t>K924</t>
  </si>
  <si>
    <t>ebből: nemzetközi fejlesztési szervezetek</t>
  </si>
  <si>
    <t>ebből: más kormányok</t>
  </si>
  <si>
    <t>ebből: külföldi pénzintézetek</t>
  </si>
  <si>
    <t>K92</t>
  </si>
  <si>
    <t>Adóssághoz nem kapcsolódó származékos ügyletek kiadásai</t>
  </si>
  <si>
    <t>K93</t>
  </si>
  <si>
    <t>K9</t>
  </si>
  <si>
    <t>Helyi önkormányzatok működésének általános támogatása</t>
  </si>
  <si>
    <t>B111</t>
  </si>
  <si>
    <t>Települési önkormányzatok egyes köznevelési feladatainak támogatása</t>
  </si>
  <si>
    <t>B112</t>
  </si>
  <si>
    <t>Települési önkormányzatok szociális és gyermekjóléti  feladatainak támogatása</t>
  </si>
  <si>
    <t>Települési önkormányzatok kulturális feladatainak támogatása</t>
  </si>
  <si>
    <t>B114</t>
  </si>
  <si>
    <t>Működési célú központosított előirányzatok</t>
  </si>
  <si>
    <t>B115</t>
  </si>
  <si>
    <t>B116</t>
  </si>
  <si>
    <t>B11</t>
  </si>
  <si>
    <t>Elvonások és befizetések bevételei</t>
  </si>
  <si>
    <t>B12</t>
  </si>
  <si>
    <t>Működési célú garancia- és kezességvállalásból származó megtérülések államháztartáson belülről</t>
  </si>
  <si>
    <t>B13</t>
  </si>
  <si>
    <t>B14</t>
  </si>
  <si>
    <t>B15</t>
  </si>
  <si>
    <t>B16</t>
  </si>
  <si>
    <t>B1</t>
  </si>
  <si>
    <t>Felhalmozási célú önkormányzati támogatások</t>
  </si>
  <si>
    <t>B21</t>
  </si>
  <si>
    <t>Felhalmozási célú garancia- és kezességvállalásból származó megtérülések államháztartáson belülről</t>
  </si>
  <si>
    <t>B22</t>
  </si>
  <si>
    <t>B23</t>
  </si>
  <si>
    <t>B24</t>
  </si>
  <si>
    <t>B25</t>
  </si>
  <si>
    <t>B2</t>
  </si>
  <si>
    <t>B311</t>
  </si>
  <si>
    <t>B312</t>
  </si>
  <si>
    <t>B31</t>
  </si>
  <si>
    <t>B32</t>
  </si>
  <si>
    <t>B33</t>
  </si>
  <si>
    <t>B34</t>
  </si>
  <si>
    <t>B351</t>
  </si>
  <si>
    <t>ebből: állandó jeleggel végzett iparűzési tevékenység után fizetett helyi iparűzési adó</t>
  </si>
  <si>
    <t>ebből: ideiglenes jeleggel végzett tevékenység után fizetett helyi iparűzési adó</t>
  </si>
  <si>
    <t>B352</t>
  </si>
  <si>
    <t xml:space="preserve">Pénzügyi monopóliumok nyereségét terhelő adók </t>
  </si>
  <si>
    <t>B353</t>
  </si>
  <si>
    <t>B354</t>
  </si>
  <si>
    <t>ebből: belföldi gépjárművek adójának a központi költségvetést megillető része</t>
  </si>
  <si>
    <t>ebből: belföldi gépjárművek adójának a helyi önkormányzatot megillető része</t>
  </si>
  <si>
    <t>ebből: külföldi gépjárművek adója</t>
  </si>
  <si>
    <t>ebből: gépjármű túlsúlydíj</t>
  </si>
  <si>
    <t>B355</t>
  </si>
  <si>
    <t xml:space="preserve">ebből: tartózkodás után fizetett idegenforgalmi adó </t>
  </si>
  <si>
    <t>ebből: talajterhelési díj</t>
  </si>
  <si>
    <t>B35</t>
  </si>
  <si>
    <t>B36</t>
  </si>
  <si>
    <t>B3</t>
  </si>
  <si>
    <t>Áru- és készletértékesítés ellenértéke</t>
  </si>
  <si>
    <t>B401</t>
  </si>
  <si>
    <t>B402</t>
  </si>
  <si>
    <t>B403</t>
  </si>
  <si>
    <t>B404</t>
  </si>
  <si>
    <t>Ellátási díjak</t>
  </si>
  <si>
    <t>B405</t>
  </si>
  <si>
    <t>Kiszámlázott általános forgalmi adó</t>
  </si>
  <si>
    <t>B406</t>
  </si>
  <si>
    <t>Általános forgalmi adó visszatérítése</t>
  </si>
  <si>
    <t>B407</t>
  </si>
  <si>
    <t>B408</t>
  </si>
  <si>
    <t>B409</t>
  </si>
  <si>
    <t>B4</t>
  </si>
  <si>
    <t>B51</t>
  </si>
  <si>
    <t>B52</t>
  </si>
  <si>
    <t>Egyéb tárgyi eszközök értékesítése</t>
  </si>
  <si>
    <t>B53</t>
  </si>
  <si>
    <t>B54</t>
  </si>
  <si>
    <t>Részesedések megszűnéséhez kapcsolódó bevételek</t>
  </si>
  <si>
    <t>B55</t>
  </si>
  <si>
    <t>B5</t>
  </si>
  <si>
    <t>Működési célú garancia- és kezességvállalásból származó megtérülések államháztartáson kívülről</t>
  </si>
  <si>
    <t>B61</t>
  </si>
  <si>
    <t>B6</t>
  </si>
  <si>
    <t>Felhalmozási célú garancia- és kezességvállalásból származó megtérülések államháztartáson kívülről</t>
  </si>
  <si>
    <t>B71</t>
  </si>
  <si>
    <t>B72</t>
  </si>
  <si>
    <t>B7</t>
  </si>
  <si>
    <t>B1-B7</t>
  </si>
  <si>
    <t>B8111</t>
  </si>
  <si>
    <t>Likviditási célú hitelek, kölcsönök felvétele pénzügyi vállalkozástól</t>
  </si>
  <si>
    <t>B8112</t>
  </si>
  <si>
    <t>B8113</t>
  </si>
  <si>
    <t>B811</t>
  </si>
  <si>
    <t>B8121</t>
  </si>
  <si>
    <t>Forgatási célú belföldi értékpapírok kibocsátása</t>
  </si>
  <si>
    <t>B8122</t>
  </si>
  <si>
    <t>B8123</t>
  </si>
  <si>
    <t>Befektetési célú belföldi értékpapírok kibocsátása</t>
  </si>
  <si>
    <t>B8124</t>
  </si>
  <si>
    <t>B812</t>
  </si>
  <si>
    <t>B8131</t>
  </si>
  <si>
    <t>B8132</t>
  </si>
  <si>
    <t>B813</t>
  </si>
  <si>
    <t>Államháztartáson belüli megelőlegezések</t>
  </si>
  <si>
    <t>B814</t>
  </si>
  <si>
    <t>Államháztartáson belüli megelőlegezések törlesztése</t>
  </si>
  <si>
    <t>B815</t>
  </si>
  <si>
    <t>Központi, irányító szervi támogatás</t>
  </si>
  <si>
    <t>B816</t>
  </si>
  <si>
    <t>Betétek megszüntetése</t>
  </si>
  <si>
    <t>B817</t>
  </si>
  <si>
    <t>B818</t>
  </si>
  <si>
    <t>ebből: tulajdonosi kölcsönök visszatérülése</t>
  </si>
  <si>
    <t>B81</t>
  </si>
  <si>
    <t>Forgatási célú külföldi értékpapírok beváltása,  értékesítése</t>
  </si>
  <si>
    <t>B821</t>
  </si>
  <si>
    <t>Befektetési célú külföldi értékpapírok beváltása, értékesítése</t>
  </si>
  <si>
    <t>B822</t>
  </si>
  <si>
    <t>Külföldi értékpapírok kibocsátása</t>
  </si>
  <si>
    <t>B823</t>
  </si>
  <si>
    <t>B824</t>
  </si>
  <si>
    <t>B82</t>
  </si>
  <si>
    <t>Adóssághoz nem kapcsolódó származékos ügyletek bevételei</t>
  </si>
  <si>
    <t>B83</t>
  </si>
  <si>
    <t>B8</t>
  </si>
  <si>
    <t xml:space="preserve">Foglalkoztatottak személyi juttatásai </t>
  </si>
  <si>
    <t xml:space="preserve">Külső személyi juttatások </t>
  </si>
  <si>
    <t xml:space="preserve">Készletbeszerzés </t>
  </si>
  <si>
    <t xml:space="preserve">Szolgáltatási kiadások </t>
  </si>
  <si>
    <t xml:space="preserve">Kiküldetések, reklám- és propagandakiadások </t>
  </si>
  <si>
    <t xml:space="preserve">Különféle befizetések és egyéb dologi kiadások </t>
  </si>
  <si>
    <t xml:space="preserve">Dologi kiadások </t>
  </si>
  <si>
    <t>Családi támogatások</t>
  </si>
  <si>
    <t>mozgáskorlátozottak közlekedési támogatása</t>
  </si>
  <si>
    <t>mozgáskorlátozottak szerzési és átalakítási támogatása</t>
  </si>
  <si>
    <t>megváltozott munkaképességűek illetve egészségkárosodottak keresetkiegészítése</t>
  </si>
  <si>
    <t>cukorbetegek támogatása</t>
  </si>
  <si>
    <t xml:space="preserve">helyi megállapítású ápolási díj  [Szoctv. 43/B. §]  </t>
  </si>
  <si>
    <t xml:space="preserve">helyi megállapítású közgyógyellátás [Szoctv.50.§ (3) bek.] </t>
  </si>
  <si>
    <t>foglalkoztatást helyettesítő támogatás [Szoctv. 35. § (1) bek.]</t>
  </si>
  <si>
    <t>hozzájárulás a lakossági energiaköltségekhez</t>
  </si>
  <si>
    <t>lakbértámogatás</t>
  </si>
  <si>
    <t xml:space="preserve">lakásfenntartási támogatás [Szoctv. 38. § (1) bek. a) és b) pontok] </t>
  </si>
  <si>
    <t>adósságcsökkentési támogatás [Szoctv. 55/A. § 1. bek. b) pont]</t>
  </si>
  <si>
    <t>természetben nyújtott lakásfenntartási támogatás [Szoctv. 47.§ (1) bek. b) pont]</t>
  </si>
  <si>
    <t>adósságkezelési szolgáltatás keretében gáz-vagy áram fogyasztást mérő készülék biztosítása [Szoctv. 55/A. § (3) bek.]</t>
  </si>
  <si>
    <t>állami gondozottak pénzbeli juttatásai</t>
  </si>
  <si>
    <t>oktatásban résztvevők pénzbeli juttatásai</t>
  </si>
  <si>
    <t>időskorúak járadéka [Szoctv. 32/B. § (1) bek.]</t>
  </si>
  <si>
    <t>rendszeres szociális segély [Szoctv. 37. § (1) bek. a) - d) pontok]</t>
  </si>
  <si>
    <t>átmeneti segély [Szoctv. 45.§]</t>
  </si>
  <si>
    <t>temetési segély [Szoctv. 46.§]</t>
  </si>
  <si>
    <t>egyéb, az önkormányzat rendeletében megállapított juttatás</t>
  </si>
  <si>
    <t>természetben nyújtott rendszeres szociális segély [Szoctv. 47.§ (1) bek. a) pont]</t>
  </si>
  <si>
    <t>temetési segély [Szoctv. 47.§ (1) bek. d) pont}</t>
  </si>
  <si>
    <t>köztemetés [Szoctv. 48.§]</t>
  </si>
  <si>
    <t>rászorultságtól függõ normatív kedvezmények [Gyvt. 151. § (5) bek.]</t>
  </si>
  <si>
    <t>önkormányzat által saját hatáskörben (nem szociális és gyermekvédelmi előírások alapján) adott pénzügyi ellátás</t>
  </si>
  <si>
    <t>önkormányzat által saját hatáskörben (nem szociális és gyermekvédelmi előírások alapján) adott természetbeni ellátás</t>
  </si>
  <si>
    <t xml:space="preserve">Egyéb nem intézményi ellátások </t>
  </si>
  <si>
    <t xml:space="preserve">Ellátottak pénzbeli juttatásai </t>
  </si>
  <si>
    <t>Működési célú visszatérítendő támogatások, kölcsönök nyújtása államháztartáson belülre</t>
  </si>
  <si>
    <t xml:space="preserve">Működési célú visszatérítendő támogatások, kölcsönök törlesztése államháztartáson belülre </t>
  </si>
  <si>
    <t>Egyéb működési célú támogatások államháztartáson belülre</t>
  </si>
  <si>
    <t xml:space="preserve">Működési célú visszatérítendő támogatások, kölcsönök nyújtása államháztartáson kívülre </t>
  </si>
  <si>
    <t xml:space="preserve">Egyéb működési célú támogatások államháztartáson kívülre </t>
  </si>
  <si>
    <t xml:space="preserve">Egyéb működési célú kiadások </t>
  </si>
  <si>
    <t xml:space="preserve">Ingatlanok beszerzése, létesítése </t>
  </si>
  <si>
    <t xml:space="preserve">Beruházások </t>
  </si>
  <si>
    <t xml:space="preserve">Felújítások </t>
  </si>
  <si>
    <t xml:space="preserve">Egyéb felhalmozási célú kiadások </t>
  </si>
  <si>
    <t xml:space="preserve">Felhalmozási célú visszatérítendő támogatások, kölcsönök nyújtása államháztartáson kívülre </t>
  </si>
  <si>
    <t xml:space="preserve">Egyéb felhalmozási célú támogatások államháztartáson belülre </t>
  </si>
  <si>
    <t xml:space="preserve">Felhalmozási célú visszatérítendő támogatások, kölcsönök törlesztése államháztartáson belülre </t>
  </si>
  <si>
    <t xml:space="preserve">Felhalmozási célú visszatérítendő támogatások, kölcsönök nyújtása államháztartáson belülre </t>
  </si>
  <si>
    <t xml:space="preserve">Hitel-, kölcsöntörlesztés államháztartáson kívülre </t>
  </si>
  <si>
    <t xml:space="preserve">Rövid lejáratú hitelek, kölcsönök törlesztése  </t>
  </si>
  <si>
    <t xml:space="preserve">Hosszú lejáratú hitelek, kölcsönök törlesztése  </t>
  </si>
  <si>
    <t xml:space="preserve">Belföldi értékpapírok kiadásai </t>
  </si>
  <si>
    <t xml:space="preserve">Belföldi finanszírozás kiadásai </t>
  </si>
  <si>
    <t xml:space="preserve">Forgatási célú belföldi értékpapírok vásárlása </t>
  </si>
  <si>
    <t>Forgatási célú belföldi értékpapírok beváltása</t>
  </si>
  <si>
    <t xml:space="preserve">Befektetési célú belföldi értékpapírok beváltása </t>
  </si>
  <si>
    <t xml:space="preserve">Külföldi értékpapírok beváltása </t>
  </si>
  <si>
    <t>Külföldi hitelek, kölcsönök törlesztése</t>
  </si>
  <si>
    <t xml:space="preserve">Külföldi finanszírozás kiadásai </t>
  </si>
  <si>
    <t>Foglalkoztatottak egyéb személyi juttatásai</t>
  </si>
  <si>
    <t xml:space="preserve">Munkaadókat terhelő járulékok és szociális hozzájárulási adó                                                                            </t>
  </si>
  <si>
    <t>Bérleti és lízing díjak</t>
  </si>
  <si>
    <t>Közvetített szolgáltatások</t>
  </si>
  <si>
    <t>Egyéb szolgáltatások</t>
  </si>
  <si>
    <t xml:space="preserve">Kamatkiadások </t>
  </si>
  <si>
    <t>Egyéb pénzügyi műveletek kiadásai</t>
  </si>
  <si>
    <t>Pénzbeli kárpótlások, kártérítések</t>
  </si>
  <si>
    <t>Betegséggel kapcsolatos (nem társadalombiztosítási) ellátások</t>
  </si>
  <si>
    <t>Foglalkoztatással, munkanélküliséggel kapcsolatos ellátások</t>
  </si>
  <si>
    <t>Lakhatással kapcsolatos ellátások</t>
  </si>
  <si>
    <t>Intézményi ellátottak pénzbeli juttatásai</t>
  </si>
  <si>
    <t>Egyéb nem intézményi ellátások</t>
  </si>
  <si>
    <t>Nemzetközi kötelezettségek</t>
  </si>
  <si>
    <t>Működési célú visszatérítendő támogatások, kölcsönök törlesztése államháztartáson belülre</t>
  </si>
  <si>
    <t>Működési célú garancia- és kezességvállalásból származó kifizetés államháztartáson kívülre</t>
  </si>
  <si>
    <t>Működési célú visszatérítendő támogatások, kölcsönök nyújtása államháztartáson kívülre</t>
  </si>
  <si>
    <t>Egyéb működési célú támogatások államháztartáson kívülre</t>
  </si>
  <si>
    <t>Ingatlanok beszerzése, létesítése</t>
  </si>
  <si>
    <t>Felhalmozási célú visszatérítendő támogatások, kölcsönök nyújtása államháztartáson belülre</t>
  </si>
  <si>
    <t>Felhalmozási célú visszatérítendő támogatások, kölcsönök törlesztése államháztartáson belülre</t>
  </si>
  <si>
    <t>Egyéb felhalmozási célú támogatások államháztartáson belülre</t>
  </si>
  <si>
    <t>Felhalmozási célú garancia- és kezességvállalásból származó kifizetés államháztartáson kívülre</t>
  </si>
  <si>
    <t>Felhalmozási célú visszatérítendő támogatások, kölcsönök nyújtása államháztartáson kívülre</t>
  </si>
  <si>
    <t xml:space="preserve">Egyéb felhalmozási célú támogatások államháztartáson kívülre </t>
  </si>
  <si>
    <t xml:space="preserve">Rövid lejáratú hitelek, kölcsönök törlesztése </t>
  </si>
  <si>
    <t>Forgatási célú belföldi értékpapírok vásárlása</t>
  </si>
  <si>
    <t>Befektetési célú belföldi értékpapírok beváltása</t>
  </si>
  <si>
    <t>Külföldi értékpapírok beváltása</t>
  </si>
  <si>
    <t xml:space="preserve">Személyi juttatások </t>
  </si>
  <si>
    <t xml:space="preserve">Kommunikációs szolgáltatások </t>
  </si>
  <si>
    <t xml:space="preserve">Költségvetési kiadások </t>
  </si>
  <si>
    <t xml:space="preserve">Finanszírozási kiadások </t>
  </si>
  <si>
    <t>Működési célú visszatérítendő támogatások, kölcsönök visszatérülése államháztartáson belülről</t>
  </si>
  <si>
    <t>Működési célú visszatérítendő támogatások, kölcsönök igénybevétele államháztartáson belülről</t>
  </si>
  <si>
    <t>Egyéb működési célú támogatások bevételei államháztartáson belülről</t>
  </si>
  <si>
    <t>Felhalmozási célú visszatérítendő támogatások, kölcsönök visszatérülése államháztartáson belülről</t>
  </si>
  <si>
    <t>Felhalmozási célú visszatérítendő támogatások, kölcsönök igénybevétele államháztartáson belülről</t>
  </si>
  <si>
    <t>Egyéb felhalmozási célú támogatások bevételei államháztartáson belülről</t>
  </si>
  <si>
    <t>Magánszemélyek jövedelemadói</t>
  </si>
  <si>
    <t xml:space="preserve">Társaságok jövedelemadói </t>
  </si>
  <si>
    <t>Szociális hozzájárulási adó és járulékok</t>
  </si>
  <si>
    <t>Bérhez és foglalkoztatáshoz kapcsolódó adók</t>
  </si>
  <si>
    <t xml:space="preserve">Vagyoni tipusú adók </t>
  </si>
  <si>
    <t xml:space="preserve">Értékesítési és forgalmi adók </t>
  </si>
  <si>
    <t xml:space="preserve">Fogyasztási adók </t>
  </si>
  <si>
    <t>Gépjárműadók</t>
  </si>
  <si>
    <t xml:space="preserve">Egyéb áruhasználati és szolgáltatási adók </t>
  </si>
  <si>
    <t xml:space="preserve">Egyéb közhatalmi bevételek </t>
  </si>
  <si>
    <t>Szolgáltatások ellenértéke</t>
  </si>
  <si>
    <t>Közvetített szolgáltatások értéke</t>
  </si>
  <si>
    <t>Tulajdonosi bevételek</t>
  </si>
  <si>
    <t>Kamatbevételek</t>
  </si>
  <si>
    <t>Egyéb pénzügyi műveletek bevételei</t>
  </si>
  <si>
    <t>Egyéb működési bevételek</t>
  </si>
  <si>
    <t>Immateriális javak értékesítése</t>
  </si>
  <si>
    <t>Ingatlanok értékesítése</t>
  </si>
  <si>
    <t>Részesedések értékesítése</t>
  </si>
  <si>
    <t>Működési célú visszatérítendő támogatások, kölcsönök visszatérülése államháztartáson kívülről</t>
  </si>
  <si>
    <t>Egyéb működési célú átvett pénzeszközök</t>
  </si>
  <si>
    <t>Felhalmozási célú visszatérítendő támogatások, kölcsönök visszatérülése államháztartáson kívülről</t>
  </si>
  <si>
    <t>Egyéb felhalmozási célú átvett pénzeszközök</t>
  </si>
  <si>
    <t xml:space="preserve">Hosszú lejáratú hitelek, kölcsönök felvétele </t>
  </si>
  <si>
    <t xml:space="preserve">Rövid lejáratú hitelek, kölcsönök felvétele  </t>
  </si>
  <si>
    <t>Forgatási célú belföldi értékpapírok beváltása, értékesítése</t>
  </si>
  <si>
    <t>Befektetési célú belföldi értékpapírok beváltása,  értékesítése</t>
  </si>
  <si>
    <t>Központi költségvetés sajátos finanszírozási bevételei</t>
  </si>
  <si>
    <t xml:space="preserve">Külföldi hitelek, kölcsönök felvétele </t>
  </si>
  <si>
    <t>KIADÁSOK ÖSSZESEN (K1-9)</t>
  </si>
  <si>
    <t>BEVÉTELEK ÖSSZESEN (B1-8)</t>
  </si>
  <si>
    <t>Az egységes rovatrend szerint a kiemelt kiadási és bevételi jogcímek</t>
  </si>
  <si>
    <t xml:space="preserve">Önkormányzatok működési támogatásai </t>
  </si>
  <si>
    <t>Működési célú támogatások államháztartáson belülről</t>
  </si>
  <si>
    <t xml:space="preserve">Felhalmozási célú támogatások államháztartáson belülről </t>
  </si>
  <si>
    <t xml:space="preserve">Jövedelemadók </t>
  </si>
  <si>
    <t xml:space="preserve">Termékek és szolgáltatások adói </t>
  </si>
  <si>
    <t xml:space="preserve">Közhatalmi bevételek </t>
  </si>
  <si>
    <t xml:space="preserve">Működési bevételek </t>
  </si>
  <si>
    <t xml:space="preserve">Felhalmozási bevételek </t>
  </si>
  <si>
    <t xml:space="preserve">Működési célú átvett pénzeszközök </t>
  </si>
  <si>
    <t xml:space="preserve">Költségvetési bevételek </t>
  </si>
  <si>
    <t xml:space="preserve">Felhalmozási célú átvett pénzeszközök </t>
  </si>
  <si>
    <t xml:space="preserve">Hitel-, kölcsönfelvétel államháztartáson kívülről </t>
  </si>
  <si>
    <t xml:space="preserve">Belföldi értékpapírok bevételei </t>
  </si>
  <si>
    <t xml:space="preserve">Maradvány igénybevétele </t>
  </si>
  <si>
    <t xml:space="preserve">Belföldi finanszírozás bevételei </t>
  </si>
  <si>
    <t xml:space="preserve">Külföldi finanszírozás bevételei </t>
  </si>
  <si>
    <t xml:space="preserve">Finanszírozási bevételek </t>
  </si>
  <si>
    <t xml:space="preserve">Felhalmozási célú visszatérítendő támogatások, kölcsönök visszatérülése államháztartáson belülről </t>
  </si>
  <si>
    <t xml:space="preserve">Egyéb működési célú támogatások bevételei államháztartáson belülről </t>
  </si>
  <si>
    <t xml:space="preserve">Működési célú visszatérítendő támogatások, kölcsönök igénybevétele államháztartáson belülről </t>
  </si>
  <si>
    <t xml:space="preserve">Felhalmozási célú visszatérítendő támogatások, kölcsönök igénybevétele államháztartáson belülről </t>
  </si>
  <si>
    <t xml:space="preserve">építményadó </t>
  </si>
  <si>
    <t xml:space="preserve">épület után fizetett idegenforgalmi adó </t>
  </si>
  <si>
    <t>magánszemélyek kommunális adója</t>
  </si>
  <si>
    <t>telekadó</t>
  </si>
  <si>
    <t xml:space="preserve">Egyéb áruhasználati és szolgáltatási adók  </t>
  </si>
  <si>
    <t>eljárási illetékek</t>
  </si>
  <si>
    <t>igazgatási szolgáltatási díjak</t>
  </si>
  <si>
    <t>felügyeleti díjak</t>
  </si>
  <si>
    <t>ebrendészeti hozzájárulás</t>
  </si>
  <si>
    <t>környezetvédelmi bírság</t>
  </si>
  <si>
    <t>természetvédelmi bírság</t>
  </si>
  <si>
    <t>műemlékvédelmi bírság</t>
  </si>
  <si>
    <t>építésügyi bírság</t>
  </si>
  <si>
    <t>szabálysértési pénz- és helyszíni mbírság és a közlekedési szabályszegések után kiszabott közigazgatási bírság helyi önkormányzatot megillető része</t>
  </si>
  <si>
    <t xml:space="preserve">Működési célú visszatérítendő támogatások, kölcsönök visszatérülése államháztartáson kívülről </t>
  </si>
  <si>
    <t xml:space="preserve">Egyéb működési célú átvett pénzeszközök </t>
  </si>
  <si>
    <t xml:space="preserve">Felhalmozási célú visszatérítendő támogatások, kölcsönök visszatérülése államháztartáson kívülről </t>
  </si>
  <si>
    <t xml:space="preserve">Egyéb felhalmozási célú átvett pénzeszközök </t>
  </si>
  <si>
    <t>Rövid lejáratú hitelek, kölcsönök felvétele</t>
  </si>
  <si>
    <t xml:space="preserve">Forgatási célú belföldi értékpapírok beváltása, értékesítése </t>
  </si>
  <si>
    <t xml:space="preserve">Befektetési célú belföldi értékpapírok beváltása, értékesítése </t>
  </si>
  <si>
    <t xml:space="preserve">BEVÉTELEK ÖSSZESEN </t>
  </si>
  <si>
    <t>főjegyző, jegyző, aljegyző, címzetes főjegyző, körjegyző</t>
  </si>
  <si>
    <t>I.  besorolási osztály összesen</t>
  </si>
  <si>
    <t>II.  besorolási osztály összesen</t>
  </si>
  <si>
    <t>III.  besorolási osztály összesen</t>
  </si>
  <si>
    <t>igazgató (főigazgató), igazgatóhelyettes (főigazgató-helyettes)</t>
  </si>
  <si>
    <t>főosztályvezető, főosztályvezető-helyettes, osztályvezető, ügykezelő osztályvezető, további vezető</t>
  </si>
  <si>
    <t>főtanácsos, főmunkatárs, tanácsos, munkatárs</t>
  </si>
  <si>
    <t>"A", "B" fizetési  osztály összesen</t>
  </si>
  <si>
    <t>"C", "D" fizetési osztály  összesen</t>
  </si>
  <si>
    <t>"E"-"J"  fizetési  osztály  összesen</t>
  </si>
  <si>
    <t>kutató, felsőoktatásban oktató</t>
  </si>
  <si>
    <t>fizikai alkalmazott,
a költségvetési szerveknél foglalkoztatott egyéb munkavállaló  (fizikai alkalmazott)</t>
  </si>
  <si>
    <t>ösztöndíjas foglalkoztatott</t>
  </si>
  <si>
    <t>közfoglalkoztatott</t>
  </si>
  <si>
    <t>polgármester, főpolgármester</t>
  </si>
  <si>
    <t>helyi önkormányzati képviselő-testület tagja, megyei közgyűlés tagja</t>
  </si>
  <si>
    <t>alpolgármester, főpolgármester-helyettes, 
megyei közgyűlés elnöke, alelnöke</t>
  </si>
  <si>
    <t xml:space="preserve">prémiumévek programról és a különleges foglalkoztatási állományról szóló 2004. évi CXXII. törvény alapján foglalkoztatott prémiumévesek </t>
  </si>
  <si>
    <t>prémiumévek programról és a különleges foglalkoztatási állományról szóló 2004. évi CXXII. törvény alapján foglalkoztatott különleges foglalkoztatási állományba helyezettek létszáma</t>
  </si>
  <si>
    <t>ösztöndíjas foglalkoztatottak (Pftv, illetve Magyar Közigazgatási Ösztöndíjról szóló 228/2011. (X. 28.) Korm. rendelet)</t>
  </si>
  <si>
    <t>munkaerőpiactól tartósan távol lévő személyek</t>
  </si>
  <si>
    <t>KÖZTISZTVISELŐK, KORMÁNYTISZTVISELŐK ÖSSZESEN</t>
  </si>
  <si>
    <t xml:space="preserve">KÖZALKALMAZOTTAK ÖSSZESEN </t>
  </si>
  <si>
    <t xml:space="preserve">EGYÉB BÉRRENDSZER ÖSSZESEN </t>
  </si>
  <si>
    <t xml:space="preserve">VÁLASZTOTT TISZTSÉGVISELŐK ÖSSZESEN </t>
  </si>
  <si>
    <t xml:space="preserve">KÖLTSÉGVETÉSI ENGEDÉLYEZETT LÉTSZÁMKERETBE TARTOZÓ FOGLALKOZTATOTTAK LÉTSZÁMA MINDÖSSZESEN </t>
  </si>
  <si>
    <t>MEGNEVEZÉS</t>
  </si>
  <si>
    <t>Foglalkoztatottak létszáma (fő)</t>
  </si>
  <si>
    <t>kötelező feladatok</t>
  </si>
  <si>
    <t>önként vállalt feladatok</t>
  </si>
  <si>
    <t>központi költségvetési szervek részére</t>
  </si>
  <si>
    <t>központi kezelésű előirányzatok részére</t>
  </si>
  <si>
    <t>fejezeti kezelésű előirányzatok EU-s programokra és azok hazai társfinanszírozása részére</t>
  </si>
  <si>
    <t>egyéb fejezeti kezelésű előirányzatok részére</t>
  </si>
  <si>
    <t>társadalombiztosítás pénzügyi alapjai részére</t>
  </si>
  <si>
    <t>elkülönített állami pénzalapok részére</t>
  </si>
  <si>
    <t>helyi önkormányzatok és költségvetési szerveik részére</t>
  </si>
  <si>
    <t>társulások és költségvetési szerveik részére</t>
  </si>
  <si>
    <t>nemzetiségi önkormányzatok és költségvetési szerveik részére</t>
  </si>
  <si>
    <t>térségi fejlesztési tanácsok és költségvetési szerveik részére</t>
  </si>
  <si>
    <t>egyházi jogi személyek részére</t>
  </si>
  <si>
    <t>egyéb civil szervezetek részére</t>
  </si>
  <si>
    <t>háztartások részére</t>
  </si>
  <si>
    <t>pénzügyi vállalkozások részére</t>
  </si>
  <si>
    <t>állami többségi tulajdonú nem pénzügyi vállalkozások részére</t>
  </si>
  <si>
    <t>önkormányzati többségi tulajdonú nem pénzügyi vállalkozások részére</t>
  </si>
  <si>
    <t>egyéb vállalkozások részére</t>
  </si>
  <si>
    <t>Európai Unió részére</t>
  </si>
  <si>
    <t>kormányok és nemzetközi szervezetek részére</t>
  </si>
  <si>
    <t>egyéb külföldiek részére</t>
  </si>
  <si>
    <t>Európai Unió  részére</t>
  </si>
  <si>
    <t>központi költségvetési szervektől</t>
  </si>
  <si>
    <t>helyi önkormányzatok és költségvetési szerveiktől</t>
  </si>
  <si>
    <t>társulások és költségvetési szerveiktől</t>
  </si>
  <si>
    <t>nemzetiségi önkormányzatok és költségvetési szerveiktől</t>
  </si>
  <si>
    <t>térségi fejlesztési tanácsok és költségvetési szerveiktől</t>
  </si>
  <si>
    <t xml:space="preserve"> központi költségvetési szervektől</t>
  </si>
  <si>
    <t>elkülönített állami pénzalapoktól</t>
  </si>
  <si>
    <t>társadalombiztosítás pénzügyi alapjaitól</t>
  </si>
  <si>
    <t>egyéb fejezeti kezelésű előirányzatoktól</t>
  </si>
  <si>
    <t>központi kezelésű előirányzatoktól</t>
  </si>
  <si>
    <t>fejezeti kezelésű előirányzatok EU-s programokra és azok hazai társfinanszírozásától</t>
  </si>
  <si>
    <t>egyházi jogi személyektől</t>
  </si>
  <si>
    <t>egyéb civil szervezetektől</t>
  </si>
  <si>
    <t>kormányok és nemzetközi szervezetektől</t>
  </si>
  <si>
    <t>egyéb külföldiektől</t>
  </si>
  <si>
    <t>Európai Uniótól</t>
  </si>
  <si>
    <t>egyéb vállalkozásoktól</t>
  </si>
  <si>
    <t>önkormányzati többségi tulajdonú nem pénzügyi vállalkozásoktól</t>
  </si>
  <si>
    <t>állami többségi tulajdonú nem pénzügyi vállalkozásoktól</t>
  </si>
  <si>
    <t>pénzügyi vállalkozásoktól</t>
  </si>
  <si>
    <t>háztartásoktól</t>
  </si>
  <si>
    <t xml:space="preserve">Európai Uniótól </t>
  </si>
  <si>
    <t xml:space="preserve">Költségvetési engedélyezett létszámkeret (álláshely) (fő) ÖNKORMÁNYZAT </t>
  </si>
  <si>
    <t>Költségvetési engedélyezett létszámkeret (álláshely) (fő) KÖLTSÉGVETÉSI SZERV</t>
  </si>
  <si>
    <t>Előző év vállalkozási maradványának igénybevétele MŰKÖDÉSRE</t>
  </si>
  <si>
    <t>Előző év vállalkozási maradványának igénybevétele FELHALMOZÁSRA</t>
  </si>
  <si>
    <t>Előző év költségvetési maradványának igénybevétele MŰKÖDÉSRE</t>
  </si>
  <si>
    <t>Előző év költségvetési maradványának igénybevétele FELHALMOZÁSRA</t>
  </si>
  <si>
    <t>Általános tartalékok</t>
  </si>
  <si>
    <t>Megnevezés</t>
  </si>
  <si>
    <t>nettó</t>
  </si>
  <si>
    <t>áfa</t>
  </si>
  <si>
    <t>bruttó</t>
  </si>
  <si>
    <t xml:space="preserve">kiadási eredeti előirányzat </t>
  </si>
  <si>
    <t>adósságot keletkeztető ügylet kezdő időpontja</t>
  </si>
  <si>
    <t>adósságot keletkeztető ügylet lejárati időpontja</t>
  </si>
  <si>
    <t>ebből kiadási előirányzat fedezete-saját forrás</t>
  </si>
  <si>
    <t>ebből kiadási előirányzat fedezete-adósságot keletkeztető ügylet</t>
  </si>
  <si>
    <t>adósságot keletkeztető ügylet fajtája</t>
  </si>
  <si>
    <t>adósságot keletkeztető ügylet- várható visszatérítendő összege (kamattal) leáratig mindösszesen</t>
  </si>
  <si>
    <t xml:space="preserve">adósságot keletkeztető ügyletekből és kezességvállalásokból fennálló kötelezettségek </t>
  </si>
  <si>
    <t>saját bevételek 2016.</t>
  </si>
  <si>
    <t>adósságot keletkeztető ügylet rovatszáma (B8)</t>
  </si>
  <si>
    <t>hitel/lízing/kölcsön/értékpapír</t>
  </si>
  <si>
    <t>Vízesblokk kialakítás</t>
  </si>
  <si>
    <t>EREDETI ELŐIRÁNYZAT</t>
  </si>
  <si>
    <t>Rovat</t>
  </si>
  <si>
    <t>SAJÁT BEVÉTELEK</t>
  </si>
  <si>
    <t>Lunkányi síremlék felújítása</t>
  </si>
  <si>
    <t>késedelmi pótlék</t>
  </si>
  <si>
    <t>önkormányzatok és költségvetési szervei</t>
  </si>
  <si>
    <t>települési támogatás</t>
  </si>
  <si>
    <t>Céltartalékok</t>
  </si>
  <si>
    <t>Működési célú támogatások az Európai Uniónak</t>
  </si>
  <si>
    <t>K513</t>
  </si>
  <si>
    <t>Tartalékok</t>
  </si>
  <si>
    <t>Felhalmozási célú támogatások az Európai Uniónak</t>
  </si>
  <si>
    <t>Egyéb felhalmozási célú támogatások államháztartáson kívülre</t>
  </si>
  <si>
    <t>K89</t>
  </si>
  <si>
    <t>Hosszú lejáratú hitelek, kölcsönök törlesztése pénzügyi vállalkozásnak</t>
  </si>
  <si>
    <t>Elszámolásból származó bevételek</t>
  </si>
  <si>
    <t>SORKIKÁPOLNA ÖNKORMÁNYZATI ELŐIRÁNYZATOK</t>
  </si>
  <si>
    <t>B65</t>
  </si>
  <si>
    <t>Könyvtár</t>
  </si>
  <si>
    <t>Város és községgazdálkodás</t>
  </si>
  <si>
    <t>Fűnyíró, egyéb gépek</t>
  </si>
  <si>
    <t>Temetőbe villany elvezetése</t>
  </si>
  <si>
    <t>Könyvtár felújítás</t>
  </si>
  <si>
    <t>Közút javítás</t>
  </si>
  <si>
    <t>saját bevételek 2019.</t>
  </si>
  <si>
    <t>Kiadások (Ft)</t>
  </si>
  <si>
    <t>Bevételek (Ft)</t>
  </si>
  <si>
    <t>Beruházások és felújítások (Ft)</t>
  </si>
  <si>
    <t>Az európai uniós forrásból finanszírozott támogatással megvalósuló programok, projektek kiadásai, bevételei, valamint a helyi önkormányzat ilyen projektekhez történő hozzájárulásai (Ft)</t>
  </si>
  <si>
    <t>A Gst. 3. § (1) bekezdése szerinti adósságot keletkeztető ügyletekből és kezességvállalásokból fennálló kötelezettségek az adósságot keletkeztető ügyletek futamidejének végéig, illetve a kezesség érvényesíthetőségéig, és a Gst. 45. § (1) bekezdés a) pontja felhatalmazása alapján kiadott jogszabályban meghatározottak szerinti saját bevételek (Ft)</t>
  </si>
  <si>
    <t>Általános- és céltartalékok (Ft)</t>
  </si>
  <si>
    <t>A közvetett támogatások (Ft)</t>
  </si>
  <si>
    <t>Támogatások, kölcsönök nyújtása és törlesztése (Ft)</t>
  </si>
  <si>
    <t>Támogatások, kölcsönök bevételei (Ft)</t>
  </si>
  <si>
    <t>Lakosságnak juttatott támogatások, szociális, rászorultsági jellegű ellátások (Ft)</t>
  </si>
  <si>
    <t>Helyi adó és egyéb közhatalmi bevételek (Ft)</t>
  </si>
  <si>
    <t>A költségvetési hiány külső finanszírozására vagy a költségvetési többlet felhasználására szolgáló finanszírozási bevételek és kiadások működési és felhalmozási cél szerinti tagolásban (Ft)</t>
  </si>
  <si>
    <t>B411</t>
  </si>
  <si>
    <t>B64</t>
  </si>
  <si>
    <t>B74</t>
  </si>
  <si>
    <t>B75</t>
  </si>
  <si>
    <t>SORKIKÁPOLNA Önkormányzat 2019. évi költségvetése</t>
  </si>
  <si>
    <t>Egyéb áruhasználati és szolgáltatási adók (IFA)</t>
  </si>
  <si>
    <t>SORKIKÁPOLNA Önkormányzat 2020. évi költségvetése</t>
  </si>
  <si>
    <t>1. melléklet 1/2020. (I.27.) önkormányzati rendelethez</t>
  </si>
  <si>
    <t>2. melléklet 1/2020. (I.27.) önkormányzati rendelethez</t>
  </si>
  <si>
    <t>3. melléklet 1/2020. (I.27.) önkormányzati rendelethez</t>
  </si>
  <si>
    <t>4. melléklet 1/2020. (I.27.) önkormányzati rendelethez</t>
  </si>
  <si>
    <t>5. melléklet 1/2020. (I.27.) önkormányzati rendelethez</t>
  </si>
  <si>
    <t>8. melléklet 1/2020. (I.27.) önkormányzati rendelethez</t>
  </si>
  <si>
    <t>12. melléklet 1/2020. (I.27.) önkormányzati rendelethez</t>
  </si>
  <si>
    <t>13. melléklet 1/2020. (I.27.) önkormányzati rendelethez</t>
  </si>
  <si>
    <t>14. melléklet 1/2020. (I.27.) önkormányzati rendelethez</t>
  </si>
  <si>
    <t>15. melléklet 1/2020. (I.27.) önkormányzati rendelethez</t>
  </si>
  <si>
    <t xml:space="preserve"> 11. melléklet 1/2020. (I.27.) önkormányzati rendelethez</t>
  </si>
  <si>
    <t>10. melléklet 1/2020. (I.27.) önkormányzati rendelethez</t>
  </si>
  <si>
    <t>7. melléklet 1/2020. (I.27.) önkormányzati rendelethez</t>
  </si>
  <si>
    <t>6. melléklet 1/2020. (I.27.) önkormányzati rendelethez</t>
  </si>
  <si>
    <t>Települési önkormányzatok gyermekétkeztetési feladatainak támogatása</t>
  </si>
  <si>
    <t>B1131</t>
  </si>
  <si>
    <t>B1132</t>
  </si>
  <si>
    <t>MÓDOSÍTOTT ELŐIRÁNYZAT I.</t>
  </si>
  <si>
    <t>MÓDOSÍTOTT ELŐIRÁNYZAT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</si>
</sst>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__"/>
    <numFmt numFmtId="165" formatCode="\ ##########"/>
    <numFmt numFmtId="166" formatCode="_-* #,##0_-;\-* #,##0_-;_-* &quot;-&quot;??_-;_-@_-"/>
  </numFmts>
  <fonts count="6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b/>
      <sz val="12"/>
      <color indexed="8"/>
      <name val="Bookman Old Style"/>
      <family val="1"/>
      <charset val="238"/>
    </font>
    <font>
      <b/>
      <sz val="10"/>
      <name val="Bookman Old Style"/>
      <family val="1"/>
      <charset val="238"/>
    </font>
    <font>
      <sz val="10"/>
      <name val="Bookman Old Style"/>
      <family val="1"/>
      <charset val="238"/>
    </font>
    <font>
      <b/>
      <sz val="12"/>
      <name val="Bookman Old Style"/>
      <family val="1"/>
      <charset val="238"/>
    </font>
    <font>
      <b/>
      <sz val="11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sz val="10"/>
      <name val="Arial CE"/>
      <charset val="238"/>
    </font>
    <font>
      <sz val="11"/>
      <name val="Bookman Old Style"/>
      <family val="1"/>
      <charset val="238"/>
    </font>
    <font>
      <sz val="11"/>
      <color indexed="8"/>
      <name val="Bookman Old Style"/>
      <family val="1"/>
      <charset val="238"/>
    </font>
    <font>
      <b/>
      <i/>
      <sz val="14"/>
      <name val="Bookman Old Style"/>
      <family val="1"/>
      <charset val="238"/>
    </font>
    <font>
      <sz val="10"/>
      <color indexed="8"/>
      <name val="Times New Roman"/>
      <family val="1"/>
      <charset val="238"/>
    </font>
    <font>
      <sz val="11"/>
      <color indexed="8"/>
      <name val="Bookman Old Style"/>
      <family val="1"/>
      <charset val="238"/>
    </font>
    <font>
      <i/>
      <sz val="10"/>
      <color indexed="30"/>
      <name val="Bookman Old Style"/>
      <family val="1"/>
      <charset val="238"/>
    </font>
    <font>
      <b/>
      <sz val="11"/>
      <color indexed="8"/>
      <name val="Bookman Old Style"/>
      <family val="1"/>
      <charset val="238"/>
    </font>
    <font>
      <b/>
      <sz val="14"/>
      <color indexed="8"/>
      <name val="Bookman Old Style"/>
      <family val="1"/>
      <charset val="238"/>
    </font>
    <font>
      <sz val="12"/>
      <color indexed="8"/>
      <name val="Bookman Old Style"/>
      <family val="1"/>
      <charset val="238"/>
    </font>
    <font>
      <b/>
      <i/>
      <sz val="14"/>
      <color indexed="8"/>
      <name val="Bookman Old Style"/>
      <family val="1"/>
      <charset val="238"/>
    </font>
    <font>
      <i/>
      <sz val="10"/>
      <color indexed="40"/>
      <name val="Bookman Old Style"/>
      <family val="1"/>
      <charset val="238"/>
    </font>
    <font>
      <b/>
      <sz val="10"/>
      <color indexed="40"/>
      <name val="Bookman Old Style"/>
      <family val="1"/>
      <charset val="238"/>
    </font>
    <font>
      <b/>
      <i/>
      <u/>
      <sz val="12"/>
      <color indexed="8"/>
      <name val="Bookman Old Style"/>
      <family val="1"/>
      <charset val="238"/>
    </font>
    <font>
      <sz val="10"/>
      <color indexed="8"/>
      <name val="Bookman Old Style"/>
      <family val="1"/>
      <charset val="238"/>
    </font>
    <font>
      <sz val="9"/>
      <color indexed="8"/>
      <name val="Bookman Old Style"/>
      <family val="1"/>
      <charset val="238"/>
    </font>
    <font>
      <b/>
      <i/>
      <sz val="12"/>
      <color indexed="8"/>
      <name val="Bookman Old Style"/>
      <family val="1"/>
      <charset val="238"/>
    </font>
    <font>
      <b/>
      <sz val="10"/>
      <color indexed="8"/>
      <name val="Bookman Old Style"/>
      <family val="1"/>
      <charset val="238"/>
    </font>
    <font>
      <b/>
      <i/>
      <sz val="11"/>
      <color indexed="8"/>
      <name val="Bookman Old Style"/>
      <family val="1"/>
      <charset val="238"/>
    </font>
    <font>
      <i/>
      <sz val="11"/>
      <color indexed="8"/>
      <name val="Bookman Old Style"/>
      <family val="1"/>
      <charset val="238"/>
    </font>
    <font>
      <i/>
      <sz val="14"/>
      <color indexed="8"/>
      <name val="Calibri"/>
      <family val="2"/>
      <charset val="238"/>
    </font>
    <font>
      <b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u/>
      <sz val="10"/>
      <color indexed="12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8"/>
      <name val="Calibri"/>
      <family val="2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36"/>
      <name val="Calibri"/>
      <family val="2"/>
      <charset val="238"/>
    </font>
    <font>
      <b/>
      <sz val="11"/>
      <color indexed="36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36"/>
      <name val="Bookman Old Style"/>
      <family val="1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2.5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2"/>
      <name val="Calibri"/>
      <family val="2"/>
      <charset val="238"/>
    </font>
    <font>
      <b/>
      <sz val="13"/>
      <color indexed="8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</font>
    <font>
      <b/>
      <sz val="12.5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3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5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7" fillId="0" borderId="0"/>
    <xf numFmtId="0" fontId="11" fillId="0" borderId="0"/>
    <xf numFmtId="43" fontId="63" fillId="0" borderId="0" applyFont="0" applyFill="0" applyBorder="0" applyAlignment="0" applyProtection="0"/>
  </cellStyleXfs>
  <cellXfs count="277">
    <xf numFmtId="0" fontId="0" fillId="0" borderId="0" xfId="0"/>
    <xf numFmtId="0" fontId="0" fillId="0" borderId="0" xfId="0" applyAlignme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0" fillId="0" borderId="0" xfId="0" applyBorder="1"/>
    <xf numFmtId="0" fontId="0" fillId="0" borderId="1" xfId="0" applyBorder="1"/>
    <xf numFmtId="0" fontId="3" fillId="0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vertical="center"/>
    </xf>
    <xf numFmtId="164" fontId="3" fillId="0" borderId="1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/>
    </xf>
    <xf numFmtId="0" fontId="16" fillId="0" borderId="1" xfId="0" applyFont="1" applyBorder="1"/>
    <xf numFmtId="0" fontId="18" fillId="0" borderId="1" xfId="0" applyFont="1" applyBorder="1"/>
    <xf numFmtId="0" fontId="19" fillId="0" borderId="1" xfId="0" applyFont="1" applyBorder="1"/>
    <xf numFmtId="0" fontId="8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left" vertical="center" wrapText="1"/>
    </xf>
    <xf numFmtId="0" fontId="21" fillId="0" borderId="0" xfId="0" applyFont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 wrapText="1"/>
    </xf>
    <xf numFmtId="165" fontId="9" fillId="0" borderId="1" xfId="0" applyNumberFormat="1" applyFont="1" applyFill="1" applyBorder="1" applyAlignment="1">
      <alignment vertical="center"/>
    </xf>
    <xf numFmtId="0" fontId="22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5" fillId="0" borderId="1" xfId="6" applyFont="1" applyFill="1" applyBorder="1" applyAlignment="1">
      <alignment horizontal="left" vertical="center" wrapText="1"/>
    </xf>
    <xf numFmtId="0" fontId="6" fillId="0" borderId="1" xfId="6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wrapText="1"/>
    </xf>
    <xf numFmtId="0" fontId="26" fillId="0" borderId="1" xfId="0" applyFont="1" applyBorder="1"/>
    <xf numFmtId="0" fontId="26" fillId="0" borderId="1" xfId="0" applyFont="1" applyBorder="1" applyAlignment="1">
      <alignment wrapText="1"/>
    </xf>
    <xf numFmtId="0" fontId="27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8" fillId="0" borderId="1" xfId="0" applyFont="1" applyBorder="1" applyAlignment="1">
      <alignment wrapText="1"/>
    </xf>
    <xf numFmtId="0" fontId="18" fillId="4" borderId="1" xfId="0" applyFont="1" applyFill="1" applyBorder="1"/>
    <xf numFmtId="0" fontId="21" fillId="0" borderId="0" xfId="0" applyFont="1" applyAlignment="1">
      <alignment horizontal="center"/>
    </xf>
    <xf numFmtId="0" fontId="16" fillId="0" borderId="1" xfId="0" applyFont="1" applyBorder="1" applyAlignment="1">
      <alignment wrapText="1"/>
    </xf>
    <xf numFmtId="0" fontId="12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21" fillId="0" borderId="0" xfId="0" applyFont="1" applyAlignment="1">
      <alignment horizontal="justify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justify"/>
    </xf>
    <xf numFmtId="0" fontId="18" fillId="0" borderId="1" xfId="0" applyFont="1" applyBorder="1" applyAlignment="1">
      <alignment horizontal="justify"/>
    </xf>
    <xf numFmtId="0" fontId="30" fillId="0" borderId="1" xfId="0" applyFont="1" applyBorder="1" applyAlignment="1">
      <alignment horizontal="justify"/>
    </xf>
    <xf numFmtId="0" fontId="13" fillId="0" borderId="1" xfId="0" applyFont="1" applyFill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4" fillId="0" borderId="0" xfId="0" applyFont="1" applyFill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2" borderId="1" xfId="0" applyFont="1" applyFill="1" applyBorder="1" applyAlignment="1">
      <alignment vertical="center" wrapText="1"/>
    </xf>
    <xf numFmtId="0" fontId="31" fillId="0" borderId="0" xfId="0" applyFont="1" applyAlignment="1">
      <alignment horizontal="center" wrapText="1"/>
    </xf>
    <xf numFmtId="0" fontId="0" fillId="0" borderId="0" xfId="0" applyFill="1"/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justify" vertical="center"/>
    </xf>
    <xf numFmtId="0" fontId="33" fillId="0" borderId="0" xfId="0" applyFont="1" applyAlignment="1">
      <alignment horizontal="justify" vertical="center"/>
    </xf>
    <xf numFmtId="0" fontId="34" fillId="0" borderId="0" xfId="1" applyFont="1" applyAlignment="1" applyProtection="1">
      <alignment horizontal="justify" vertical="center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9" fillId="0" borderId="1" xfId="0" applyFont="1" applyBorder="1" applyAlignment="1">
      <alignment horizontal="justify"/>
    </xf>
    <xf numFmtId="3" fontId="0" fillId="0" borderId="1" xfId="0" applyNumberFormat="1" applyBorder="1"/>
    <xf numFmtId="0" fontId="13" fillId="0" borderId="0" xfId="0" applyFont="1"/>
    <xf numFmtId="0" fontId="40" fillId="0" borderId="0" xfId="0" applyFont="1"/>
    <xf numFmtId="3" fontId="40" fillId="0" borderId="1" xfId="0" applyNumberFormat="1" applyFont="1" applyBorder="1"/>
    <xf numFmtId="0" fontId="4" fillId="4" borderId="1" xfId="0" applyFont="1" applyFill="1" applyBorder="1"/>
    <xf numFmtId="0" fontId="9" fillId="0" borderId="1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40" fillId="0" borderId="1" xfId="0" applyFont="1" applyBorder="1"/>
    <xf numFmtId="0" fontId="9" fillId="4" borderId="1" xfId="0" applyFont="1" applyFill="1" applyBorder="1"/>
    <xf numFmtId="0" fontId="4" fillId="2" borderId="1" xfId="0" applyFont="1" applyFill="1" applyBorder="1" applyAlignment="1">
      <alignment wrapText="1"/>
    </xf>
    <xf numFmtId="0" fontId="18" fillId="0" borderId="0" xfId="0" applyFont="1" applyFill="1"/>
    <xf numFmtId="0" fontId="10" fillId="0" borderId="0" xfId="0" applyFont="1" applyAlignment="1">
      <alignment horizontal="center" wrapText="1"/>
    </xf>
    <xf numFmtId="0" fontId="10" fillId="0" borderId="0" xfId="0" applyFont="1"/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3" fillId="0" borderId="1" xfId="0" applyFont="1" applyBorder="1"/>
    <xf numFmtId="14" fontId="13" fillId="0" borderId="1" xfId="0" applyNumberFormat="1" applyFont="1" applyBorder="1"/>
    <xf numFmtId="0" fontId="15" fillId="0" borderId="0" xfId="0" applyFont="1" applyAlignment="1">
      <alignment horizontal="justify" vertical="center"/>
    </xf>
    <xf numFmtId="0" fontId="4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1" fillId="0" borderId="1" xfId="0" applyFont="1" applyBorder="1"/>
    <xf numFmtId="3" fontId="45" fillId="0" borderId="1" xfId="0" applyNumberFormat="1" applyFont="1" applyBorder="1"/>
    <xf numFmtId="0" fontId="12" fillId="0" borderId="1" xfId="0" applyFont="1" applyBorder="1"/>
    <xf numFmtId="0" fontId="8" fillId="4" borderId="1" xfId="0" applyFont="1" applyFill="1" applyBorder="1"/>
    <xf numFmtId="0" fontId="47" fillId="0" borderId="1" xfId="0" applyFont="1" applyBorder="1"/>
    <xf numFmtId="0" fontId="43" fillId="0" borderId="0" xfId="0" applyFont="1"/>
    <xf numFmtId="0" fontId="42" fillId="0" borderId="1" xfId="0" applyFont="1" applyBorder="1"/>
    <xf numFmtId="0" fontId="44" fillId="0" borderId="1" xfId="0" applyFont="1" applyBorder="1"/>
    <xf numFmtId="0" fontId="43" fillId="0" borderId="1" xfId="0" applyFont="1" applyBorder="1"/>
    <xf numFmtId="0" fontId="45" fillId="0" borderId="1" xfId="0" applyFont="1" applyBorder="1"/>
    <xf numFmtId="0" fontId="46" fillId="0" borderId="1" xfId="0" applyFont="1" applyBorder="1"/>
    <xf numFmtId="3" fontId="48" fillId="0" borderId="1" xfId="0" applyNumberFormat="1" applyFont="1" applyBorder="1"/>
    <xf numFmtId="3" fontId="50" fillId="0" borderId="1" xfId="0" applyNumberFormat="1" applyFont="1" applyBorder="1"/>
    <xf numFmtId="3" fontId="51" fillId="0" borderId="1" xfId="0" applyNumberFormat="1" applyFont="1" applyBorder="1"/>
    <xf numFmtId="0" fontId="0" fillId="0" borderId="0" xfId="0" applyFont="1"/>
    <xf numFmtId="0" fontId="0" fillId="0" borderId="1" xfId="0" applyFont="1" applyBorder="1"/>
    <xf numFmtId="0" fontId="53" fillId="0" borderId="0" xfId="0" applyFont="1"/>
    <xf numFmtId="0" fontId="49" fillId="0" borderId="1" xfId="0" applyFont="1" applyBorder="1"/>
    <xf numFmtId="0" fontId="51" fillId="0" borderId="1" xfId="0" applyFont="1" applyBorder="1"/>
    <xf numFmtId="0" fontId="48" fillId="0" borderId="1" xfId="0" applyFont="1" applyBorder="1"/>
    <xf numFmtId="0" fontId="50" fillId="0" borderId="1" xfId="0" applyFont="1" applyBorder="1"/>
    <xf numFmtId="3" fontId="46" fillId="0" borderId="1" xfId="0" applyNumberFormat="1" applyFont="1" applyBorder="1"/>
    <xf numFmtId="3" fontId="54" fillId="0" borderId="1" xfId="0" applyNumberFormat="1" applyFont="1" applyBorder="1"/>
    <xf numFmtId="3" fontId="0" fillId="0" borderId="0" xfId="0" applyNumberFormat="1" applyFont="1"/>
    <xf numFmtId="0" fontId="0" fillId="0" borderId="0" xfId="0" applyAlignment="1">
      <alignment horizontal="right"/>
    </xf>
    <xf numFmtId="3" fontId="60" fillId="0" borderId="1" xfId="0" applyNumberFormat="1" applyFont="1" applyBorder="1"/>
    <xf numFmtId="0" fontId="24" fillId="5" borderId="1" xfId="0" applyFont="1" applyFill="1" applyBorder="1"/>
    <xf numFmtId="165" fontId="9" fillId="5" borderId="1" xfId="0" applyNumberFormat="1" applyFont="1" applyFill="1" applyBorder="1" applyAlignment="1">
      <alignment vertical="center"/>
    </xf>
    <xf numFmtId="3" fontId="48" fillId="5" borderId="1" xfId="0" applyNumberFormat="1" applyFont="1" applyFill="1" applyBorder="1"/>
    <xf numFmtId="0" fontId="4" fillId="6" borderId="1" xfId="0" applyFont="1" applyFill="1" applyBorder="1" applyAlignment="1">
      <alignment horizontal="left" vertical="center"/>
    </xf>
    <xf numFmtId="165" fontId="4" fillId="6" borderId="1" xfId="0" applyNumberFormat="1" applyFont="1" applyFill="1" applyBorder="1" applyAlignment="1">
      <alignment vertical="center"/>
    </xf>
    <xf numFmtId="3" fontId="52" fillId="6" borderId="1" xfId="0" applyNumberFormat="1" applyFont="1" applyFill="1" applyBorder="1"/>
    <xf numFmtId="0" fontId="7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 wrapText="1"/>
    </xf>
    <xf numFmtId="3" fontId="54" fillId="6" borderId="1" xfId="0" applyNumberFormat="1" applyFont="1" applyFill="1" applyBorder="1"/>
    <xf numFmtId="0" fontId="4" fillId="7" borderId="1" xfId="0" applyFont="1" applyFill="1" applyBorder="1"/>
    <xf numFmtId="3" fontId="52" fillId="7" borderId="1" xfId="0" applyNumberFormat="1" applyFont="1" applyFill="1" applyBorder="1"/>
    <xf numFmtId="0" fontId="24" fillId="8" borderId="1" xfId="0" applyFont="1" applyFill="1" applyBorder="1"/>
    <xf numFmtId="0" fontId="9" fillId="8" borderId="1" xfId="0" applyFont="1" applyFill="1" applyBorder="1" applyAlignment="1">
      <alignment horizontal="left" vertical="center"/>
    </xf>
    <xf numFmtId="3" fontId="40" fillId="8" borderId="1" xfId="0" applyNumberFormat="1" applyFont="1" applyFill="1" applyBorder="1"/>
    <xf numFmtId="0" fontId="7" fillId="6" borderId="1" xfId="0" applyFont="1" applyFill="1" applyBorder="1" applyAlignment="1">
      <alignment horizontal="left" vertical="center" wrapText="1"/>
    </xf>
    <xf numFmtId="3" fontId="50" fillId="6" borderId="1" xfId="0" applyNumberFormat="1" applyFont="1" applyFill="1" applyBorder="1"/>
    <xf numFmtId="0" fontId="4" fillId="9" borderId="1" xfId="0" applyFont="1" applyFill="1" applyBorder="1"/>
    <xf numFmtId="0" fontId="4" fillId="9" borderId="1" xfId="0" applyFont="1" applyFill="1" applyBorder="1" applyAlignment="1">
      <alignment horizontal="left" vertical="center"/>
    </xf>
    <xf numFmtId="3" fontId="40" fillId="9" borderId="1" xfId="0" applyNumberFormat="1" applyFont="1" applyFill="1" applyBorder="1"/>
    <xf numFmtId="0" fontId="60" fillId="0" borderId="1" xfId="0" applyFont="1" applyBorder="1"/>
    <xf numFmtId="0" fontId="3" fillId="0" borderId="3" xfId="0" applyFont="1" applyFill="1" applyBorder="1" applyAlignment="1">
      <alignment horizontal="center" wrapText="1"/>
    </xf>
    <xf numFmtId="3" fontId="0" fillId="0" borderId="3" xfId="0" applyNumberFormat="1" applyFont="1" applyBorder="1"/>
    <xf numFmtId="3" fontId="40" fillId="0" borderId="3" xfId="0" applyNumberFormat="1" applyFont="1" applyBorder="1"/>
    <xf numFmtId="3" fontId="50" fillId="0" borderId="3" xfId="0" applyNumberFormat="1" applyFont="1" applyBorder="1"/>
    <xf numFmtId="3" fontId="48" fillId="5" borderId="3" xfId="0" applyNumberFormat="1" applyFont="1" applyFill="1" applyBorder="1"/>
    <xf numFmtId="3" fontId="52" fillId="6" borderId="3" xfId="0" applyNumberFormat="1" applyFont="1" applyFill="1" applyBorder="1"/>
    <xf numFmtId="3" fontId="54" fillId="0" borderId="3" xfId="0" applyNumberFormat="1" applyFont="1" applyBorder="1"/>
    <xf numFmtId="3" fontId="54" fillId="6" borderId="3" xfId="0" applyNumberFormat="1" applyFont="1" applyFill="1" applyBorder="1"/>
    <xf numFmtId="3" fontId="52" fillId="7" borderId="3" xfId="0" applyNumberFormat="1" applyFont="1" applyFill="1" applyBorder="1"/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3" fontId="58" fillId="0" borderId="0" xfId="0" applyNumberFormat="1" applyFont="1" applyBorder="1"/>
    <xf numFmtId="3" fontId="48" fillId="0" borderId="0" xfId="0" applyNumberFormat="1" applyFont="1" applyBorder="1"/>
    <xf numFmtId="3" fontId="0" fillId="0" borderId="0" xfId="0" applyNumberFormat="1" applyFont="1" applyBorder="1"/>
    <xf numFmtId="3" fontId="45" fillId="0" borderId="0" xfId="0" applyNumberFormat="1" applyFont="1" applyBorder="1"/>
    <xf numFmtId="3" fontId="40" fillId="0" borderId="0" xfId="0" applyNumberFormat="1" applyFont="1" applyBorder="1"/>
    <xf numFmtId="3" fontId="46" fillId="0" borderId="0" xfId="0" applyNumberFormat="1" applyFont="1" applyBorder="1"/>
    <xf numFmtId="3" fontId="50" fillId="0" borderId="0" xfId="0" applyNumberFormat="1" applyFont="1" applyBorder="1"/>
    <xf numFmtId="3" fontId="54" fillId="0" borderId="0" xfId="0" applyNumberFormat="1" applyFont="1" applyBorder="1"/>
    <xf numFmtId="3" fontId="0" fillId="0" borderId="3" xfId="0" applyNumberFormat="1" applyBorder="1"/>
    <xf numFmtId="3" fontId="40" fillId="8" borderId="3" xfId="0" applyNumberFormat="1" applyFont="1" applyFill="1" applyBorder="1"/>
    <xf numFmtId="3" fontId="50" fillId="6" borderId="3" xfId="0" applyNumberFormat="1" applyFont="1" applyFill="1" applyBorder="1"/>
    <xf numFmtId="3" fontId="40" fillId="9" borderId="3" xfId="0" applyNumberFormat="1" applyFont="1" applyFill="1" applyBorder="1"/>
    <xf numFmtId="3" fontId="55" fillId="7" borderId="3" xfId="0" applyNumberFormat="1" applyFont="1" applyFill="1" applyBorder="1"/>
    <xf numFmtId="3" fontId="0" fillId="0" borderId="0" xfId="0" applyNumberFormat="1" applyBorder="1"/>
    <xf numFmtId="3" fontId="60" fillId="0" borderId="0" xfId="0" applyNumberFormat="1" applyFont="1" applyBorder="1"/>
    <xf numFmtId="3" fontId="57" fillId="0" borderId="0" xfId="0" applyNumberFormat="1" applyFont="1" applyBorder="1"/>
    <xf numFmtId="3" fontId="16" fillId="0" borderId="1" xfId="0" applyNumberFormat="1" applyFont="1" applyBorder="1"/>
    <xf numFmtId="3" fontId="50" fillId="0" borderId="0" xfId="0" applyNumberFormat="1" applyFont="1" applyFill="1" applyBorder="1"/>
    <xf numFmtId="3" fontId="54" fillId="0" borderId="0" xfId="0" applyNumberFormat="1" applyFont="1" applyFill="1" applyBorder="1"/>
    <xf numFmtId="0" fontId="40" fillId="0" borderId="0" xfId="0" applyFont="1" applyFill="1"/>
    <xf numFmtId="3" fontId="48" fillId="0" borderId="0" xfId="0" applyNumberFormat="1" applyFont="1" applyFill="1" applyBorder="1"/>
    <xf numFmtId="3" fontId="0" fillId="0" borderId="0" xfId="0" applyNumberFormat="1" applyFont="1" applyFill="1" applyBorder="1"/>
    <xf numFmtId="3" fontId="45" fillId="0" borderId="0" xfId="0" applyNumberFormat="1" applyFont="1" applyFill="1" applyBorder="1"/>
    <xf numFmtId="3" fontId="58" fillId="0" borderId="0" xfId="0" applyNumberFormat="1" applyFont="1" applyFill="1" applyBorder="1"/>
    <xf numFmtId="3" fontId="52" fillId="0" borderId="0" xfId="0" applyNumberFormat="1" applyFont="1" applyFill="1" applyBorder="1"/>
    <xf numFmtId="3" fontId="40" fillId="0" borderId="0" xfId="0" applyNumberFormat="1" applyFont="1" applyFill="1" applyBorder="1"/>
    <xf numFmtId="3" fontId="46" fillId="0" borderId="0" xfId="0" applyNumberFormat="1" applyFont="1" applyFill="1" applyBorder="1"/>
    <xf numFmtId="3" fontId="59" fillId="0" borderId="0" xfId="0" applyNumberFormat="1" applyFont="1" applyFill="1" applyBorder="1"/>
    <xf numFmtId="3" fontId="0" fillId="0" borderId="0" xfId="0" applyNumberFormat="1" applyFill="1" applyBorder="1"/>
    <xf numFmtId="3" fontId="60" fillId="0" borderId="0" xfId="0" applyNumberFormat="1" applyFont="1" applyFill="1" applyBorder="1"/>
    <xf numFmtId="3" fontId="55" fillId="0" borderId="0" xfId="0" applyNumberFormat="1" applyFont="1" applyFill="1" applyBorder="1"/>
    <xf numFmtId="0" fontId="60" fillId="0" borderId="0" xfId="0" applyFont="1" applyFill="1"/>
    <xf numFmtId="3" fontId="40" fillId="5" borderId="1" xfId="0" applyNumberFormat="1" applyFont="1" applyFill="1" applyBorder="1"/>
    <xf numFmtId="3" fontId="40" fillId="5" borderId="3" xfId="0" applyNumberFormat="1" applyFont="1" applyFill="1" applyBorder="1"/>
    <xf numFmtId="0" fontId="0" fillId="0" borderId="0" xfId="0" applyAlignment="1">
      <alignment horizontal="center"/>
    </xf>
    <xf numFmtId="3" fontId="45" fillId="0" borderId="6" xfId="0" applyNumberFormat="1" applyFont="1" applyBorder="1"/>
    <xf numFmtId="3" fontId="46" fillId="0" borderId="6" xfId="0" applyNumberFormat="1" applyFont="1" applyBorder="1"/>
    <xf numFmtId="3" fontId="54" fillId="0" borderId="6" xfId="0" applyNumberFormat="1" applyFont="1" applyBorder="1"/>
    <xf numFmtId="3" fontId="54" fillId="0" borderId="7" xfId="0" applyNumberFormat="1" applyFont="1" applyBorder="1"/>
    <xf numFmtId="3" fontId="54" fillId="6" borderId="6" xfId="0" applyNumberFormat="1" applyFont="1" applyFill="1" applyBorder="1"/>
    <xf numFmtId="3" fontId="54" fillId="6" borderId="7" xfId="0" applyNumberFormat="1" applyFont="1" applyFill="1" applyBorder="1"/>
    <xf numFmtId="3" fontId="58" fillId="0" borderId="6" xfId="0" applyNumberFormat="1" applyFont="1" applyBorder="1"/>
    <xf numFmtId="3" fontId="61" fillId="0" borderId="6" xfId="0" applyNumberFormat="1" applyFont="1" applyBorder="1"/>
    <xf numFmtId="3" fontId="62" fillId="0" borderId="8" xfId="0" applyNumberFormat="1" applyFont="1" applyBorder="1"/>
    <xf numFmtId="3" fontId="60" fillId="7" borderId="1" xfId="0" applyNumberFormat="1" applyFont="1" applyFill="1" applyBorder="1"/>
    <xf numFmtId="3" fontId="0" fillId="7" borderId="1" xfId="0" applyNumberFormat="1" applyFill="1" applyBorder="1"/>
    <xf numFmtId="3" fontId="45" fillId="7" borderId="1" xfId="0" applyNumberFormat="1" applyFont="1" applyFill="1" applyBorder="1"/>
    <xf numFmtId="0" fontId="0" fillId="7" borderId="1" xfId="0" applyFill="1" applyBorder="1"/>
    <xf numFmtId="3" fontId="46" fillId="7" borderId="1" xfId="0" applyNumberFormat="1" applyFont="1" applyFill="1" applyBorder="1"/>
    <xf numFmtId="0" fontId="60" fillId="0" borderId="0" xfId="0" applyFont="1" applyAlignment="1"/>
    <xf numFmtId="0" fontId="60" fillId="0" borderId="0" xfId="0" applyFont="1"/>
    <xf numFmtId="0" fontId="6" fillId="0" borderId="6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7" xfId="0" applyFont="1" applyFill="1" applyBorder="1" applyAlignment="1">
      <alignment horizontal="center" wrapText="1"/>
    </xf>
    <xf numFmtId="3" fontId="60" fillId="0" borderId="7" xfId="0" applyNumberFormat="1" applyFont="1" applyBorder="1"/>
    <xf numFmtId="3" fontId="46" fillId="0" borderId="7" xfId="0" applyNumberFormat="1" applyFont="1" applyBorder="1"/>
    <xf numFmtId="3" fontId="46" fillId="5" borderId="6" xfId="0" applyNumberFormat="1" applyFont="1" applyFill="1" applyBorder="1"/>
    <xf numFmtId="3" fontId="46" fillId="5" borderId="1" xfId="0" applyNumberFormat="1" applyFont="1" applyFill="1" applyBorder="1"/>
    <xf numFmtId="3" fontId="46" fillId="5" borderId="7" xfId="0" applyNumberFormat="1" applyFont="1" applyFill="1" applyBorder="1"/>
    <xf numFmtId="3" fontId="45" fillId="5" borderId="6" xfId="0" applyNumberFormat="1" applyFont="1" applyFill="1" applyBorder="1"/>
    <xf numFmtId="3" fontId="45" fillId="5" borderId="1" xfId="0" applyNumberFormat="1" applyFont="1" applyFill="1" applyBorder="1"/>
    <xf numFmtId="3" fontId="45" fillId="5" borderId="7" xfId="0" applyNumberFormat="1" applyFont="1" applyFill="1" applyBorder="1"/>
    <xf numFmtId="3" fontId="59" fillId="6" borderId="6" xfId="0" applyNumberFormat="1" applyFont="1" applyFill="1" applyBorder="1"/>
    <xf numFmtId="3" fontId="59" fillId="6" borderId="1" xfId="0" applyNumberFormat="1" applyFont="1" applyFill="1" applyBorder="1"/>
    <xf numFmtId="3" fontId="59" fillId="6" borderId="7" xfId="0" applyNumberFormat="1" applyFont="1" applyFill="1" applyBorder="1"/>
    <xf numFmtId="3" fontId="59" fillId="7" borderId="6" xfId="0" applyNumberFormat="1" applyFont="1" applyFill="1" applyBorder="1"/>
    <xf numFmtId="3" fontId="59" fillId="7" borderId="1" xfId="0" applyNumberFormat="1" applyFont="1" applyFill="1" applyBorder="1"/>
    <xf numFmtId="3" fontId="59" fillId="7" borderId="7" xfId="0" applyNumberFormat="1" applyFont="1" applyFill="1" applyBorder="1"/>
    <xf numFmtId="3" fontId="45" fillId="7" borderId="6" xfId="0" applyNumberFormat="1" applyFont="1" applyFill="1" applyBorder="1"/>
    <xf numFmtId="0" fontId="8" fillId="0" borderId="0" xfId="0" applyFont="1"/>
    <xf numFmtId="0" fontId="6" fillId="0" borderId="8" xfId="0" applyFont="1" applyBorder="1" applyAlignment="1">
      <alignment horizontal="center" wrapText="1"/>
    </xf>
    <xf numFmtId="3" fontId="60" fillId="0" borderId="8" xfId="0" applyNumberFormat="1" applyFont="1" applyBorder="1"/>
    <xf numFmtId="3" fontId="46" fillId="0" borderId="8" xfId="0" applyNumberFormat="1" applyFont="1" applyBorder="1"/>
    <xf numFmtId="3" fontId="54" fillId="0" borderId="8" xfId="0" applyNumberFormat="1" applyFont="1" applyBorder="1"/>
    <xf numFmtId="3" fontId="46" fillId="8" borderId="8" xfId="0" applyNumberFormat="1" applyFont="1" applyFill="1" applyBorder="1"/>
    <xf numFmtId="3" fontId="46" fillId="8" borderId="1" xfId="0" applyNumberFormat="1" applyFont="1" applyFill="1" applyBorder="1"/>
    <xf numFmtId="3" fontId="46" fillId="8" borderId="7" xfId="0" applyNumberFormat="1" applyFont="1" applyFill="1" applyBorder="1"/>
    <xf numFmtId="3" fontId="54" fillId="6" borderId="8" xfId="0" applyNumberFormat="1" applyFont="1" applyFill="1" applyBorder="1"/>
    <xf numFmtId="3" fontId="46" fillId="9" borderId="8" xfId="0" applyNumberFormat="1" applyFont="1" applyFill="1" applyBorder="1"/>
    <xf numFmtId="3" fontId="46" fillId="9" borderId="1" xfId="0" applyNumberFormat="1" applyFont="1" applyFill="1" applyBorder="1"/>
    <xf numFmtId="3" fontId="46" fillId="9" borderId="7" xfId="0" applyNumberFormat="1" applyFont="1" applyFill="1" applyBorder="1"/>
    <xf numFmtId="3" fontId="59" fillId="7" borderId="8" xfId="0" applyNumberFormat="1" applyFont="1" applyFill="1" applyBorder="1"/>
    <xf numFmtId="3" fontId="64" fillId="7" borderId="7" xfId="0" applyNumberFormat="1" applyFont="1" applyFill="1" applyBorder="1"/>
    <xf numFmtId="3" fontId="61" fillId="0" borderId="8" xfId="0" applyNumberFormat="1" applyFont="1" applyBorder="1"/>
    <xf numFmtId="166" fontId="45" fillId="0" borderId="1" xfId="7" applyNumberFormat="1" applyFont="1" applyBorder="1"/>
    <xf numFmtId="166" fontId="46" fillId="0" borderId="1" xfId="7" applyNumberFormat="1" applyFont="1" applyBorder="1"/>
    <xf numFmtId="166" fontId="40" fillId="0" borderId="1" xfId="7" applyNumberFormat="1" applyFont="1" applyBorder="1"/>
    <xf numFmtId="166" fontId="46" fillId="7" borderId="1" xfId="7" applyNumberFormat="1" applyFont="1" applyFill="1" applyBorder="1"/>
    <xf numFmtId="166" fontId="0" fillId="0" borderId="1" xfId="7" applyNumberFormat="1" applyFont="1" applyBorder="1"/>
    <xf numFmtId="166" fontId="40" fillId="7" borderId="1" xfId="0" applyNumberFormat="1" applyFont="1" applyFill="1" applyBorder="1"/>
    <xf numFmtId="0" fontId="0" fillId="0" borderId="0" xfId="0" applyAlignment="1">
      <alignment horizontal="center"/>
    </xf>
    <xf numFmtId="0" fontId="60" fillId="0" borderId="6" xfId="0" applyFont="1" applyBorder="1" applyAlignment="1">
      <alignment horizontal="center"/>
    </xf>
    <xf numFmtId="0" fontId="60" fillId="0" borderId="1" xfId="0" applyFont="1" applyBorder="1" applyAlignment="1">
      <alignment horizontal="center"/>
    </xf>
    <xf numFmtId="0" fontId="60" fillId="0" borderId="7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9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60" fillId="0" borderId="8" xfId="0" applyFont="1" applyBorder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Alignment="1">
      <alignment horizontal="right"/>
    </xf>
    <xf numFmtId="0" fontId="1" fillId="0" borderId="2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1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0" fillId="0" borderId="0" xfId="0" applyFont="1" applyAlignment="1">
      <alignment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Fill="1" applyAlignment="1">
      <alignment horizontal="center"/>
    </xf>
  </cellXfs>
  <cellStyles count="8">
    <cellStyle name="Ezres" xfId="7" builtinId="3"/>
    <cellStyle name="Hiperhivatkozás" xfId="2" xr:uid="{00000000-0005-0000-0000-000000000000}"/>
    <cellStyle name="Hivatkozás" xfId="1" builtinId="8"/>
    <cellStyle name="Már látott hiperhivatkozás" xfId="3" xr:uid="{00000000-0005-0000-0000-000002000000}"/>
    <cellStyle name="Normál" xfId="0" builtinId="0"/>
    <cellStyle name="Normál 2" xfId="4" xr:uid="{00000000-0005-0000-0000-000004000000}"/>
    <cellStyle name="Normál 3" xfId="5" xr:uid="{00000000-0005-0000-0000-000005000000}"/>
    <cellStyle name="Normal_KTRSZJ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njt.hu/cgi_bin/njt_doc.cgi?docid=142896.245143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4"/>
  <sheetViews>
    <sheetView workbookViewId="0">
      <selection activeCell="D7" sqref="D7"/>
    </sheetView>
  </sheetViews>
  <sheetFormatPr defaultRowHeight="15" x14ac:dyDescent="0.25"/>
  <cols>
    <col min="1" max="1" width="85.5703125" customWidth="1"/>
  </cols>
  <sheetData>
    <row r="1" spans="1:9" x14ac:dyDescent="0.25">
      <c r="A1" s="131" t="s">
        <v>694</v>
      </c>
    </row>
    <row r="3" spans="1:9" ht="18" x14ac:dyDescent="0.25">
      <c r="A3" s="75" t="s">
        <v>693</v>
      </c>
    </row>
    <row r="4" spans="1:9" ht="50.25" customHeight="1" x14ac:dyDescent="0.25">
      <c r="A4" s="57" t="s">
        <v>510</v>
      </c>
    </row>
    <row r="6" spans="1:9" x14ac:dyDescent="0.25">
      <c r="B6" s="4"/>
      <c r="C6" s="4"/>
      <c r="D6" s="4"/>
      <c r="E6" s="4"/>
      <c r="F6" s="4"/>
      <c r="G6" s="4"/>
      <c r="H6" s="4"/>
      <c r="I6" s="4"/>
    </row>
    <row r="7" spans="1:9" x14ac:dyDescent="0.25">
      <c r="A7" s="37" t="s">
        <v>64</v>
      </c>
      <c r="B7" s="4"/>
      <c r="C7" s="4"/>
      <c r="D7" s="4"/>
      <c r="E7" s="4"/>
      <c r="F7" s="4"/>
      <c r="G7" s="4"/>
      <c r="H7" s="4"/>
      <c r="I7" s="4"/>
    </row>
    <row r="8" spans="1:9" x14ac:dyDescent="0.25">
      <c r="A8" s="37" t="s">
        <v>65</v>
      </c>
      <c r="B8" s="4"/>
      <c r="C8" s="4"/>
      <c r="D8" s="4"/>
      <c r="E8" s="4"/>
      <c r="F8" s="4"/>
      <c r="G8" s="4"/>
      <c r="H8" s="4"/>
      <c r="I8" s="4"/>
    </row>
    <row r="9" spans="1:9" x14ac:dyDescent="0.25">
      <c r="A9" s="37" t="s">
        <v>66</v>
      </c>
      <c r="B9" s="4"/>
      <c r="C9" s="4"/>
      <c r="D9" s="4"/>
      <c r="E9" s="4"/>
      <c r="F9" s="4"/>
      <c r="G9" s="4"/>
      <c r="H9" s="4"/>
      <c r="I9" s="4"/>
    </row>
    <row r="10" spans="1:9" x14ac:dyDescent="0.25">
      <c r="A10" s="37" t="s">
        <v>67</v>
      </c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37" t="s">
        <v>68</v>
      </c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37" t="s">
        <v>69</v>
      </c>
      <c r="B12" s="4"/>
      <c r="C12" s="4"/>
      <c r="D12" s="4"/>
      <c r="E12" s="4"/>
      <c r="F12" s="4"/>
      <c r="G12" s="4"/>
      <c r="H12" s="4"/>
      <c r="I12" s="4"/>
    </row>
    <row r="13" spans="1:9" x14ac:dyDescent="0.25">
      <c r="A13" s="37" t="s">
        <v>70</v>
      </c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37" t="s">
        <v>71</v>
      </c>
      <c r="B14" s="4"/>
      <c r="C14" s="4"/>
      <c r="D14" s="4"/>
      <c r="E14" s="4"/>
      <c r="F14" s="4"/>
      <c r="G14" s="4"/>
      <c r="H14" s="4"/>
      <c r="I14" s="4"/>
    </row>
    <row r="15" spans="1:9" x14ac:dyDescent="0.25">
      <c r="A15" s="38" t="s">
        <v>63</v>
      </c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38" t="s">
        <v>72</v>
      </c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60" t="s">
        <v>508</v>
      </c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37" t="s">
        <v>74</v>
      </c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37" t="s">
        <v>75</v>
      </c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37" t="s">
        <v>76</v>
      </c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37" t="s">
        <v>77</v>
      </c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37" t="s">
        <v>78</v>
      </c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37" t="s">
        <v>79</v>
      </c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37" t="s">
        <v>80</v>
      </c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38" t="s">
        <v>73</v>
      </c>
      <c r="B25" s="4"/>
      <c r="C25" s="4"/>
      <c r="D25" s="4"/>
      <c r="E25" s="4"/>
      <c r="F25" s="4"/>
      <c r="G25" s="4"/>
      <c r="H25" s="4"/>
      <c r="I25" s="4"/>
    </row>
    <row r="26" spans="1:9" x14ac:dyDescent="0.25">
      <c r="A26" s="38" t="s">
        <v>81</v>
      </c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60" t="s">
        <v>509</v>
      </c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4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4"/>
      <c r="C34" s="4"/>
      <c r="D34" s="4"/>
      <c r="E34" s="4"/>
      <c r="F34" s="4"/>
      <c r="G34" s="4"/>
      <c r="H34" s="4"/>
      <c r="I34" s="4"/>
    </row>
  </sheetData>
  <phoneticPr fontId="36" type="noConversion"/>
  <pageMargins left="0.70866141732283472" right="0.7086614173228347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S174"/>
  <sheetViews>
    <sheetView zoomScale="90" zoomScaleNormal="90" workbookViewId="0">
      <selection activeCell="K6" sqref="K6:N35"/>
    </sheetView>
  </sheetViews>
  <sheetFormatPr defaultRowHeight="15" x14ac:dyDescent="0.25"/>
  <cols>
    <col min="1" max="1" width="65.85546875" customWidth="1"/>
    <col min="3" max="3" width="17.140625" customWidth="1"/>
    <col min="4" max="4" width="20.140625" customWidth="1"/>
    <col min="5" max="5" width="18.85546875" customWidth="1"/>
    <col min="6" max="6" width="15.5703125" customWidth="1"/>
    <col min="7" max="7" width="15.140625" style="214" customWidth="1"/>
    <col min="8" max="8" width="13.7109375" style="214" customWidth="1"/>
    <col min="9" max="9" width="11" style="214" customWidth="1"/>
    <col min="10" max="10" width="15.42578125" style="214" customWidth="1"/>
    <col min="11" max="11" width="12.7109375" style="214" bestFit="1" customWidth="1"/>
    <col min="12" max="12" width="8.7109375" style="214" bestFit="1" customWidth="1"/>
    <col min="13" max="13" width="9.140625" style="214"/>
    <col min="14" max="14" width="12.7109375" style="214" bestFit="1" customWidth="1"/>
    <col min="15" max="15" width="12.7109375" bestFit="1" customWidth="1"/>
    <col min="18" max="18" width="12.7109375" bestFit="1" customWidth="1"/>
    <col min="236" max="236" width="105.140625" customWidth="1"/>
    <col min="238" max="238" width="17.140625" customWidth="1"/>
    <col min="239" max="239" width="20.140625" customWidth="1"/>
    <col min="240" max="240" width="18.85546875" customWidth="1"/>
    <col min="241" max="241" width="15.5703125" customWidth="1"/>
  </cols>
  <sheetData>
    <row r="1" spans="1:18" x14ac:dyDescent="0.25">
      <c r="C1" s="254" t="s">
        <v>695</v>
      </c>
      <c r="D1" s="254"/>
      <c r="E1" s="254"/>
      <c r="F1" s="254"/>
      <c r="G1" s="213"/>
      <c r="H1" s="213"/>
      <c r="I1" s="213"/>
      <c r="J1" s="213"/>
    </row>
    <row r="3" spans="1:18" ht="21" customHeight="1" x14ac:dyDescent="0.25">
      <c r="A3" s="259" t="s">
        <v>691</v>
      </c>
      <c r="B3" s="260"/>
      <c r="C3" s="260"/>
      <c r="D3" s="260"/>
      <c r="E3" s="260"/>
      <c r="F3" s="261"/>
    </row>
    <row r="4" spans="1:18" ht="18.75" customHeight="1" x14ac:dyDescent="0.25">
      <c r="A4" s="262" t="s">
        <v>675</v>
      </c>
      <c r="B4" s="260"/>
      <c r="C4" s="260"/>
      <c r="D4" s="260"/>
      <c r="E4" s="260"/>
      <c r="F4" s="261"/>
    </row>
    <row r="5" spans="1:18" ht="18" x14ac:dyDescent="0.25">
      <c r="A5" s="99"/>
    </row>
    <row r="6" spans="1:18" x14ac:dyDescent="0.25">
      <c r="A6" s="88" t="s">
        <v>666</v>
      </c>
      <c r="C6" s="263" t="s">
        <v>650</v>
      </c>
      <c r="D6" s="263"/>
      <c r="E6" s="263"/>
      <c r="F6" s="264"/>
      <c r="G6" s="255" t="s">
        <v>711</v>
      </c>
      <c r="H6" s="256"/>
      <c r="I6" s="256"/>
      <c r="J6" s="257"/>
      <c r="K6" s="255" t="s">
        <v>712</v>
      </c>
      <c r="L6" s="256"/>
      <c r="M6" s="256"/>
      <c r="N6" s="257"/>
      <c r="O6" s="258"/>
      <c r="P6" s="258"/>
      <c r="Q6" s="258"/>
      <c r="R6" s="258"/>
    </row>
    <row r="7" spans="1:18" ht="60" x14ac:dyDescent="0.3">
      <c r="A7" s="2" t="s">
        <v>82</v>
      </c>
      <c r="B7" s="3" t="s">
        <v>83</v>
      </c>
      <c r="C7" s="100" t="s">
        <v>582</v>
      </c>
      <c r="D7" s="100" t="s">
        <v>583</v>
      </c>
      <c r="E7" s="100" t="s">
        <v>40</v>
      </c>
      <c r="F7" s="153" t="s">
        <v>23</v>
      </c>
      <c r="G7" s="215" t="s">
        <v>582</v>
      </c>
      <c r="H7" s="216" t="s">
        <v>583</v>
      </c>
      <c r="I7" s="216" t="s">
        <v>40</v>
      </c>
      <c r="J7" s="217" t="s">
        <v>23</v>
      </c>
      <c r="K7" s="215" t="s">
        <v>582</v>
      </c>
      <c r="L7" s="216" t="s">
        <v>583</v>
      </c>
      <c r="M7" s="216" t="s">
        <v>40</v>
      </c>
      <c r="N7" s="217" t="s">
        <v>23</v>
      </c>
      <c r="O7" s="162"/>
      <c r="P7" s="162"/>
      <c r="Q7" s="162"/>
      <c r="R7" s="163"/>
    </row>
    <row r="8" spans="1:18" x14ac:dyDescent="0.25">
      <c r="A8" s="27" t="s">
        <v>84</v>
      </c>
      <c r="B8" s="28" t="s">
        <v>85</v>
      </c>
      <c r="C8" s="118">
        <v>3739980</v>
      </c>
      <c r="D8" s="118">
        <v>0</v>
      </c>
      <c r="E8" s="118">
        <v>0</v>
      </c>
      <c r="F8" s="154">
        <f>SUM(C8:E8)</f>
        <v>3739980</v>
      </c>
      <c r="G8" s="199">
        <v>3903040</v>
      </c>
      <c r="H8" s="108">
        <v>0</v>
      </c>
      <c r="I8" s="108">
        <v>0</v>
      </c>
      <c r="J8" s="218">
        <f>SUM(G8:I8)</f>
        <v>3903040</v>
      </c>
      <c r="K8" s="199">
        <v>4361000</v>
      </c>
      <c r="L8" s="108">
        <v>0</v>
      </c>
      <c r="M8" s="108">
        <v>0</v>
      </c>
      <c r="N8" s="218">
        <f>SUM(K8:M8)</f>
        <v>4361000</v>
      </c>
      <c r="O8" s="164"/>
      <c r="P8" s="165"/>
      <c r="Q8" s="165"/>
      <c r="R8" s="166"/>
    </row>
    <row r="9" spans="1:18" x14ac:dyDescent="0.25">
      <c r="A9" s="27" t="s">
        <v>86</v>
      </c>
      <c r="B9" s="29" t="s">
        <v>87</v>
      </c>
      <c r="C9" s="118">
        <v>0</v>
      </c>
      <c r="D9" s="118">
        <v>0</v>
      </c>
      <c r="E9" s="118">
        <v>0</v>
      </c>
      <c r="F9" s="154">
        <f t="shared" ref="F9:F72" si="0">SUM(C9:E9)</f>
        <v>0</v>
      </c>
      <c r="G9" s="199">
        <v>0</v>
      </c>
      <c r="H9" s="108">
        <v>0</v>
      </c>
      <c r="I9" s="108">
        <v>0</v>
      </c>
      <c r="J9" s="218">
        <f t="shared" ref="J9:J53" si="1">SUM(G9:I9)</f>
        <v>0</v>
      </c>
      <c r="K9" s="199">
        <v>0</v>
      </c>
      <c r="L9" s="108">
        <v>0</v>
      </c>
      <c r="M9" s="108">
        <v>0</v>
      </c>
      <c r="N9" s="218">
        <f t="shared" ref="N9:N53" si="2">SUM(K9:M9)</f>
        <v>0</v>
      </c>
      <c r="O9" s="167"/>
      <c r="P9" s="165"/>
      <c r="Q9" s="165"/>
      <c r="R9" s="166"/>
    </row>
    <row r="10" spans="1:18" x14ac:dyDescent="0.25">
      <c r="A10" s="27" t="s">
        <v>88</v>
      </c>
      <c r="B10" s="29" t="s">
        <v>89</v>
      </c>
      <c r="C10" s="118">
        <v>0</v>
      </c>
      <c r="D10" s="118">
        <v>0</v>
      </c>
      <c r="E10" s="118">
        <v>0</v>
      </c>
      <c r="F10" s="154">
        <f t="shared" si="0"/>
        <v>0</v>
      </c>
      <c r="G10" s="199">
        <v>0</v>
      </c>
      <c r="H10" s="108">
        <v>0</v>
      </c>
      <c r="I10" s="108">
        <v>0</v>
      </c>
      <c r="J10" s="218">
        <f t="shared" si="1"/>
        <v>0</v>
      </c>
      <c r="K10" s="199">
        <v>0</v>
      </c>
      <c r="L10" s="108">
        <v>0</v>
      </c>
      <c r="M10" s="108">
        <v>0</v>
      </c>
      <c r="N10" s="218">
        <f t="shared" si="2"/>
        <v>0</v>
      </c>
      <c r="O10" s="167"/>
      <c r="P10" s="165"/>
      <c r="Q10" s="165"/>
      <c r="R10" s="166"/>
    </row>
    <row r="11" spans="1:18" x14ac:dyDescent="0.25">
      <c r="A11" s="30" t="s">
        <v>90</v>
      </c>
      <c r="B11" s="29" t="s">
        <v>91</v>
      </c>
      <c r="C11" s="118">
        <v>0</v>
      </c>
      <c r="D11" s="118">
        <v>0</v>
      </c>
      <c r="E11" s="118">
        <v>0</v>
      </c>
      <c r="F11" s="154">
        <f t="shared" si="0"/>
        <v>0</v>
      </c>
      <c r="G11" s="199">
        <v>0</v>
      </c>
      <c r="H11" s="108">
        <v>0</v>
      </c>
      <c r="I11" s="108">
        <v>0</v>
      </c>
      <c r="J11" s="218">
        <f t="shared" si="1"/>
        <v>0</v>
      </c>
      <c r="K11" s="199">
        <v>0</v>
      </c>
      <c r="L11" s="108">
        <v>0</v>
      </c>
      <c r="M11" s="108">
        <v>0</v>
      </c>
      <c r="N11" s="218">
        <f t="shared" si="2"/>
        <v>0</v>
      </c>
      <c r="O11" s="167"/>
      <c r="P11" s="165"/>
      <c r="Q11" s="165"/>
      <c r="R11" s="166"/>
    </row>
    <row r="12" spans="1:18" x14ac:dyDescent="0.25">
      <c r="A12" s="30" t="s">
        <v>92</v>
      </c>
      <c r="B12" s="29" t="s">
        <v>93</v>
      </c>
      <c r="C12" s="118">
        <v>0</v>
      </c>
      <c r="D12" s="118">
        <v>0</v>
      </c>
      <c r="E12" s="118">
        <v>0</v>
      </c>
      <c r="F12" s="154">
        <f t="shared" si="0"/>
        <v>0</v>
      </c>
      <c r="G12" s="199">
        <v>0</v>
      </c>
      <c r="H12" s="108">
        <v>0</v>
      </c>
      <c r="I12" s="108">
        <v>0</v>
      </c>
      <c r="J12" s="218">
        <f t="shared" si="1"/>
        <v>0</v>
      </c>
      <c r="K12" s="199">
        <v>0</v>
      </c>
      <c r="L12" s="108">
        <v>0</v>
      </c>
      <c r="M12" s="108">
        <v>0</v>
      </c>
      <c r="N12" s="218">
        <f t="shared" si="2"/>
        <v>0</v>
      </c>
      <c r="O12" s="167"/>
      <c r="P12" s="165"/>
      <c r="Q12" s="165"/>
      <c r="R12" s="166"/>
    </row>
    <row r="13" spans="1:18" x14ac:dyDescent="0.25">
      <c r="A13" s="30" t="s">
        <v>94</v>
      </c>
      <c r="B13" s="29" t="s">
        <v>95</v>
      </c>
      <c r="C13" s="118">
        <v>0</v>
      </c>
      <c r="D13" s="118">
        <v>0</v>
      </c>
      <c r="E13" s="118">
        <v>0</v>
      </c>
      <c r="F13" s="154">
        <f t="shared" si="0"/>
        <v>0</v>
      </c>
      <c r="G13" s="199">
        <v>0</v>
      </c>
      <c r="H13" s="108">
        <v>0</v>
      </c>
      <c r="I13" s="108">
        <v>0</v>
      </c>
      <c r="J13" s="218">
        <f t="shared" si="1"/>
        <v>0</v>
      </c>
      <c r="K13" s="199">
        <v>0</v>
      </c>
      <c r="L13" s="108">
        <v>0</v>
      </c>
      <c r="M13" s="108">
        <v>0</v>
      </c>
      <c r="N13" s="218">
        <f t="shared" si="2"/>
        <v>0</v>
      </c>
      <c r="O13" s="167"/>
      <c r="P13" s="165"/>
      <c r="Q13" s="165"/>
      <c r="R13" s="166"/>
    </row>
    <row r="14" spans="1:18" x14ac:dyDescent="0.25">
      <c r="A14" s="30" t="s">
        <v>96</v>
      </c>
      <c r="B14" s="29" t="s">
        <v>97</v>
      </c>
      <c r="C14" s="118">
        <v>20000</v>
      </c>
      <c r="D14" s="118">
        <v>0</v>
      </c>
      <c r="E14" s="118">
        <v>0</v>
      </c>
      <c r="F14" s="154">
        <f t="shared" si="0"/>
        <v>20000</v>
      </c>
      <c r="G14" s="199">
        <v>20000</v>
      </c>
      <c r="H14" s="108">
        <v>0</v>
      </c>
      <c r="I14" s="108">
        <v>0</v>
      </c>
      <c r="J14" s="218">
        <f t="shared" si="1"/>
        <v>20000</v>
      </c>
      <c r="K14" s="199">
        <v>20000</v>
      </c>
      <c r="L14" s="108">
        <v>0</v>
      </c>
      <c r="M14" s="108">
        <v>0</v>
      </c>
      <c r="N14" s="218">
        <f t="shared" si="2"/>
        <v>20000</v>
      </c>
      <c r="O14" s="167"/>
      <c r="P14" s="165"/>
      <c r="Q14" s="165"/>
      <c r="R14" s="166"/>
    </row>
    <row r="15" spans="1:18" x14ac:dyDescent="0.25">
      <c r="A15" s="30" t="s">
        <v>98</v>
      </c>
      <c r="B15" s="29" t="s">
        <v>99</v>
      </c>
      <c r="C15" s="118">
        <v>0</v>
      </c>
      <c r="D15" s="118">
        <v>0</v>
      </c>
      <c r="E15" s="118">
        <v>0</v>
      </c>
      <c r="F15" s="154">
        <f t="shared" si="0"/>
        <v>0</v>
      </c>
      <c r="G15" s="199">
        <v>0</v>
      </c>
      <c r="H15" s="108">
        <v>0</v>
      </c>
      <c r="I15" s="108">
        <v>0</v>
      </c>
      <c r="J15" s="218">
        <f t="shared" si="1"/>
        <v>0</v>
      </c>
      <c r="K15" s="199">
        <v>0</v>
      </c>
      <c r="L15" s="108">
        <v>0</v>
      </c>
      <c r="M15" s="108">
        <v>0</v>
      </c>
      <c r="N15" s="218">
        <f t="shared" si="2"/>
        <v>0</v>
      </c>
      <c r="O15" s="167"/>
      <c r="P15" s="165"/>
      <c r="Q15" s="165"/>
      <c r="R15" s="166"/>
    </row>
    <row r="16" spans="1:18" x14ac:dyDescent="0.25">
      <c r="A16" s="5" t="s">
        <v>100</v>
      </c>
      <c r="B16" s="29" t="s">
        <v>101</v>
      </c>
      <c r="C16" s="118">
        <v>0</v>
      </c>
      <c r="D16" s="118">
        <v>0</v>
      </c>
      <c r="E16" s="118">
        <v>0</v>
      </c>
      <c r="F16" s="154">
        <f t="shared" si="0"/>
        <v>0</v>
      </c>
      <c r="G16" s="199">
        <v>0</v>
      </c>
      <c r="H16" s="108">
        <v>0</v>
      </c>
      <c r="I16" s="108">
        <v>0</v>
      </c>
      <c r="J16" s="218">
        <f t="shared" si="1"/>
        <v>0</v>
      </c>
      <c r="K16" s="199">
        <v>0</v>
      </c>
      <c r="L16" s="108">
        <v>0</v>
      </c>
      <c r="M16" s="108">
        <v>0</v>
      </c>
      <c r="N16" s="218">
        <f t="shared" si="2"/>
        <v>0</v>
      </c>
      <c r="O16" s="167"/>
      <c r="P16" s="165"/>
      <c r="Q16" s="165"/>
      <c r="R16" s="166"/>
    </row>
    <row r="17" spans="1:18" x14ac:dyDescent="0.25">
      <c r="A17" s="5" t="s">
        <v>102</v>
      </c>
      <c r="B17" s="29" t="s">
        <v>103</v>
      </c>
      <c r="C17" s="118">
        <v>0</v>
      </c>
      <c r="D17" s="118">
        <v>0</v>
      </c>
      <c r="E17" s="118">
        <v>0</v>
      </c>
      <c r="F17" s="154">
        <f t="shared" si="0"/>
        <v>0</v>
      </c>
      <c r="G17" s="199">
        <v>0</v>
      </c>
      <c r="H17" s="108">
        <v>0</v>
      </c>
      <c r="I17" s="108">
        <v>0</v>
      </c>
      <c r="J17" s="218">
        <f t="shared" si="1"/>
        <v>0</v>
      </c>
      <c r="K17" s="199">
        <v>0</v>
      </c>
      <c r="L17" s="108">
        <v>0</v>
      </c>
      <c r="M17" s="108">
        <v>0</v>
      </c>
      <c r="N17" s="218">
        <f t="shared" si="2"/>
        <v>0</v>
      </c>
      <c r="O17" s="167"/>
      <c r="P17" s="165"/>
      <c r="Q17" s="165"/>
      <c r="R17" s="166"/>
    </row>
    <row r="18" spans="1:18" x14ac:dyDescent="0.25">
      <c r="A18" s="5" t="s">
        <v>104</v>
      </c>
      <c r="B18" s="29" t="s">
        <v>105</v>
      </c>
      <c r="C18" s="118">
        <v>0</v>
      </c>
      <c r="D18" s="118">
        <v>0</v>
      </c>
      <c r="E18" s="118">
        <v>0</v>
      </c>
      <c r="F18" s="154">
        <f t="shared" si="0"/>
        <v>0</v>
      </c>
      <c r="G18" s="199">
        <v>0</v>
      </c>
      <c r="H18" s="108">
        <v>0</v>
      </c>
      <c r="I18" s="108">
        <v>0</v>
      </c>
      <c r="J18" s="218">
        <f t="shared" si="1"/>
        <v>0</v>
      </c>
      <c r="K18" s="199">
        <v>0</v>
      </c>
      <c r="L18" s="108">
        <v>0</v>
      </c>
      <c r="M18" s="108">
        <v>0</v>
      </c>
      <c r="N18" s="218">
        <f t="shared" si="2"/>
        <v>0</v>
      </c>
      <c r="O18" s="167"/>
      <c r="P18" s="165"/>
      <c r="Q18" s="165"/>
      <c r="R18" s="166"/>
    </row>
    <row r="19" spans="1:18" x14ac:dyDescent="0.25">
      <c r="A19" s="5" t="s">
        <v>106</v>
      </c>
      <c r="B19" s="29" t="s">
        <v>107</v>
      </c>
      <c r="C19" s="118">
        <v>0</v>
      </c>
      <c r="D19" s="118">
        <v>0</v>
      </c>
      <c r="E19" s="118">
        <v>0</v>
      </c>
      <c r="F19" s="154">
        <f t="shared" si="0"/>
        <v>0</v>
      </c>
      <c r="G19" s="199">
        <v>0</v>
      </c>
      <c r="H19" s="108">
        <v>0</v>
      </c>
      <c r="I19" s="108">
        <v>0</v>
      </c>
      <c r="J19" s="218">
        <f t="shared" si="1"/>
        <v>0</v>
      </c>
      <c r="K19" s="199">
        <v>0</v>
      </c>
      <c r="L19" s="108">
        <v>0</v>
      </c>
      <c r="M19" s="108">
        <v>0</v>
      </c>
      <c r="N19" s="218">
        <f t="shared" si="2"/>
        <v>0</v>
      </c>
      <c r="O19" s="167"/>
      <c r="P19" s="165"/>
      <c r="Q19" s="165"/>
      <c r="R19" s="166"/>
    </row>
    <row r="20" spans="1:18" x14ac:dyDescent="0.25">
      <c r="A20" s="5" t="s">
        <v>440</v>
      </c>
      <c r="B20" s="29" t="s">
        <v>108</v>
      </c>
      <c r="C20" s="118">
        <v>0</v>
      </c>
      <c r="D20" s="118">
        <v>0</v>
      </c>
      <c r="E20" s="118">
        <v>0</v>
      </c>
      <c r="F20" s="154">
        <f t="shared" si="0"/>
        <v>0</v>
      </c>
      <c r="G20" s="199">
        <v>0</v>
      </c>
      <c r="H20" s="108">
        <v>0</v>
      </c>
      <c r="I20" s="108">
        <v>0</v>
      </c>
      <c r="J20" s="218">
        <f t="shared" si="1"/>
        <v>0</v>
      </c>
      <c r="K20" s="199">
        <v>0</v>
      </c>
      <c r="L20" s="108">
        <v>0</v>
      </c>
      <c r="M20" s="108">
        <v>0</v>
      </c>
      <c r="N20" s="218">
        <f t="shared" si="2"/>
        <v>0</v>
      </c>
      <c r="O20" s="164"/>
      <c r="P20" s="165"/>
      <c r="Q20" s="165"/>
      <c r="R20" s="166"/>
    </row>
    <row r="21" spans="1:18" s="89" customFormat="1" x14ac:dyDescent="0.25">
      <c r="A21" s="31" t="s">
        <v>379</v>
      </c>
      <c r="B21" s="32" t="s">
        <v>109</v>
      </c>
      <c r="C21" s="90">
        <f>SUM(C8:C20)</f>
        <v>3759980</v>
      </c>
      <c r="D21" s="90">
        <f>SUM(D8:D20)</f>
        <v>0</v>
      </c>
      <c r="E21" s="90">
        <f>SUM(E8:E20)</f>
        <v>0</v>
      </c>
      <c r="F21" s="155">
        <f t="shared" si="0"/>
        <v>3759980</v>
      </c>
      <c r="G21" s="200">
        <f>SUM(G8:G20)</f>
        <v>3923040</v>
      </c>
      <c r="H21" s="128">
        <f>SUM(H8:H20)</f>
        <v>0</v>
      </c>
      <c r="I21" s="128">
        <f>SUM(I8:I20)</f>
        <v>0</v>
      </c>
      <c r="J21" s="219">
        <f t="shared" si="1"/>
        <v>3923040</v>
      </c>
      <c r="K21" s="200">
        <f>SUM(K8:K20)</f>
        <v>4381000</v>
      </c>
      <c r="L21" s="128">
        <f>SUM(L8:L20)</f>
        <v>0</v>
      </c>
      <c r="M21" s="128">
        <f>SUM(M8:M20)</f>
        <v>0</v>
      </c>
      <c r="N21" s="219">
        <f t="shared" si="2"/>
        <v>4381000</v>
      </c>
      <c r="O21" s="169"/>
      <c r="P21" s="168"/>
      <c r="Q21" s="168"/>
      <c r="R21" s="168"/>
    </row>
    <row r="22" spans="1:18" x14ac:dyDescent="0.25">
      <c r="A22" s="5" t="s">
        <v>110</v>
      </c>
      <c r="B22" s="29" t="s">
        <v>111</v>
      </c>
      <c r="C22" s="118">
        <v>3040072</v>
      </c>
      <c r="D22" s="118">
        <v>0</v>
      </c>
      <c r="E22" s="118">
        <v>0</v>
      </c>
      <c r="F22" s="154">
        <f t="shared" si="0"/>
        <v>3040072</v>
      </c>
      <c r="G22" s="199">
        <v>2679280</v>
      </c>
      <c r="H22" s="108">
        <v>0</v>
      </c>
      <c r="I22" s="108">
        <v>0</v>
      </c>
      <c r="J22" s="218">
        <f t="shared" si="1"/>
        <v>2679280</v>
      </c>
      <c r="K22" s="199">
        <v>2855000</v>
      </c>
      <c r="L22" s="108">
        <v>0</v>
      </c>
      <c r="M22" s="108">
        <v>0</v>
      </c>
      <c r="N22" s="218">
        <f t="shared" si="2"/>
        <v>2855000</v>
      </c>
      <c r="O22" s="167"/>
      <c r="P22" s="165"/>
      <c r="Q22" s="165"/>
      <c r="R22" s="166"/>
    </row>
    <row r="23" spans="1:18" ht="30" x14ac:dyDescent="0.25">
      <c r="A23" s="5" t="s">
        <v>112</v>
      </c>
      <c r="B23" s="29" t="s">
        <v>113</v>
      </c>
      <c r="C23" s="118">
        <v>1023000</v>
      </c>
      <c r="D23" s="118">
        <v>0</v>
      </c>
      <c r="E23" s="118">
        <v>0</v>
      </c>
      <c r="F23" s="154">
        <f t="shared" si="0"/>
        <v>1023000</v>
      </c>
      <c r="G23" s="199">
        <v>1023000</v>
      </c>
      <c r="H23" s="108">
        <v>0</v>
      </c>
      <c r="I23" s="108">
        <v>0</v>
      </c>
      <c r="J23" s="218">
        <f t="shared" si="1"/>
        <v>1023000</v>
      </c>
      <c r="K23" s="199">
        <v>900000</v>
      </c>
      <c r="L23" s="108">
        <v>0</v>
      </c>
      <c r="M23" s="108">
        <v>0</v>
      </c>
      <c r="N23" s="218">
        <f t="shared" si="2"/>
        <v>900000</v>
      </c>
      <c r="O23" s="167"/>
      <c r="P23" s="165"/>
      <c r="Q23" s="165"/>
      <c r="R23" s="166"/>
    </row>
    <row r="24" spans="1:18" x14ac:dyDescent="0.25">
      <c r="A24" s="6" t="s">
        <v>114</v>
      </c>
      <c r="B24" s="29" t="s">
        <v>115</v>
      </c>
      <c r="C24" s="118">
        <v>450000</v>
      </c>
      <c r="D24" s="118">
        <v>0</v>
      </c>
      <c r="E24" s="118">
        <v>0</v>
      </c>
      <c r="F24" s="154">
        <f t="shared" si="0"/>
        <v>450000</v>
      </c>
      <c r="G24" s="199">
        <v>450000</v>
      </c>
      <c r="H24" s="108">
        <v>0</v>
      </c>
      <c r="I24" s="108">
        <v>0</v>
      </c>
      <c r="J24" s="218">
        <f t="shared" si="1"/>
        <v>450000</v>
      </c>
      <c r="K24" s="199">
        <v>450000</v>
      </c>
      <c r="L24" s="108">
        <v>0</v>
      </c>
      <c r="M24" s="108">
        <v>0</v>
      </c>
      <c r="N24" s="218">
        <f t="shared" si="2"/>
        <v>450000</v>
      </c>
      <c r="O24" s="167"/>
      <c r="P24" s="165"/>
      <c r="Q24" s="165"/>
      <c r="R24" s="166"/>
    </row>
    <row r="25" spans="1:18" s="89" customFormat="1" x14ac:dyDescent="0.25">
      <c r="A25" s="7" t="s">
        <v>380</v>
      </c>
      <c r="B25" s="32" t="s">
        <v>116</v>
      </c>
      <c r="C25" s="90">
        <f>SUM(C22:C24)</f>
        <v>4513072</v>
      </c>
      <c r="D25" s="90">
        <f>SUM(D22:D24)</f>
        <v>0</v>
      </c>
      <c r="E25" s="90">
        <f>SUM(E22:E24)</f>
        <v>0</v>
      </c>
      <c r="F25" s="155">
        <f t="shared" si="0"/>
        <v>4513072</v>
      </c>
      <c r="G25" s="200">
        <f>SUM(G22:G24)</f>
        <v>4152280</v>
      </c>
      <c r="H25" s="128">
        <f>SUM(H22:H24)</f>
        <v>0</v>
      </c>
      <c r="I25" s="128">
        <f>SUM(I22:I24)</f>
        <v>0</v>
      </c>
      <c r="J25" s="219">
        <f t="shared" si="1"/>
        <v>4152280</v>
      </c>
      <c r="K25" s="200">
        <f>SUM(K22:K24)</f>
        <v>4205000</v>
      </c>
      <c r="L25" s="128">
        <f>SUM(L22:L24)</f>
        <v>0</v>
      </c>
      <c r="M25" s="128">
        <f>SUM(M22:M24)</f>
        <v>0</v>
      </c>
      <c r="N25" s="219">
        <f t="shared" si="2"/>
        <v>4205000</v>
      </c>
      <c r="O25" s="169"/>
      <c r="P25" s="168"/>
      <c r="Q25" s="168"/>
      <c r="R25" s="168"/>
    </row>
    <row r="26" spans="1:18" s="89" customFormat="1" ht="15.75" x14ac:dyDescent="0.25">
      <c r="A26" s="45" t="s">
        <v>469</v>
      </c>
      <c r="B26" s="46" t="s">
        <v>117</v>
      </c>
      <c r="C26" s="119">
        <f>C21+C25</f>
        <v>8273052</v>
      </c>
      <c r="D26" s="119">
        <f>D21+D25</f>
        <v>0</v>
      </c>
      <c r="E26" s="119">
        <f>E21+E25</f>
        <v>0</v>
      </c>
      <c r="F26" s="156">
        <f t="shared" si="0"/>
        <v>8273052</v>
      </c>
      <c r="G26" s="201">
        <f>G21+G25</f>
        <v>8075320</v>
      </c>
      <c r="H26" s="129">
        <f>H21+H25</f>
        <v>0</v>
      </c>
      <c r="I26" s="129">
        <f>I21+I25</f>
        <v>0</v>
      </c>
      <c r="J26" s="202">
        <f t="shared" si="1"/>
        <v>8075320</v>
      </c>
      <c r="K26" s="206">
        <f>K21+K25</f>
        <v>8586000</v>
      </c>
      <c r="L26" s="129">
        <f>L21+L25</f>
        <v>0</v>
      </c>
      <c r="M26" s="129">
        <f>M21+M25</f>
        <v>0</v>
      </c>
      <c r="N26" s="202">
        <f t="shared" si="2"/>
        <v>8586000</v>
      </c>
      <c r="O26" s="171"/>
      <c r="P26" s="170"/>
      <c r="Q26" s="170"/>
      <c r="R26" s="170"/>
    </row>
    <row r="27" spans="1:18" s="89" customFormat="1" ht="30" x14ac:dyDescent="0.25">
      <c r="A27" s="36" t="s">
        <v>441</v>
      </c>
      <c r="B27" s="46" t="s">
        <v>118</v>
      </c>
      <c r="C27" s="119">
        <v>1598777</v>
      </c>
      <c r="D27" s="119">
        <v>0</v>
      </c>
      <c r="E27" s="119">
        <v>0</v>
      </c>
      <c r="F27" s="156">
        <f t="shared" si="0"/>
        <v>1598777</v>
      </c>
      <c r="G27" s="201">
        <v>1507444</v>
      </c>
      <c r="H27" s="129">
        <v>0</v>
      </c>
      <c r="I27" s="129">
        <v>0</v>
      </c>
      <c r="J27" s="202">
        <f t="shared" si="1"/>
        <v>1507444</v>
      </c>
      <c r="K27" s="206">
        <v>1598777</v>
      </c>
      <c r="L27" s="129">
        <v>0</v>
      </c>
      <c r="M27" s="129">
        <v>0</v>
      </c>
      <c r="N27" s="202">
        <f t="shared" si="2"/>
        <v>1598777</v>
      </c>
      <c r="O27" s="171"/>
      <c r="P27" s="170"/>
      <c r="Q27" s="170"/>
      <c r="R27" s="170"/>
    </row>
    <row r="28" spans="1:18" x14ac:dyDescent="0.25">
      <c r="A28" s="5" t="s">
        <v>119</v>
      </c>
      <c r="B28" s="29" t="s">
        <v>120</v>
      </c>
      <c r="C28" s="118">
        <v>14000</v>
      </c>
      <c r="D28" s="118">
        <v>0</v>
      </c>
      <c r="E28" s="118">
        <v>0</v>
      </c>
      <c r="F28" s="154">
        <f t="shared" si="0"/>
        <v>14000</v>
      </c>
      <c r="G28" s="199">
        <v>14000</v>
      </c>
      <c r="H28" s="108">
        <v>0</v>
      </c>
      <c r="I28" s="108">
        <v>0</v>
      </c>
      <c r="J28" s="218">
        <f t="shared" si="1"/>
        <v>14000</v>
      </c>
      <c r="K28" s="199">
        <v>14000</v>
      </c>
      <c r="L28" s="108">
        <v>0</v>
      </c>
      <c r="M28" s="108">
        <v>0</v>
      </c>
      <c r="N28" s="218">
        <f t="shared" si="2"/>
        <v>14000</v>
      </c>
      <c r="O28" s="167"/>
      <c r="P28" s="165"/>
      <c r="Q28" s="165"/>
      <c r="R28" s="166"/>
    </row>
    <row r="29" spans="1:18" x14ac:dyDescent="0.25">
      <c r="A29" s="5" t="s">
        <v>121</v>
      </c>
      <c r="B29" s="29" t="s">
        <v>122</v>
      </c>
      <c r="C29" s="118">
        <v>1024000</v>
      </c>
      <c r="D29" s="118">
        <v>0</v>
      </c>
      <c r="E29" s="118">
        <v>0</v>
      </c>
      <c r="F29" s="154">
        <f t="shared" si="0"/>
        <v>1024000</v>
      </c>
      <c r="G29" s="199">
        <v>874000</v>
      </c>
      <c r="H29" s="108">
        <v>0</v>
      </c>
      <c r="I29" s="108">
        <v>0</v>
      </c>
      <c r="J29" s="218">
        <f t="shared" si="1"/>
        <v>874000</v>
      </c>
      <c r="K29" s="199">
        <v>1330418</v>
      </c>
      <c r="L29" s="108">
        <v>0</v>
      </c>
      <c r="M29" s="108">
        <v>0</v>
      </c>
      <c r="N29" s="218">
        <f t="shared" si="2"/>
        <v>1330418</v>
      </c>
      <c r="O29" s="167"/>
      <c r="P29" s="165"/>
      <c r="Q29" s="165"/>
      <c r="R29" s="166"/>
    </row>
    <row r="30" spans="1:18" x14ac:dyDescent="0.25">
      <c r="A30" s="5" t="s">
        <v>123</v>
      </c>
      <c r="B30" s="29" t="s">
        <v>124</v>
      </c>
      <c r="C30" s="118">
        <v>0</v>
      </c>
      <c r="D30" s="118">
        <v>0</v>
      </c>
      <c r="E30" s="118">
        <v>0</v>
      </c>
      <c r="F30" s="154">
        <f t="shared" si="0"/>
        <v>0</v>
      </c>
      <c r="G30" s="199">
        <v>0</v>
      </c>
      <c r="H30" s="108">
        <v>0</v>
      </c>
      <c r="I30" s="108">
        <v>0</v>
      </c>
      <c r="J30" s="218">
        <f t="shared" si="1"/>
        <v>0</v>
      </c>
      <c r="K30" s="199">
        <v>0</v>
      </c>
      <c r="L30" s="108">
        <v>0</v>
      </c>
      <c r="M30" s="108">
        <v>0</v>
      </c>
      <c r="N30" s="218">
        <f t="shared" si="2"/>
        <v>0</v>
      </c>
      <c r="O30" s="167"/>
      <c r="P30" s="165"/>
      <c r="Q30" s="165"/>
      <c r="R30" s="166"/>
    </row>
    <row r="31" spans="1:18" s="89" customFormat="1" x14ac:dyDescent="0.25">
      <c r="A31" s="7" t="s">
        <v>381</v>
      </c>
      <c r="B31" s="32" t="s">
        <v>125</v>
      </c>
      <c r="C31" s="90">
        <f>SUM(C28:C30)</f>
        <v>1038000</v>
      </c>
      <c r="D31" s="90">
        <f>SUM(D28:D30)</f>
        <v>0</v>
      </c>
      <c r="E31" s="90">
        <f>SUM(E28:E30)</f>
        <v>0</v>
      </c>
      <c r="F31" s="155">
        <f t="shared" si="0"/>
        <v>1038000</v>
      </c>
      <c r="G31" s="200">
        <f>SUM(G28:G30)</f>
        <v>888000</v>
      </c>
      <c r="H31" s="128">
        <f>SUM(H28:H30)</f>
        <v>0</v>
      </c>
      <c r="I31" s="128">
        <f>SUM(I28:I30)</f>
        <v>0</v>
      </c>
      <c r="J31" s="219">
        <f t="shared" si="1"/>
        <v>888000</v>
      </c>
      <c r="K31" s="200">
        <f>SUM(K28:K30)</f>
        <v>1344418</v>
      </c>
      <c r="L31" s="128">
        <f>SUM(L28:L30)</f>
        <v>0</v>
      </c>
      <c r="M31" s="128">
        <f>SUM(M28:M30)</f>
        <v>0</v>
      </c>
      <c r="N31" s="219">
        <f t="shared" si="2"/>
        <v>1344418</v>
      </c>
      <c r="O31" s="169"/>
      <c r="P31" s="168"/>
      <c r="Q31" s="168"/>
      <c r="R31" s="168"/>
    </row>
    <row r="32" spans="1:18" x14ac:dyDescent="0.25">
      <c r="A32" s="5" t="s">
        <v>126</v>
      </c>
      <c r="B32" s="29" t="s">
        <v>127</v>
      </c>
      <c r="C32" s="118">
        <v>268000</v>
      </c>
      <c r="D32" s="118">
        <v>0</v>
      </c>
      <c r="E32" s="118">
        <v>0</v>
      </c>
      <c r="F32" s="154">
        <f t="shared" si="0"/>
        <v>268000</v>
      </c>
      <c r="G32" s="199">
        <v>118000</v>
      </c>
      <c r="H32" s="108">
        <v>0</v>
      </c>
      <c r="I32" s="108">
        <v>0</v>
      </c>
      <c r="J32" s="218">
        <f t="shared" si="1"/>
        <v>118000</v>
      </c>
      <c r="K32" s="199">
        <v>268000</v>
      </c>
      <c r="L32" s="108">
        <v>0</v>
      </c>
      <c r="M32" s="108">
        <v>0</v>
      </c>
      <c r="N32" s="218">
        <f t="shared" si="2"/>
        <v>268000</v>
      </c>
      <c r="O32" s="167"/>
      <c r="P32" s="165"/>
      <c r="Q32" s="165"/>
      <c r="R32" s="166"/>
    </row>
    <row r="33" spans="1:18" x14ac:dyDescent="0.25">
      <c r="A33" s="5" t="s">
        <v>128</v>
      </c>
      <c r="B33" s="29" t="s">
        <v>129</v>
      </c>
      <c r="C33" s="118">
        <v>230000</v>
      </c>
      <c r="D33" s="118">
        <v>0</v>
      </c>
      <c r="E33" s="118">
        <v>0</v>
      </c>
      <c r="F33" s="154">
        <f t="shared" si="0"/>
        <v>230000</v>
      </c>
      <c r="G33" s="199">
        <v>170000</v>
      </c>
      <c r="H33" s="108">
        <v>0</v>
      </c>
      <c r="I33" s="108">
        <v>0</v>
      </c>
      <c r="J33" s="218">
        <f t="shared" si="1"/>
        <v>170000</v>
      </c>
      <c r="K33" s="199">
        <v>191026</v>
      </c>
      <c r="L33" s="108">
        <v>0</v>
      </c>
      <c r="M33" s="108">
        <v>0</v>
      </c>
      <c r="N33" s="218">
        <f t="shared" si="2"/>
        <v>191026</v>
      </c>
      <c r="O33" s="167"/>
      <c r="P33" s="165"/>
      <c r="Q33" s="165"/>
      <c r="R33" s="166"/>
    </row>
    <row r="34" spans="1:18" s="89" customFormat="1" ht="15" customHeight="1" x14ac:dyDescent="0.25">
      <c r="A34" s="7" t="s">
        <v>470</v>
      </c>
      <c r="B34" s="32" t="s">
        <v>130</v>
      </c>
      <c r="C34" s="90">
        <f>SUM(C32:C33)</f>
        <v>498000</v>
      </c>
      <c r="D34" s="90">
        <f>SUM(D32:D33)</f>
        <v>0</v>
      </c>
      <c r="E34" s="90">
        <f>SUM(E32:E33)</f>
        <v>0</v>
      </c>
      <c r="F34" s="155">
        <f t="shared" si="0"/>
        <v>498000</v>
      </c>
      <c r="G34" s="200">
        <f>SUM(G32:G33)</f>
        <v>288000</v>
      </c>
      <c r="H34" s="128">
        <f>SUM(H32:H33)</f>
        <v>0</v>
      </c>
      <c r="I34" s="128">
        <f>SUM(I32:I33)</f>
        <v>0</v>
      </c>
      <c r="J34" s="219">
        <f t="shared" si="1"/>
        <v>288000</v>
      </c>
      <c r="K34" s="200">
        <f>SUM(K32:K33)</f>
        <v>459026</v>
      </c>
      <c r="L34" s="128">
        <f>SUM(L32:L33)</f>
        <v>0</v>
      </c>
      <c r="M34" s="128">
        <f>SUM(M32:M33)</f>
        <v>0</v>
      </c>
      <c r="N34" s="219">
        <f t="shared" si="2"/>
        <v>459026</v>
      </c>
      <c r="O34" s="169"/>
      <c r="P34" s="168"/>
      <c r="Q34" s="168"/>
      <c r="R34" s="168"/>
    </row>
    <row r="35" spans="1:18" x14ac:dyDescent="0.25">
      <c r="A35" s="5" t="s">
        <v>131</v>
      </c>
      <c r="B35" s="29" t="s">
        <v>132</v>
      </c>
      <c r="C35" s="118">
        <v>1930606</v>
      </c>
      <c r="D35" s="118">
        <v>0</v>
      </c>
      <c r="E35" s="118">
        <v>0</v>
      </c>
      <c r="F35" s="154">
        <f t="shared" si="0"/>
        <v>1930606</v>
      </c>
      <c r="G35" s="199">
        <v>1852000</v>
      </c>
      <c r="H35" s="108">
        <v>0</v>
      </c>
      <c r="I35" s="108">
        <v>0</v>
      </c>
      <c r="J35" s="218">
        <f t="shared" si="1"/>
        <v>1852000</v>
      </c>
      <c r="K35" s="199">
        <v>1930606</v>
      </c>
      <c r="L35" s="108">
        <v>0</v>
      </c>
      <c r="M35" s="108">
        <v>0</v>
      </c>
      <c r="N35" s="218">
        <f t="shared" si="2"/>
        <v>1930606</v>
      </c>
      <c r="O35" s="167"/>
      <c r="P35" s="165"/>
      <c r="Q35" s="165"/>
      <c r="R35" s="166"/>
    </row>
    <row r="36" spans="1:18" x14ac:dyDescent="0.25">
      <c r="A36" s="5" t="s">
        <v>133</v>
      </c>
      <c r="B36" s="29" t="s">
        <v>134</v>
      </c>
      <c r="C36" s="118">
        <v>0</v>
      </c>
      <c r="D36" s="118">
        <v>0</v>
      </c>
      <c r="E36" s="118">
        <v>0</v>
      </c>
      <c r="F36" s="154">
        <f t="shared" si="0"/>
        <v>0</v>
      </c>
      <c r="G36" s="199">
        <v>0</v>
      </c>
      <c r="H36" s="108">
        <v>0</v>
      </c>
      <c r="I36" s="108">
        <v>0</v>
      </c>
      <c r="J36" s="218">
        <f t="shared" si="1"/>
        <v>0</v>
      </c>
      <c r="K36" s="199">
        <v>0</v>
      </c>
      <c r="L36" s="108">
        <v>0</v>
      </c>
      <c r="M36" s="108">
        <v>0</v>
      </c>
      <c r="N36" s="218">
        <f t="shared" si="2"/>
        <v>0</v>
      </c>
      <c r="O36" s="167"/>
      <c r="P36" s="165"/>
      <c r="Q36" s="165"/>
      <c r="R36" s="166"/>
    </row>
    <row r="37" spans="1:18" x14ac:dyDescent="0.25">
      <c r="A37" s="5" t="s">
        <v>442</v>
      </c>
      <c r="B37" s="29" t="s">
        <v>135</v>
      </c>
      <c r="C37" s="118">
        <v>0</v>
      </c>
      <c r="D37" s="118">
        <v>0</v>
      </c>
      <c r="E37" s="118">
        <v>0</v>
      </c>
      <c r="F37" s="154">
        <f t="shared" si="0"/>
        <v>0</v>
      </c>
      <c r="G37" s="199">
        <v>0</v>
      </c>
      <c r="H37" s="108">
        <v>0</v>
      </c>
      <c r="I37" s="108">
        <v>0</v>
      </c>
      <c r="J37" s="218">
        <f t="shared" si="1"/>
        <v>0</v>
      </c>
      <c r="K37" s="199">
        <v>0</v>
      </c>
      <c r="L37" s="108">
        <v>0</v>
      </c>
      <c r="M37" s="108">
        <v>0</v>
      </c>
      <c r="N37" s="218">
        <f t="shared" si="2"/>
        <v>0</v>
      </c>
      <c r="O37" s="167"/>
      <c r="P37" s="165"/>
      <c r="Q37" s="165"/>
      <c r="R37" s="166"/>
    </row>
    <row r="38" spans="1:18" x14ac:dyDescent="0.25">
      <c r="A38" s="5" t="s">
        <v>136</v>
      </c>
      <c r="B38" s="29" t="s">
        <v>137</v>
      </c>
      <c r="C38" s="118">
        <v>884000</v>
      </c>
      <c r="D38" s="118">
        <v>0</v>
      </c>
      <c r="E38" s="118">
        <v>0</v>
      </c>
      <c r="F38" s="154">
        <f t="shared" si="0"/>
        <v>884000</v>
      </c>
      <c r="G38" s="199">
        <v>430000</v>
      </c>
      <c r="H38" s="108">
        <v>0</v>
      </c>
      <c r="I38" s="108">
        <v>0</v>
      </c>
      <c r="J38" s="218">
        <f t="shared" si="1"/>
        <v>430000</v>
      </c>
      <c r="K38" s="199">
        <v>744000</v>
      </c>
      <c r="L38" s="108">
        <v>0</v>
      </c>
      <c r="M38" s="108">
        <v>0</v>
      </c>
      <c r="N38" s="218">
        <f t="shared" si="2"/>
        <v>744000</v>
      </c>
      <c r="O38" s="167"/>
      <c r="P38" s="165"/>
      <c r="Q38" s="165"/>
      <c r="R38" s="166"/>
    </row>
    <row r="39" spans="1:18" x14ac:dyDescent="0.25">
      <c r="A39" s="10" t="s">
        <v>443</v>
      </c>
      <c r="B39" s="29" t="s">
        <v>138</v>
      </c>
      <c r="C39" s="118">
        <v>0</v>
      </c>
      <c r="D39" s="118">
        <v>0</v>
      </c>
      <c r="E39" s="118">
        <v>0</v>
      </c>
      <c r="F39" s="154">
        <f t="shared" si="0"/>
        <v>0</v>
      </c>
      <c r="G39" s="199">
        <v>0</v>
      </c>
      <c r="H39" s="108">
        <v>0</v>
      </c>
      <c r="I39" s="108">
        <v>0</v>
      </c>
      <c r="J39" s="218">
        <f t="shared" si="1"/>
        <v>0</v>
      </c>
      <c r="K39" s="199">
        <v>0</v>
      </c>
      <c r="L39" s="108">
        <v>0</v>
      </c>
      <c r="M39" s="108">
        <v>0</v>
      </c>
      <c r="N39" s="218">
        <f t="shared" si="2"/>
        <v>0</v>
      </c>
      <c r="O39" s="167"/>
      <c r="P39" s="165"/>
      <c r="Q39" s="165"/>
      <c r="R39" s="166"/>
    </row>
    <row r="40" spans="1:18" x14ac:dyDescent="0.25">
      <c r="A40" s="6" t="s">
        <v>139</v>
      </c>
      <c r="B40" s="29" t="s">
        <v>140</v>
      </c>
      <c r="C40" s="118">
        <v>450000</v>
      </c>
      <c r="D40" s="118">
        <v>0</v>
      </c>
      <c r="E40" s="118">
        <v>0</v>
      </c>
      <c r="F40" s="154">
        <f t="shared" si="0"/>
        <v>450000</v>
      </c>
      <c r="G40" s="199">
        <v>450000</v>
      </c>
      <c r="H40" s="108">
        <v>0</v>
      </c>
      <c r="I40" s="108">
        <v>0</v>
      </c>
      <c r="J40" s="218">
        <f t="shared" si="1"/>
        <v>450000</v>
      </c>
      <c r="K40" s="199">
        <v>648000</v>
      </c>
      <c r="L40" s="108">
        <v>0</v>
      </c>
      <c r="M40" s="108">
        <v>0</v>
      </c>
      <c r="N40" s="218">
        <f t="shared" si="2"/>
        <v>648000</v>
      </c>
      <c r="O40" s="167"/>
      <c r="P40" s="165"/>
      <c r="Q40" s="165"/>
      <c r="R40" s="166"/>
    </row>
    <row r="41" spans="1:18" x14ac:dyDescent="0.25">
      <c r="A41" s="5" t="s">
        <v>444</v>
      </c>
      <c r="B41" s="29" t="s">
        <v>141</v>
      </c>
      <c r="C41" s="118">
        <v>12603823</v>
      </c>
      <c r="D41" s="118">
        <v>0</v>
      </c>
      <c r="E41" s="118">
        <v>0</v>
      </c>
      <c r="F41" s="154">
        <f t="shared" si="0"/>
        <v>12603823</v>
      </c>
      <c r="G41" s="199">
        <v>12123823</v>
      </c>
      <c r="H41" s="108">
        <v>0</v>
      </c>
      <c r="I41" s="108">
        <v>0</v>
      </c>
      <c r="J41" s="218">
        <f t="shared" si="1"/>
        <v>12123823</v>
      </c>
      <c r="K41" s="199">
        <v>15383823</v>
      </c>
      <c r="L41" s="108">
        <v>0</v>
      </c>
      <c r="M41" s="108">
        <v>0</v>
      </c>
      <c r="N41" s="218">
        <f t="shared" si="2"/>
        <v>15383823</v>
      </c>
      <c r="O41" s="167"/>
      <c r="P41" s="165"/>
      <c r="Q41" s="165"/>
      <c r="R41" s="166"/>
    </row>
    <row r="42" spans="1:18" s="89" customFormat="1" x14ac:dyDescent="0.25">
      <c r="A42" s="7" t="s">
        <v>382</v>
      </c>
      <c r="B42" s="32" t="s">
        <v>142</v>
      </c>
      <c r="C42" s="90">
        <f>SUM(C35:C41)</f>
        <v>15868429</v>
      </c>
      <c r="D42" s="90">
        <f>SUM(D35:D41)</f>
        <v>0</v>
      </c>
      <c r="E42" s="90">
        <f>SUM(E35:E41)</f>
        <v>0</v>
      </c>
      <c r="F42" s="155">
        <f t="shared" si="0"/>
        <v>15868429</v>
      </c>
      <c r="G42" s="200">
        <f>SUM(G35:G41)</f>
        <v>14855823</v>
      </c>
      <c r="H42" s="128">
        <f>SUM(H35:H41)</f>
        <v>0</v>
      </c>
      <c r="I42" s="128">
        <f>SUM(I35:I41)</f>
        <v>0</v>
      </c>
      <c r="J42" s="219">
        <f t="shared" si="1"/>
        <v>14855823</v>
      </c>
      <c r="K42" s="200">
        <f>SUM(K35:K41)</f>
        <v>18706429</v>
      </c>
      <c r="L42" s="128">
        <f>SUM(L35:L41)</f>
        <v>0</v>
      </c>
      <c r="M42" s="128">
        <f>SUM(M35:M41)</f>
        <v>0</v>
      </c>
      <c r="N42" s="219">
        <f t="shared" si="2"/>
        <v>18706429</v>
      </c>
      <c r="O42" s="169"/>
      <c r="P42" s="168"/>
      <c r="Q42" s="168"/>
      <c r="R42" s="168"/>
    </row>
    <row r="43" spans="1:18" x14ac:dyDescent="0.25">
      <c r="A43" s="5" t="s">
        <v>143</v>
      </c>
      <c r="B43" s="29" t="s">
        <v>144</v>
      </c>
      <c r="C43" s="118">
        <v>0</v>
      </c>
      <c r="D43" s="118">
        <v>0</v>
      </c>
      <c r="E43" s="118">
        <v>0</v>
      </c>
      <c r="F43" s="154">
        <f t="shared" si="0"/>
        <v>0</v>
      </c>
      <c r="G43" s="199">
        <v>0</v>
      </c>
      <c r="H43" s="108">
        <v>0</v>
      </c>
      <c r="I43" s="108">
        <v>0</v>
      </c>
      <c r="J43" s="218">
        <f t="shared" si="1"/>
        <v>0</v>
      </c>
      <c r="K43" s="199">
        <v>0</v>
      </c>
      <c r="L43" s="108">
        <v>0</v>
      </c>
      <c r="M43" s="108">
        <v>0</v>
      </c>
      <c r="N43" s="218">
        <f t="shared" si="2"/>
        <v>0</v>
      </c>
      <c r="O43" s="167"/>
      <c r="P43" s="165"/>
      <c r="Q43" s="165"/>
      <c r="R43" s="166"/>
    </row>
    <row r="44" spans="1:18" x14ac:dyDescent="0.25">
      <c r="A44" s="5" t="s">
        <v>145</v>
      </c>
      <c r="B44" s="29" t="s">
        <v>146</v>
      </c>
      <c r="C44" s="118">
        <v>0</v>
      </c>
      <c r="D44" s="118">
        <v>0</v>
      </c>
      <c r="E44" s="118">
        <v>0</v>
      </c>
      <c r="F44" s="154">
        <f t="shared" si="0"/>
        <v>0</v>
      </c>
      <c r="G44" s="199">
        <v>0</v>
      </c>
      <c r="H44" s="108">
        <v>0</v>
      </c>
      <c r="I44" s="108">
        <v>0</v>
      </c>
      <c r="J44" s="218">
        <f t="shared" si="1"/>
        <v>0</v>
      </c>
      <c r="K44" s="199">
        <v>0</v>
      </c>
      <c r="L44" s="108">
        <v>0</v>
      </c>
      <c r="M44" s="108">
        <v>0</v>
      </c>
      <c r="N44" s="218">
        <f t="shared" si="2"/>
        <v>0</v>
      </c>
      <c r="O44" s="167"/>
      <c r="P44" s="165"/>
      <c r="Q44" s="165"/>
      <c r="R44" s="166"/>
    </row>
    <row r="45" spans="1:18" s="89" customFormat="1" x14ac:dyDescent="0.25">
      <c r="A45" s="7" t="s">
        <v>383</v>
      </c>
      <c r="B45" s="32" t="s">
        <v>147</v>
      </c>
      <c r="C45" s="90">
        <f>SUM(C43:C44)</f>
        <v>0</v>
      </c>
      <c r="D45" s="90">
        <f>SUM(D43:D44)</f>
        <v>0</v>
      </c>
      <c r="E45" s="90">
        <f>SUM(E43:E44)</f>
        <v>0</v>
      </c>
      <c r="F45" s="155">
        <f t="shared" si="0"/>
        <v>0</v>
      </c>
      <c r="G45" s="200">
        <f>SUM(G43:G44)</f>
        <v>0</v>
      </c>
      <c r="H45" s="128">
        <f>SUM(H43:H44)</f>
        <v>0</v>
      </c>
      <c r="I45" s="128">
        <f>SUM(I43:I44)</f>
        <v>0</v>
      </c>
      <c r="J45" s="219">
        <f t="shared" si="1"/>
        <v>0</v>
      </c>
      <c r="K45" s="200">
        <f>SUM(K43:K44)</f>
        <v>0</v>
      </c>
      <c r="L45" s="128">
        <f>SUM(L43:L44)</f>
        <v>0</v>
      </c>
      <c r="M45" s="128">
        <f>SUM(M43:M44)</f>
        <v>0</v>
      </c>
      <c r="N45" s="219">
        <f t="shared" si="2"/>
        <v>0</v>
      </c>
      <c r="O45" s="169"/>
      <c r="P45" s="168"/>
      <c r="Q45" s="168"/>
      <c r="R45" s="168"/>
    </row>
    <row r="46" spans="1:18" x14ac:dyDescent="0.25">
      <c r="A46" s="5" t="s">
        <v>148</v>
      </c>
      <c r="B46" s="29" t="s">
        <v>149</v>
      </c>
      <c r="C46" s="118">
        <v>3926445</v>
      </c>
      <c r="D46" s="118">
        <v>0</v>
      </c>
      <c r="E46" s="118">
        <v>3000</v>
      </c>
      <c r="F46" s="154">
        <f t="shared" si="0"/>
        <v>3929445</v>
      </c>
      <c r="G46" s="199">
        <v>3715542</v>
      </c>
      <c r="H46" s="108">
        <v>0</v>
      </c>
      <c r="I46" s="108">
        <v>3000</v>
      </c>
      <c r="J46" s="218">
        <f t="shared" si="1"/>
        <v>3718542</v>
      </c>
      <c r="K46" s="199">
        <v>3926445</v>
      </c>
      <c r="L46" s="108">
        <v>0</v>
      </c>
      <c r="M46" s="108">
        <v>3000</v>
      </c>
      <c r="N46" s="218">
        <f t="shared" si="2"/>
        <v>3929445</v>
      </c>
      <c r="O46" s="167"/>
      <c r="P46" s="165"/>
      <c r="Q46" s="165"/>
      <c r="R46" s="166"/>
    </row>
    <row r="47" spans="1:18" x14ac:dyDescent="0.25">
      <c r="A47" s="5" t="s">
        <v>150</v>
      </c>
      <c r="B47" s="29" t="s">
        <v>151</v>
      </c>
      <c r="C47" s="118">
        <v>0</v>
      </c>
      <c r="D47" s="118">
        <v>0</v>
      </c>
      <c r="E47" s="118">
        <v>0</v>
      </c>
      <c r="F47" s="154">
        <f t="shared" si="0"/>
        <v>0</v>
      </c>
      <c r="G47" s="199">
        <v>0</v>
      </c>
      <c r="H47" s="108">
        <v>0</v>
      </c>
      <c r="I47" s="108">
        <v>0</v>
      </c>
      <c r="J47" s="218">
        <f t="shared" si="1"/>
        <v>0</v>
      </c>
      <c r="K47" s="199">
        <v>0</v>
      </c>
      <c r="L47" s="108">
        <v>0</v>
      </c>
      <c r="M47" s="108">
        <v>0</v>
      </c>
      <c r="N47" s="218">
        <f t="shared" si="2"/>
        <v>0</v>
      </c>
      <c r="O47" s="167"/>
      <c r="P47" s="165"/>
      <c r="Q47" s="165"/>
      <c r="R47" s="166"/>
    </row>
    <row r="48" spans="1:18" x14ac:dyDescent="0.25">
      <c r="A48" s="5" t="s">
        <v>445</v>
      </c>
      <c r="B48" s="29" t="s">
        <v>152</v>
      </c>
      <c r="C48" s="118">
        <v>0</v>
      </c>
      <c r="D48" s="118">
        <v>0</v>
      </c>
      <c r="E48" s="118">
        <v>0</v>
      </c>
      <c r="F48" s="154">
        <f t="shared" si="0"/>
        <v>0</v>
      </c>
      <c r="G48" s="199">
        <v>0</v>
      </c>
      <c r="H48" s="108">
        <v>0</v>
      </c>
      <c r="I48" s="108">
        <v>0</v>
      </c>
      <c r="J48" s="218">
        <f t="shared" si="1"/>
        <v>0</v>
      </c>
      <c r="K48" s="199">
        <v>0</v>
      </c>
      <c r="L48" s="108">
        <v>0</v>
      </c>
      <c r="M48" s="108">
        <v>0</v>
      </c>
      <c r="N48" s="218">
        <f t="shared" si="2"/>
        <v>0</v>
      </c>
      <c r="O48" s="167"/>
      <c r="P48" s="165"/>
      <c r="Q48" s="165"/>
      <c r="R48" s="166"/>
    </row>
    <row r="49" spans="1:18" x14ac:dyDescent="0.25">
      <c r="A49" s="5" t="s">
        <v>446</v>
      </c>
      <c r="B49" s="29" t="s">
        <v>153</v>
      </c>
      <c r="C49" s="118">
        <v>0</v>
      </c>
      <c r="D49" s="118">
        <v>0</v>
      </c>
      <c r="E49" s="118">
        <v>0</v>
      </c>
      <c r="F49" s="154">
        <f t="shared" si="0"/>
        <v>0</v>
      </c>
      <c r="G49" s="199">
        <v>0</v>
      </c>
      <c r="H49" s="108">
        <v>0</v>
      </c>
      <c r="I49" s="108">
        <v>0</v>
      </c>
      <c r="J49" s="218">
        <f t="shared" si="1"/>
        <v>0</v>
      </c>
      <c r="K49" s="199">
        <v>0</v>
      </c>
      <c r="L49" s="108">
        <v>0</v>
      </c>
      <c r="M49" s="108">
        <v>0</v>
      </c>
      <c r="N49" s="218">
        <f t="shared" si="2"/>
        <v>0</v>
      </c>
      <c r="O49" s="167"/>
      <c r="P49" s="165"/>
      <c r="Q49" s="165"/>
      <c r="R49" s="166"/>
    </row>
    <row r="50" spans="1:18" x14ac:dyDescent="0.25">
      <c r="A50" s="5" t="s">
        <v>154</v>
      </c>
      <c r="B50" s="29" t="s">
        <v>155</v>
      </c>
      <c r="C50" s="108">
        <v>20000</v>
      </c>
      <c r="D50" s="108">
        <v>0</v>
      </c>
      <c r="E50" s="108">
        <v>10000</v>
      </c>
      <c r="F50" s="154">
        <f t="shared" si="0"/>
        <v>30000</v>
      </c>
      <c r="G50" s="199">
        <v>20000</v>
      </c>
      <c r="H50" s="108">
        <v>0</v>
      </c>
      <c r="I50" s="108">
        <v>10000</v>
      </c>
      <c r="J50" s="218">
        <f t="shared" si="1"/>
        <v>30000</v>
      </c>
      <c r="K50" s="199">
        <v>30000</v>
      </c>
      <c r="L50" s="108">
        <v>0</v>
      </c>
      <c r="M50" s="108">
        <v>10000</v>
      </c>
      <c r="N50" s="218">
        <f t="shared" si="2"/>
        <v>40000</v>
      </c>
      <c r="O50" s="167"/>
      <c r="P50" s="167"/>
      <c r="Q50" s="167"/>
      <c r="R50" s="166"/>
    </row>
    <row r="51" spans="1:18" s="89" customFormat="1" x14ac:dyDescent="0.25">
      <c r="A51" s="7" t="s">
        <v>384</v>
      </c>
      <c r="B51" s="32" t="s">
        <v>156</v>
      </c>
      <c r="C51" s="90">
        <f>SUM(C46:C50)</f>
        <v>3946445</v>
      </c>
      <c r="D51" s="90">
        <f>SUM(D46:D50)</f>
        <v>0</v>
      </c>
      <c r="E51" s="90">
        <f>SUM(E46:E50)</f>
        <v>13000</v>
      </c>
      <c r="F51" s="155">
        <f t="shared" si="0"/>
        <v>3959445</v>
      </c>
      <c r="G51" s="200">
        <f>SUM(G46:G50)</f>
        <v>3735542</v>
      </c>
      <c r="H51" s="128">
        <f>SUM(H46:H50)</f>
        <v>0</v>
      </c>
      <c r="I51" s="128">
        <f>SUM(I46:I50)</f>
        <v>13000</v>
      </c>
      <c r="J51" s="219">
        <f t="shared" si="1"/>
        <v>3748542</v>
      </c>
      <c r="K51" s="200">
        <f>SUM(K46:K50)</f>
        <v>3956445</v>
      </c>
      <c r="L51" s="128">
        <f>SUM(L46:L50)</f>
        <v>0</v>
      </c>
      <c r="M51" s="128">
        <f>SUM(M46:M50)</f>
        <v>13000</v>
      </c>
      <c r="N51" s="219">
        <f t="shared" si="2"/>
        <v>3969445</v>
      </c>
      <c r="O51" s="169"/>
      <c r="P51" s="168"/>
      <c r="Q51" s="168"/>
      <c r="R51" s="168"/>
    </row>
    <row r="52" spans="1:18" s="89" customFormat="1" ht="15.75" x14ac:dyDescent="0.25">
      <c r="A52" s="36" t="s">
        <v>385</v>
      </c>
      <c r="B52" s="46" t="s">
        <v>157</v>
      </c>
      <c r="C52" s="119">
        <f>C31+C34+C42+C45+C51</f>
        <v>21350874</v>
      </c>
      <c r="D52" s="119">
        <f>D31+D34+D42+D45+D51</f>
        <v>0</v>
      </c>
      <c r="E52" s="119">
        <f>E31+E34+E42+E45+E51</f>
        <v>13000</v>
      </c>
      <c r="F52" s="155">
        <f t="shared" si="0"/>
        <v>21363874</v>
      </c>
      <c r="G52" s="201">
        <f>G31+G34+G42+G45+G51</f>
        <v>19767365</v>
      </c>
      <c r="H52" s="129">
        <f>H31+H34+H42+H45+H51</f>
        <v>0</v>
      </c>
      <c r="I52" s="129">
        <f>I31+I34+I42+I45+I51</f>
        <v>13000</v>
      </c>
      <c r="J52" s="219">
        <f t="shared" si="1"/>
        <v>19780365</v>
      </c>
      <c r="K52" s="206">
        <f>K31+K34+K42+K45+K51</f>
        <v>24466318</v>
      </c>
      <c r="L52" s="129">
        <f>L31+L34+L42+L45+L51</f>
        <v>0</v>
      </c>
      <c r="M52" s="129">
        <f>M31+M34+M42+M45+M51</f>
        <v>13000</v>
      </c>
      <c r="N52" s="219">
        <f t="shared" si="2"/>
        <v>24479318</v>
      </c>
      <c r="O52" s="171"/>
      <c r="P52" s="170"/>
      <c r="Q52" s="170"/>
      <c r="R52" s="168"/>
    </row>
    <row r="53" spans="1:18" x14ac:dyDescent="0.25">
      <c r="A53" s="13" t="s">
        <v>158</v>
      </c>
      <c r="B53" s="29" t="s">
        <v>159</v>
      </c>
      <c r="C53" s="118">
        <v>0</v>
      </c>
      <c r="D53" s="118">
        <v>0</v>
      </c>
      <c r="E53" s="118">
        <v>0</v>
      </c>
      <c r="F53" s="154">
        <f t="shared" si="0"/>
        <v>0</v>
      </c>
      <c r="G53" s="199">
        <v>0</v>
      </c>
      <c r="H53" s="108">
        <v>0</v>
      </c>
      <c r="I53" s="108">
        <v>0</v>
      </c>
      <c r="J53" s="218">
        <f t="shared" si="1"/>
        <v>0</v>
      </c>
      <c r="K53" s="199">
        <v>0</v>
      </c>
      <c r="L53" s="108">
        <v>0</v>
      </c>
      <c r="M53" s="108">
        <v>0</v>
      </c>
      <c r="N53" s="218">
        <f t="shared" si="2"/>
        <v>0</v>
      </c>
      <c r="O53" s="167"/>
      <c r="P53" s="165"/>
      <c r="Q53" s="165"/>
      <c r="R53" s="166"/>
    </row>
    <row r="54" spans="1:18" x14ac:dyDescent="0.25">
      <c r="A54" s="13" t="s">
        <v>386</v>
      </c>
      <c r="B54" s="29" t="s">
        <v>160</v>
      </c>
      <c r="C54" s="118">
        <v>0</v>
      </c>
      <c r="D54" s="118">
        <v>0</v>
      </c>
      <c r="E54" s="118">
        <v>0</v>
      </c>
      <c r="F54" s="154">
        <v>0</v>
      </c>
      <c r="G54" s="199">
        <v>0</v>
      </c>
      <c r="H54" s="108">
        <v>0</v>
      </c>
      <c r="I54" s="108">
        <v>0</v>
      </c>
      <c r="J54" s="218">
        <v>0</v>
      </c>
      <c r="K54" s="199">
        <v>0</v>
      </c>
      <c r="L54" s="108">
        <v>0</v>
      </c>
      <c r="M54" s="108">
        <v>0</v>
      </c>
      <c r="N54" s="218">
        <v>0</v>
      </c>
      <c r="O54" s="167"/>
      <c r="P54" s="165"/>
      <c r="Q54" s="165"/>
      <c r="R54" s="166"/>
    </row>
    <row r="55" spans="1:18" x14ac:dyDescent="0.25">
      <c r="A55" s="17" t="s">
        <v>447</v>
      </c>
      <c r="B55" s="29" t="s">
        <v>161</v>
      </c>
      <c r="C55" s="118">
        <v>0</v>
      </c>
      <c r="D55" s="118">
        <v>0</v>
      </c>
      <c r="E55" s="118">
        <v>0</v>
      </c>
      <c r="F55" s="154">
        <f t="shared" si="0"/>
        <v>0</v>
      </c>
      <c r="G55" s="199">
        <v>0</v>
      </c>
      <c r="H55" s="108">
        <v>0</v>
      </c>
      <c r="I55" s="108">
        <v>0</v>
      </c>
      <c r="J55" s="218">
        <f t="shared" ref="J55:J73" si="3">SUM(G55:I55)</f>
        <v>0</v>
      </c>
      <c r="K55" s="199">
        <v>0</v>
      </c>
      <c r="L55" s="108">
        <v>0</v>
      </c>
      <c r="M55" s="108">
        <v>0</v>
      </c>
      <c r="N55" s="218">
        <f t="shared" ref="N55:N73" si="4">SUM(K55:M55)</f>
        <v>0</v>
      </c>
      <c r="O55" s="167"/>
      <c r="P55" s="165"/>
      <c r="Q55" s="165"/>
      <c r="R55" s="166"/>
    </row>
    <row r="56" spans="1:18" x14ac:dyDescent="0.25">
      <c r="A56" s="17" t="s">
        <v>448</v>
      </c>
      <c r="B56" s="29" t="s">
        <v>162</v>
      </c>
      <c r="C56" s="118">
        <v>0</v>
      </c>
      <c r="D56" s="118">
        <v>0</v>
      </c>
      <c r="E56" s="118">
        <v>0</v>
      </c>
      <c r="F56" s="154">
        <f t="shared" si="0"/>
        <v>0</v>
      </c>
      <c r="G56" s="199">
        <v>0</v>
      </c>
      <c r="H56" s="108">
        <v>0</v>
      </c>
      <c r="I56" s="108">
        <v>0</v>
      </c>
      <c r="J56" s="218">
        <f t="shared" si="3"/>
        <v>0</v>
      </c>
      <c r="K56" s="199">
        <v>0</v>
      </c>
      <c r="L56" s="108">
        <v>0</v>
      </c>
      <c r="M56" s="108">
        <v>0</v>
      </c>
      <c r="N56" s="218">
        <f t="shared" si="4"/>
        <v>0</v>
      </c>
      <c r="O56" s="167"/>
      <c r="P56" s="165"/>
      <c r="Q56" s="165"/>
      <c r="R56" s="166"/>
    </row>
    <row r="57" spans="1:18" x14ac:dyDescent="0.25">
      <c r="A57" s="17" t="s">
        <v>449</v>
      </c>
      <c r="B57" s="29" t="s">
        <v>163</v>
      </c>
      <c r="C57" s="118">
        <v>0</v>
      </c>
      <c r="D57" s="118">
        <v>0</v>
      </c>
      <c r="E57" s="118">
        <v>0</v>
      </c>
      <c r="F57" s="154">
        <f t="shared" si="0"/>
        <v>0</v>
      </c>
      <c r="G57" s="199">
        <v>0</v>
      </c>
      <c r="H57" s="108">
        <v>0</v>
      </c>
      <c r="I57" s="108">
        <v>0</v>
      </c>
      <c r="J57" s="218">
        <f t="shared" si="3"/>
        <v>0</v>
      </c>
      <c r="K57" s="199">
        <v>0</v>
      </c>
      <c r="L57" s="108">
        <v>0</v>
      </c>
      <c r="M57" s="108">
        <v>0</v>
      </c>
      <c r="N57" s="218">
        <f t="shared" si="4"/>
        <v>0</v>
      </c>
      <c r="O57" s="167"/>
      <c r="P57" s="165"/>
      <c r="Q57" s="165"/>
      <c r="R57" s="166"/>
    </row>
    <row r="58" spans="1:18" x14ac:dyDescent="0.25">
      <c r="A58" s="13" t="s">
        <v>450</v>
      </c>
      <c r="B58" s="29" t="s">
        <v>164</v>
      </c>
      <c r="C58" s="118">
        <v>0</v>
      </c>
      <c r="D58" s="118">
        <v>0</v>
      </c>
      <c r="E58" s="118">
        <v>0</v>
      </c>
      <c r="F58" s="154">
        <f t="shared" si="0"/>
        <v>0</v>
      </c>
      <c r="G58" s="199">
        <v>0</v>
      </c>
      <c r="H58" s="108">
        <v>0</v>
      </c>
      <c r="I58" s="108">
        <v>0</v>
      </c>
      <c r="J58" s="218">
        <f t="shared" si="3"/>
        <v>0</v>
      </c>
      <c r="K58" s="199">
        <v>0</v>
      </c>
      <c r="L58" s="108">
        <v>0</v>
      </c>
      <c r="M58" s="108">
        <v>0</v>
      </c>
      <c r="N58" s="218">
        <f t="shared" si="4"/>
        <v>0</v>
      </c>
      <c r="O58" s="167"/>
      <c r="P58" s="165"/>
      <c r="Q58" s="165"/>
      <c r="R58" s="166"/>
    </row>
    <row r="59" spans="1:18" x14ac:dyDescent="0.25">
      <c r="A59" s="13" t="s">
        <v>451</v>
      </c>
      <c r="B59" s="29" t="s">
        <v>165</v>
      </c>
      <c r="C59" s="118"/>
      <c r="D59" s="118">
        <v>0</v>
      </c>
      <c r="E59" s="118">
        <v>0</v>
      </c>
      <c r="F59" s="154">
        <f t="shared" si="0"/>
        <v>0</v>
      </c>
      <c r="G59" s="199"/>
      <c r="H59" s="108">
        <v>0</v>
      </c>
      <c r="I59" s="108">
        <v>0</v>
      </c>
      <c r="J59" s="218">
        <f t="shared" si="3"/>
        <v>0</v>
      </c>
      <c r="K59" s="199"/>
      <c r="L59" s="108">
        <v>0</v>
      </c>
      <c r="M59" s="108">
        <v>0</v>
      </c>
      <c r="N59" s="218">
        <f t="shared" si="4"/>
        <v>0</v>
      </c>
      <c r="O59" s="167"/>
      <c r="P59" s="165"/>
      <c r="Q59" s="165"/>
      <c r="R59" s="166"/>
    </row>
    <row r="60" spans="1:18" x14ac:dyDescent="0.25">
      <c r="A60" s="13" t="s">
        <v>452</v>
      </c>
      <c r="B60" s="29" t="s">
        <v>166</v>
      </c>
      <c r="C60" s="118">
        <v>1662000</v>
      </c>
      <c r="D60" s="118">
        <v>0</v>
      </c>
      <c r="E60" s="118">
        <v>0</v>
      </c>
      <c r="F60" s="154">
        <f t="shared" si="0"/>
        <v>1662000</v>
      </c>
      <c r="G60" s="199">
        <v>1000000</v>
      </c>
      <c r="H60" s="108">
        <v>0</v>
      </c>
      <c r="I60" s="108">
        <v>0</v>
      </c>
      <c r="J60" s="218">
        <f t="shared" si="3"/>
        <v>1000000</v>
      </c>
      <c r="K60" s="199">
        <v>1000000</v>
      </c>
      <c r="L60" s="108">
        <v>0</v>
      </c>
      <c r="M60" s="108">
        <v>0</v>
      </c>
      <c r="N60" s="218">
        <f t="shared" si="4"/>
        <v>1000000</v>
      </c>
      <c r="O60" s="167"/>
      <c r="P60" s="165"/>
      <c r="Q60" s="165"/>
      <c r="R60" s="166"/>
    </row>
    <row r="61" spans="1:18" s="89" customFormat="1" ht="15.75" x14ac:dyDescent="0.25">
      <c r="A61" s="43" t="s">
        <v>414</v>
      </c>
      <c r="B61" s="46" t="s">
        <v>167</v>
      </c>
      <c r="C61" s="119">
        <f>SUM(C53:C60)</f>
        <v>1662000</v>
      </c>
      <c r="D61" s="119">
        <f>SUM(D53:D60)</f>
        <v>0</v>
      </c>
      <c r="E61" s="119">
        <f>SUM(E53:E60)</f>
        <v>0</v>
      </c>
      <c r="F61" s="156">
        <f t="shared" si="0"/>
        <v>1662000</v>
      </c>
      <c r="G61" s="201">
        <f>SUM(G53:G60)</f>
        <v>1000000</v>
      </c>
      <c r="H61" s="129">
        <f>SUM(H53:H60)</f>
        <v>0</v>
      </c>
      <c r="I61" s="129">
        <f>SUM(I53:I60)</f>
        <v>0</v>
      </c>
      <c r="J61" s="202">
        <f t="shared" si="3"/>
        <v>1000000</v>
      </c>
      <c r="K61" s="201">
        <f>SUM(K53:K60)</f>
        <v>1000000</v>
      </c>
      <c r="L61" s="129">
        <f>SUM(L53:L60)</f>
        <v>0</v>
      </c>
      <c r="M61" s="129">
        <f>SUM(M53:M60)</f>
        <v>0</v>
      </c>
      <c r="N61" s="202">
        <f t="shared" si="4"/>
        <v>1000000</v>
      </c>
      <c r="O61" s="171"/>
      <c r="P61" s="170"/>
      <c r="Q61" s="170"/>
      <c r="R61" s="170"/>
    </row>
    <row r="62" spans="1:18" x14ac:dyDescent="0.25">
      <c r="A62" s="12" t="s">
        <v>453</v>
      </c>
      <c r="B62" s="29" t="s">
        <v>168</v>
      </c>
      <c r="C62" s="118">
        <v>0</v>
      </c>
      <c r="D62" s="118">
        <v>0</v>
      </c>
      <c r="E62" s="118">
        <v>0</v>
      </c>
      <c r="F62" s="154">
        <f t="shared" si="0"/>
        <v>0</v>
      </c>
      <c r="G62" s="199">
        <v>0</v>
      </c>
      <c r="H62" s="108">
        <v>0</v>
      </c>
      <c r="I62" s="108">
        <v>0</v>
      </c>
      <c r="J62" s="218">
        <f t="shared" si="3"/>
        <v>0</v>
      </c>
      <c r="K62" s="199">
        <v>0</v>
      </c>
      <c r="L62" s="108">
        <v>0</v>
      </c>
      <c r="M62" s="108">
        <v>0</v>
      </c>
      <c r="N62" s="218">
        <f t="shared" si="4"/>
        <v>0</v>
      </c>
      <c r="O62" s="167"/>
      <c r="P62" s="165"/>
      <c r="Q62" s="165"/>
      <c r="R62" s="166"/>
    </row>
    <row r="63" spans="1:18" x14ac:dyDescent="0.25">
      <c r="A63" s="12" t="s">
        <v>169</v>
      </c>
      <c r="B63" s="29" t="s">
        <v>170</v>
      </c>
      <c r="C63" s="118">
        <v>0</v>
      </c>
      <c r="D63" s="118">
        <v>0</v>
      </c>
      <c r="E63" s="118">
        <v>0</v>
      </c>
      <c r="F63" s="154">
        <f t="shared" si="0"/>
        <v>0</v>
      </c>
      <c r="G63" s="199">
        <v>8000</v>
      </c>
      <c r="H63" s="108">
        <v>0</v>
      </c>
      <c r="I63" s="108">
        <v>0</v>
      </c>
      <c r="J63" s="218">
        <f t="shared" si="3"/>
        <v>8000</v>
      </c>
      <c r="K63" s="199">
        <v>8000</v>
      </c>
      <c r="L63" s="108">
        <v>0</v>
      </c>
      <c r="M63" s="108">
        <v>0</v>
      </c>
      <c r="N63" s="218">
        <f t="shared" si="4"/>
        <v>8000</v>
      </c>
      <c r="O63" s="167"/>
      <c r="P63" s="165"/>
      <c r="Q63" s="165"/>
      <c r="R63" s="166"/>
    </row>
    <row r="64" spans="1:18" ht="30" x14ac:dyDescent="0.25">
      <c r="A64" s="12" t="s">
        <v>171</v>
      </c>
      <c r="B64" s="29" t="s">
        <v>172</v>
      </c>
      <c r="C64" s="118">
        <v>0</v>
      </c>
      <c r="D64" s="118">
        <v>0</v>
      </c>
      <c r="E64" s="118">
        <v>0</v>
      </c>
      <c r="F64" s="154">
        <f t="shared" si="0"/>
        <v>0</v>
      </c>
      <c r="G64" s="199">
        <v>0</v>
      </c>
      <c r="H64" s="108">
        <v>0</v>
      </c>
      <c r="I64" s="108">
        <v>0</v>
      </c>
      <c r="J64" s="218">
        <f t="shared" si="3"/>
        <v>0</v>
      </c>
      <c r="K64" s="199">
        <v>0</v>
      </c>
      <c r="L64" s="108">
        <v>0</v>
      </c>
      <c r="M64" s="108">
        <v>0</v>
      </c>
      <c r="N64" s="218">
        <f t="shared" si="4"/>
        <v>0</v>
      </c>
      <c r="O64" s="167"/>
      <c r="P64" s="165"/>
      <c r="Q64" s="165"/>
      <c r="R64" s="166"/>
    </row>
    <row r="65" spans="1:19" ht="30" x14ac:dyDescent="0.25">
      <c r="A65" s="12" t="s">
        <v>415</v>
      </c>
      <c r="B65" s="29" t="s">
        <v>173</v>
      </c>
      <c r="C65" s="118">
        <v>0</v>
      </c>
      <c r="D65" s="118">
        <v>0</v>
      </c>
      <c r="E65" s="118">
        <v>0</v>
      </c>
      <c r="F65" s="154">
        <f t="shared" si="0"/>
        <v>0</v>
      </c>
      <c r="G65" s="199">
        <v>0</v>
      </c>
      <c r="H65" s="108">
        <v>0</v>
      </c>
      <c r="I65" s="108">
        <v>0</v>
      </c>
      <c r="J65" s="218">
        <f t="shared" si="3"/>
        <v>0</v>
      </c>
      <c r="K65" s="199">
        <v>0</v>
      </c>
      <c r="L65" s="108">
        <v>0</v>
      </c>
      <c r="M65" s="108">
        <v>0</v>
      </c>
      <c r="N65" s="218">
        <f t="shared" si="4"/>
        <v>0</v>
      </c>
      <c r="O65" s="167"/>
      <c r="P65" s="165"/>
      <c r="Q65" s="165"/>
      <c r="R65" s="166"/>
    </row>
    <row r="66" spans="1:19" ht="30" x14ac:dyDescent="0.25">
      <c r="A66" s="12" t="s">
        <v>454</v>
      </c>
      <c r="B66" s="29" t="s">
        <v>174</v>
      </c>
      <c r="C66" s="118">
        <v>0</v>
      </c>
      <c r="D66" s="118">
        <v>0</v>
      </c>
      <c r="E66" s="118">
        <v>0</v>
      </c>
      <c r="F66" s="154">
        <f t="shared" si="0"/>
        <v>0</v>
      </c>
      <c r="G66" s="199">
        <v>0</v>
      </c>
      <c r="H66" s="108">
        <v>0</v>
      </c>
      <c r="I66" s="108">
        <v>0</v>
      </c>
      <c r="J66" s="218">
        <f t="shared" si="3"/>
        <v>0</v>
      </c>
      <c r="K66" s="199">
        <v>0</v>
      </c>
      <c r="L66" s="108">
        <v>0</v>
      </c>
      <c r="M66" s="108">
        <v>0</v>
      </c>
      <c r="N66" s="218">
        <f t="shared" si="4"/>
        <v>0</v>
      </c>
      <c r="O66" s="167"/>
      <c r="P66" s="165"/>
      <c r="Q66" s="165"/>
      <c r="R66" s="166"/>
    </row>
    <row r="67" spans="1:19" x14ac:dyDescent="0.25">
      <c r="A67" s="12" t="s">
        <v>417</v>
      </c>
      <c r="B67" s="29" t="s">
        <v>175</v>
      </c>
      <c r="C67" s="118">
        <v>1853950</v>
      </c>
      <c r="D67" s="118">
        <v>0</v>
      </c>
      <c r="E67" s="118">
        <v>0</v>
      </c>
      <c r="F67" s="154">
        <f t="shared" si="0"/>
        <v>1853950</v>
      </c>
      <c r="G67" s="199">
        <v>1415791</v>
      </c>
      <c r="H67" s="108">
        <v>0</v>
      </c>
      <c r="I67" s="108">
        <v>0</v>
      </c>
      <c r="J67" s="218">
        <f t="shared" si="3"/>
        <v>1415791</v>
      </c>
      <c r="K67" s="199">
        <v>1415791</v>
      </c>
      <c r="L67" s="108">
        <v>0</v>
      </c>
      <c r="M67" s="108">
        <v>0</v>
      </c>
      <c r="N67" s="218">
        <f t="shared" si="4"/>
        <v>1415791</v>
      </c>
      <c r="O67" s="167"/>
      <c r="P67" s="165"/>
      <c r="Q67" s="165"/>
      <c r="R67" s="166"/>
    </row>
    <row r="68" spans="1:19" ht="30" x14ac:dyDescent="0.25">
      <c r="A68" s="12" t="s">
        <v>455</v>
      </c>
      <c r="B68" s="29" t="s">
        <v>176</v>
      </c>
      <c r="C68" s="118">
        <v>0</v>
      </c>
      <c r="D68" s="118">
        <v>0</v>
      </c>
      <c r="E68" s="118">
        <v>0</v>
      </c>
      <c r="F68" s="154">
        <f t="shared" si="0"/>
        <v>0</v>
      </c>
      <c r="G68" s="199">
        <v>0</v>
      </c>
      <c r="H68" s="108">
        <v>0</v>
      </c>
      <c r="I68" s="108">
        <v>0</v>
      </c>
      <c r="J68" s="218">
        <f t="shared" si="3"/>
        <v>0</v>
      </c>
      <c r="K68" s="199">
        <v>0</v>
      </c>
      <c r="L68" s="108">
        <v>0</v>
      </c>
      <c r="M68" s="108">
        <v>0</v>
      </c>
      <c r="N68" s="218">
        <f t="shared" si="4"/>
        <v>0</v>
      </c>
      <c r="O68" s="167"/>
      <c r="P68" s="165"/>
      <c r="Q68" s="165"/>
      <c r="R68" s="166"/>
    </row>
    <row r="69" spans="1:19" ht="30" x14ac:dyDescent="0.25">
      <c r="A69" s="12" t="s">
        <v>456</v>
      </c>
      <c r="B69" s="29" t="s">
        <v>177</v>
      </c>
      <c r="C69" s="118">
        <v>0</v>
      </c>
      <c r="D69" s="118">
        <v>0</v>
      </c>
      <c r="E69" s="118">
        <v>0</v>
      </c>
      <c r="F69" s="154">
        <f t="shared" si="0"/>
        <v>0</v>
      </c>
      <c r="G69" s="199">
        <v>0</v>
      </c>
      <c r="H69" s="108">
        <v>0</v>
      </c>
      <c r="I69" s="108">
        <v>0</v>
      </c>
      <c r="J69" s="218">
        <f t="shared" si="3"/>
        <v>0</v>
      </c>
      <c r="K69" s="199">
        <v>0</v>
      </c>
      <c r="L69" s="108">
        <v>0</v>
      </c>
      <c r="M69" s="108">
        <v>0</v>
      </c>
      <c r="N69" s="218">
        <f t="shared" si="4"/>
        <v>0</v>
      </c>
      <c r="O69" s="167"/>
      <c r="P69" s="165"/>
      <c r="Q69" s="165"/>
      <c r="R69" s="166"/>
    </row>
    <row r="70" spans="1:19" x14ac:dyDescent="0.25">
      <c r="A70" s="12" t="s">
        <v>178</v>
      </c>
      <c r="B70" s="29" t="s">
        <v>179</v>
      </c>
      <c r="C70" s="118">
        <v>0</v>
      </c>
      <c r="D70" s="118">
        <v>0</v>
      </c>
      <c r="E70" s="118">
        <v>0</v>
      </c>
      <c r="F70" s="154">
        <f t="shared" si="0"/>
        <v>0</v>
      </c>
      <c r="G70" s="199">
        <v>0</v>
      </c>
      <c r="H70" s="108">
        <v>0</v>
      </c>
      <c r="I70" s="108">
        <v>0</v>
      </c>
      <c r="J70" s="218">
        <f t="shared" si="3"/>
        <v>0</v>
      </c>
      <c r="K70" s="199">
        <v>0</v>
      </c>
      <c r="L70" s="108">
        <v>0</v>
      </c>
      <c r="M70" s="108">
        <v>0</v>
      </c>
      <c r="N70" s="218">
        <f t="shared" si="4"/>
        <v>0</v>
      </c>
      <c r="O70" s="167"/>
      <c r="P70" s="165"/>
      <c r="Q70" s="165"/>
      <c r="R70" s="166"/>
    </row>
    <row r="71" spans="1:19" x14ac:dyDescent="0.25">
      <c r="A71" s="21" t="s">
        <v>180</v>
      </c>
      <c r="B71" s="29" t="s">
        <v>181</v>
      </c>
      <c r="C71" s="118">
        <v>0</v>
      </c>
      <c r="D71" s="118">
        <v>0</v>
      </c>
      <c r="E71" s="118">
        <v>0</v>
      </c>
      <c r="F71" s="154">
        <f t="shared" si="0"/>
        <v>0</v>
      </c>
      <c r="G71" s="199">
        <v>0</v>
      </c>
      <c r="H71" s="108">
        <v>0</v>
      </c>
      <c r="I71" s="108">
        <v>0</v>
      </c>
      <c r="J71" s="218">
        <f t="shared" si="3"/>
        <v>0</v>
      </c>
      <c r="K71" s="199">
        <v>0</v>
      </c>
      <c r="L71" s="108">
        <v>0</v>
      </c>
      <c r="M71" s="108">
        <v>0</v>
      </c>
      <c r="N71" s="218">
        <f t="shared" si="4"/>
        <v>0</v>
      </c>
      <c r="O71" s="167"/>
      <c r="P71" s="165"/>
      <c r="Q71" s="165"/>
      <c r="R71" s="166"/>
    </row>
    <row r="72" spans="1:19" x14ac:dyDescent="0.25">
      <c r="A72" s="12" t="s">
        <v>658</v>
      </c>
      <c r="B72" s="29" t="s">
        <v>182</v>
      </c>
      <c r="C72" s="118">
        <v>0</v>
      </c>
      <c r="D72" s="118">
        <v>0</v>
      </c>
      <c r="E72" s="118">
        <v>0</v>
      </c>
      <c r="F72" s="154">
        <f t="shared" si="0"/>
        <v>0</v>
      </c>
      <c r="G72" s="199">
        <v>0</v>
      </c>
      <c r="H72" s="108">
        <v>0</v>
      </c>
      <c r="I72" s="108">
        <v>0</v>
      </c>
      <c r="J72" s="218">
        <f t="shared" si="3"/>
        <v>0</v>
      </c>
      <c r="K72" s="199">
        <v>0</v>
      </c>
      <c r="L72" s="108">
        <v>0</v>
      </c>
      <c r="M72" s="108">
        <v>0</v>
      </c>
      <c r="N72" s="218">
        <f t="shared" si="4"/>
        <v>0</v>
      </c>
      <c r="O72" s="167"/>
      <c r="P72" s="165"/>
      <c r="Q72" s="165"/>
      <c r="R72" s="166"/>
    </row>
    <row r="73" spans="1:19" x14ac:dyDescent="0.25">
      <c r="A73" s="21" t="s">
        <v>457</v>
      </c>
      <c r="B73" s="29" t="s">
        <v>183</v>
      </c>
      <c r="C73" s="108">
        <v>140000</v>
      </c>
      <c r="D73" s="108">
        <v>0</v>
      </c>
      <c r="E73" s="108">
        <v>0</v>
      </c>
      <c r="F73" s="154">
        <f t="shared" ref="F73:F125" si="5">SUM(C73:E73)</f>
        <v>140000</v>
      </c>
      <c r="G73" s="199">
        <v>140000</v>
      </c>
      <c r="H73" s="108">
        <v>0</v>
      </c>
      <c r="I73" s="108">
        <v>0</v>
      </c>
      <c r="J73" s="218">
        <f t="shared" si="3"/>
        <v>140000</v>
      </c>
      <c r="K73" s="205">
        <v>410000</v>
      </c>
      <c r="L73" s="108">
        <v>0</v>
      </c>
      <c r="M73" s="108">
        <v>0</v>
      </c>
      <c r="N73" s="218">
        <f t="shared" si="4"/>
        <v>410000</v>
      </c>
      <c r="O73" s="167"/>
      <c r="P73" s="167"/>
      <c r="Q73" s="167"/>
      <c r="R73" s="166"/>
    </row>
    <row r="74" spans="1:19" x14ac:dyDescent="0.25">
      <c r="A74" s="21" t="s">
        <v>660</v>
      </c>
      <c r="B74" s="29" t="s">
        <v>659</v>
      </c>
      <c r="C74" s="118">
        <v>4150728</v>
      </c>
      <c r="D74" s="118">
        <v>0</v>
      </c>
      <c r="E74" s="118">
        <v>0</v>
      </c>
      <c r="F74" s="154">
        <f>SUM(C74:E74)</f>
        <v>4150728</v>
      </c>
      <c r="G74" s="199">
        <v>1962733</v>
      </c>
      <c r="H74" s="108">
        <v>0</v>
      </c>
      <c r="I74" s="108">
        <v>0</v>
      </c>
      <c r="J74" s="218">
        <f>SUM(G74:I74)</f>
        <v>1962733</v>
      </c>
      <c r="K74" s="232">
        <v>18190180</v>
      </c>
      <c r="L74" s="108">
        <v>0</v>
      </c>
      <c r="M74" s="108">
        <v>0</v>
      </c>
      <c r="N74" s="218">
        <f>SUM(K74:M74)</f>
        <v>18190180</v>
      </c>
      <c r="O74" s="167"/>
      <c r="P74" s="165"/>
      <c r="Q74" s="165"/>
      <c r="R74" s="166"/>
    </row>
    <row r="75" spans="1:19" s="89" customFormat="1" ht="15.75" x14ac:dyDescent="0.25">
      <c r="A75" s="43" t="s">
        <v>420</v>
      </c>
      <c r="B75" s="46" t="s">
        <v>184</v>
      </c>
      <c r="C75" s="119">
        <f>SUM(C62:C74)</f>
        <v>6144678</v>
      </c>
      <c r="D75" s="119">
        <f>SUM(D62:D74)</f>
        <v>0</v>
      </c>
      <c r="E75" s="119">
        <f>SUM(E62:E74)</f>
        <v>0</v>
      </c>
      <c r="F75" s="156">
        <f t="shared" si="5"/>
        <v>6144678</v>
      </c>
      <c r="G75" s="201">
        <f>SUM(G62:G74)</f>
        <v>3526524</v>
      </c>
      <c r="H75" s="129">
        <f>SUM(H62:H74)</f>
        <v>0</v>
      </c>
      <c r="I75" s="129">
        <f>SUM(I62:I74)</f>
        <v>0</v>
      </c>
      <c r="J75" s="202">
        <f t="shared" ref="J75" si="6">SUM(G75:I75)</f>
        <v>3526524</v>
      </c>
      <c r="K75" s="206">
        <f>SUM(K62:K74)</f>
        <v>20023971</v>
      </c>
      <c r="L75" s="129">
        <f>SUM(L62:L74)</f>
        <v>0</v>
      </c>
      <c r="M75" s="129">
        <f>SUM(M62:M74)</f>
        <v>0</v>
      </c>
      <c r="N75" s="202">
        <f t="shared" ref="N75" si="7">SUM(K75:M75)</f>
        <v>20023971</v>
      </c>
      <c r="O75" s="182"/>
      <c r="P75" s="181"/>
      <c r="Q75" s="181"/>
      <c r="R75" s="181"/>
      <c r="S75" s="183"/>
    </row>
    <row r="76" spans="1:19" s="89" customFormat="1" ht="15.75" x14ac:dyDescent="0.25">
      <c r="A76" s="133" t="s">
        <v>38</v>
      </c>
      <c r="B76" s="134"/>
      <c r="C76" s="196">
        <f>SUM(C26+C27+C52+C61+C75)</f>
        <v>39029381</v>
      </c>
      <c r="D76" s="196">
        <f t="shared" ref="D76:E76" si="8">SUM(D26+D27+D52+D61+D75)</f>
        <v>0</v>
      </c>
      <c r="E76" s="196">
        <f t="shared" si="8"/>
        <v>13000</v>
      </c>
      <c r="F76" s="197">
        <f>SUM(F75+F61+F52+F27+F26)</f>
        <v>39042381</v>
      </c>
      <c r="G76" s="220">
        <f>SUM(G26+G27+G52+G61+G75)</f>
        <v>33876653</v>
      </c>
      <c r="H76" s="221">
        <f t="shared" ref="H76:I76" si="9">SUM(H26+H27+H52+H61+H75)</f>
        <v>0</v>
      </c>
      <c r="I76" s="221">
        <f t="shared" si="9"/>
        <v>13000</v>
      </c>
      <c r="J76" s="222">
        <f>SUM(J75+J61+J52+J27+J26)</f>
        <v>33889653</v>
      </c>
      <c r="K76" s="220">
        <f>SUM(K26+K27+K52+K61+K75)</f>
        <v>55675066</v>
      </c>
      <c r="L76" s="221">
        <f t="shared" ref="L76:M76" si="10">SUM(L26+L27+L52+L61+L75)</f>
        <v>0</v>
      </c>
      <c r="M76" s="221">
        <f t="shared" si="10"/>
        <v>13000</v>
      </c>
      <c r="N76" s="222">
        <f>SUM(N75+N61+N52+N27+N26)</f>
        <v>55688066</v>
      </c>
      <c r="O76" s="184"/>
      <c r="P76" s="184"/>
      <c r="Q76" s="184"/>
      <c r="R76" s="184"/>
      <c r="S76" s="183"/>
    </row>
    <row r="77" spans="1:19" x14ac:dyDescent="0.25">
      <c r="A77" s="33" t="s">
        <v>185</v>
      </c>
      <c r="B77" s="29" t="s">
        <v>186</v>
      </c>
      <c r="C77" s="118">
        <v>0</v>
      </c>
      <c r="D77" s="118">
        <v>0</v>
      </c>
      <c r="E77" s="118">
        <v>0</v>
      </c>
      <c r="F77" s="154">
        <f t="shared" si="5"/>
        <v>0</v>
      </c>
      <c r="G77" s="199">
        <v>0</v>
      </c>
      <c r="H77" s="108">
        <v>0</v>
      </c>
      <c r="I77" s="108">
        <v>0</v>
      </c>
      <c r="J77" s="218">
        <f t="shared" ref="J77:J99" si="11">SUM(G77:I77)</f>
        <v>0</v>
      </c>
      <c r="K77" s="199">
        <v>0</v>
      </c>
      <c r="L77" s="108">
        <v>0</v>
      </c>
      <c r="M77" s="108">
        <v>0</v>
      </c>
      <c r="N77" s="218">
        <f t="shared" ref="N77:N99" si="12">SUM(K77:M77)</f>
        <v>0</v>
      </c>
      <c r="O77" s="186"/>
      <c r="P77" s="184"/>
      <c r="Q77" s="184"/>
      <c r="R77" s="185"/>
      <c r="S77" s="78"/>
    </row>
    <row r="78" spans="1:19" x14ac:dyDescent="0.25">
      <c r="A78" s="33" t="s">
        <v>458</v>
      </c>
      <c r="B78" s="29" t="s">
        <v>187</v>
      </c>
      <c r="C78" s="118">
        <v>0</v>
      </c>
      <c r="D78" s="118">
        <v>0</v>
      </c>
      <c r="E78" s="118">
        <v>0</v>
      </c>
      <c r="F78" s="154">
        <f t="shared" si="5"/>
        <v>0</v>
      </c>
      <c r="G78" s="199">
        <v>0</v>
      </c>
      <c r="H78" s="108">
        <v>0</v>
      </c>
      <c r="I78" s="108">
        <v>0</v>
      </c>
      <c r="J78" s="218">
        <f t="shared" si="11"/>
        <v>0</v>
      </c>
      <c r="K78" s="199">
        <v>0</v>
      </c>
      <c r="L78" s="108">
        <v>0</v>
      </c>
      <c r="M78" s="108">
        <v>0</v>
      </c>
      <c r="N78" s="218">
        <f t="shared" si="12"/>
        <v>0</v>
      </c>
      <c r="O78" s="186"/>
      <c r="P78" s="184"/>
      <c r="Q78" s="184"/>
      <c r="R78" s="185"/>
      <c r="S78" s="78"/>
    </row>
    <row r="79" spans="1:19" x14ac:dyDescent="0.25">
      <c r="A79" s="33" t="s">
        <v>188</v>
      </c>
      <c r="B79" s="29" t="s">
        <v>189</v>
      </c>
      <c r="C79" s="118">
        <v>0</v>
      </c>
      <c r="D79" s="118">
        <v>0</v>
      </c>
      <c r="E79" s="118">
        <v>0</v>
      </c>
      <c r="F79" s="154">
        <f t="shared" si="5"/>
        <v>0</v>
      </c>
      <c r="G79" s="199">
        <v>0</v>
      </c>
      <c r="H79" s="108">
        <v>0</v>
      </c>
      <c r="I79" s="108">
        <v>0</v>
      </c>
      <c r="J79" s="218">
        <f t="shared" si="11"/>
        <v>0</v>
      </c>
      <c r="K79" s="199">
        <v>0</v>
      </c>
      <c r="L79" s="108">
        <v>0</v>
      </c>
      <c r="M79" s="108">
        <v>0</v>
      </c>
      <c r="N79" s="218">
        <f t="shared" si="12"/>
        <v>0</v>
      </c>
      <c r="O79" s="186"/>
      <c r="P79" s="184"/>
      <c r="Q79" s="184"/>
      <c r="R79" s="185"/>
      <c r="S79" s="78"/>
    </row>
    <row r="80" spans="1:19" x14ac:dyDescent="0.25">
      <c r="A80" s="33" t="s">
        <v>190</v>
      </c>
      <c r="B80" s="29" t="s">
        <v>191</v>
      </c>
      <c r="C80" s="118">
        <v>60000</v>
      </c>
      <c r="D80" s="118">
        <v>0</v>
      </c>
      <c r="E80" s="118">
        <v>0</v>
      </c>
      <c r="F80" s="154">
        <f t="shared" si="5"/>
        <v>60000</v>
      </c>
      <c r="G80" s="199">
        <v>60000</v>
      </c>
      <c r="H80" s="108">
        <v>0</v>
      </c>
      <c r="I80" s="108">
        <v>0</v>
      </c>
      <c r="J80" s="218">
        <f t="shared" si="11"/>
        <v>60000</v>
      </c>
      <c r="K80" s="199">
        <v>1000000</v>
      </c>
      <c r="L80" s="108">
        <v>0</v>
      </c>
      <c r="M80" s="108">
        <v>0</v>
      </c>
      <c r="N80" s="218">
        <f t="shared" si="12"/>
        <v>1000000</v>
      </c>
      <c r="O80" s="186"/>
      <c r="P80" s="184"/>
      <c r="Q80" s="184"/>
      <c r="R80" s="185"/>
      <c r="S80" s="78"/>
    </row>
    <row r="81" spans="1:19" x14ac:dyDescent="0.25">
      <c r="A81" s="6" t="s">
        <v>192</v>
      </c>
      <c r="B81" s="29" t="s">
        <v>193</v>
      </c>
      <c r="C81" s="118">
        <v>0</v>
      </c>
      <c r="D81" s="118">
        <v>0</v>
      </c>
      <c r="E81" s="118">
        <v>0</v>
      </c>
      <c r="F81" s="154">
        <f t="shared" si="5"/>
        <v>0</v>
      </c>
      <c r="G81" s="199">
        <v>0</v>
      </c>
      <c r="H81" s="108">
        <v>0</v>
      </c>
      <c r="I81" s="108">
        <v>0</v>
      </c>
      <c r="J81" s="218">
        <f t="shared" si="11"/>
        <v>0</v>
      </c>
      <c r="K81" s="199">
        <v>0</v>
      </c>
      <c r="L81" s="108">
        <v>0</v>
      </c>
      <c r="M81" s="108">
        <v>0</v>
      </c>
      <c r="N81" s="218">
        <f t="shared" si="12"/>
        <v>0</v>
      </c>
      <c r="O81" s="186"/>
      <c r="P81" s="184"/>
      <c r="Q81" s="184"/>
      <c r="R81" s="185"/>
      <c r="S81" s="78"/>
    </row>
    <row r="82" spans="1:19" x14ac:dyDescent="0.25">
      <c r="A82" s="6" t="s">
        <v>194</v>
      </c>
      <c r="B82" s="29" t="s">
        <v>195</v>
      </c>
      <c r="C82" s="118">
        <v>0</v>
      </c>
      <c r="D82" s="118">
        <v>0</v>
      </c>
      <c r="E82" s="118">
        <v>0</v>
      </c>
      <c r="F82" s="154">
        <f t="shared" si="5"/>
        <v>0</v>
      </c>
      <c r="G82" s="199">
        <v>0</v>
      </c>
      <c r="H82" s="108">
        <v>0</v>
      </c>
      <c r="I82" s="108">
        <v>0</v>
      </c>
      <c r="J82" s="218">
        <f t="shared" si="11"/>
        <v>0</v>
      </c>
      <c r="K82" s="199">
        <v>0</v>
      </c>
      <c r="L82" s="108">
        <v>0</v>
      </c>
      <c r="M82" s="108">
        <v>0</v>
      </c>
      <c r="N82" s="218">
        <f t="shared" si="12"/>
        <v>0</v>
      </c>
      <c r="O82" s="186"/>
      <c r="P82" s="184"/>
      <c r="Q82" s="184"/>
      <c r="R82" s="185"/>
      <c r="S82" s="78"/>
    </row>
    <row r="83" spans="1:19" x14ac:dyDescent="0.25">
      <c r="A83" s="6" t="s">
        <v>196</v>
      </c>
      <c r="B83" s="29" t="s">
        <v>197</v>
      </c>
      <c r="C83" s="118">
        <v>16000</v>
      </c>
      <c r="D83" s="118">
        <v>0</v>
      </c>
      <c r="E83" s="118">
        <v>0</v>
      </c>
      <c r="F83" s="154">
        <f t="shared" si="5"/>
        <v>16000</v>
      </c>
      <c r="G83" s="199">
        <v>16000</v>
      </c>
      <c r="H83" s="108">
        <v>0</v>
      </c>
      <c r="I83" s="108">
        <v>0</v>
      </c>
      <c r="J83" s="218">
        <f t="shared" si="11"/>
        <v>16000</v>
      </c>
      <c r="K83" s="199">
        <v>270000</v>
      </c>
      <c r="L83" s="108">
        <v>0</v>
      </c>
      <c r="M83" s="108">
        <v>0</v>
      </c>
      <c r="N83" s="218">
        <f t="shared" si="12"/>
        <v>270000</v>
      </c>
      <c r="O83" s="186"/>
      <c r="P83" s="184"/>
      <c r="Q83" s="184"/>
      <c r="R83" s="185"/>
      <c r="S83" s="78"/>
    </row>
    <row r="84" spans="1:19" s="89" customFormat="1" ht="15.75" x14ac:dyDescent="0.25">
      <c r="A84" s="44" t="s">
        <v>422</v>
      </c>
      <c r="B84" s="46" t="s">
        <v>198</v>
      </c>
      <c r="C84" s="119">
        <f>SUM(C77:C83)</f>
        <v>76000</v>
      </c>
      <c r="D84" s="119">
        <f>SUM(D77:D83)</f>
        <v>0</v>
      </c>
      <c r="E84" s="119">
        <f>SUM(E77:E83)</f>
        <v>0</v>
      </c>
      <c r="F84" s="156">
        <f t="shared" si="5"/>
        <v>76000</v>
      </c>
      <c r="G84" s="201">
        <f>SUM(G77:G83)</f>
        <v>76000</v>
      </c>
      <c r="H84" s="129">
        <f>SUM(H77:H83)</f>
        <v>0</v>
      </c>
      <c r="I84" s="129">
        <f>SUM(I77:I83)</f>
        <v>0</v>
      </c>
      <c r="J84" s="202">
        <f t="shared" si="11"/>
        <v>76000</v>
      </c>
      <c r="K84" s="206">
        <f>SUM(K77:K83)</f>
        <v>1270000</v>
      </c>
      <c r="L84" s="129">
        <f>SUM(L77:L83)</f>
        <v>0</v>
      </c>
      <c r="M84" s="129">
        <f>SUM(M77:M83)</f>
        <v>0</v>
      </c>
      <c r="N84" s="202">
        <f t="shared" si="12"/>
        <v>1270000</v>
      </c>
      <c r="O84" s="182"/>
      <c r="P84" s="181"/>
      <c r="Q84" s="181"/>
      <c r="R84" s="181"/>
      <c r="S84" s="183"/>
    </row>
    <row r="85" spans="1:19" x14ac:dyDescent="0.25">
      <c r="A85" s="13" t="s">
        <v>199</v>
      </c>
      <c r="B85" s="29" t="s">
        <v>200</v>
      </c>
      <c r="C85" s="118">
        <v>0</v>
      </c>
      <c r="D85" s="118">
        <v>0</v>
      </c>
      <c r="E85" s="118">
        <v>0</v>
      </c>
      <c r="F85" s="154">
        <f t="shared" si="5"/>
        <v>0</v>
      </c>
      <c r="G85" s="199">
        <v>0</v>
      </c>
      <c r="H85" s="108">
        <v>0</v>
      </c>
      <c r="I85" s="108">
        <v>0</v>
      </c>
      <c r="J85" s="218">
        <f t="shared" si="11"/>
        <v>0</v>
      </c>
      <c r="K85" s="199">
        <v>0</v>
      </c>
      <c r="L85" s="108">
        <v>0</v>
      </c>
      <c r="M85" s="108">
        <v>0</v>
      </c>
      <c r="N85" s="218">
        <f t="shared" si="12"/>
        <v>0</v>
      </c>
      <c r="O85" s="186"/>
      <c r="P85" s="184"/>
      <c r="Q85" s="184"/>
      <c r="R85" s="185"/>
      <c r="S85" s="78"/>
    </row>
    <row r="86" spans="1:19" x14ac:dyDescent="0.25">
      <c r="A86" s="13" t="s">
        <v>201</v>
      </c>
      <c r="B86" s="29" t="s">
        <v>202</v>
      </c>
      <c r="C86" s="118">
        <v>0</v>
      </c>
      <c r="D86" s="118">
        <v>0</v>
      </c>
      <c r="E86" s="118">
        <v>0</v>
      </c>
      <c r="F86" s="154">
        <f t="shared" si="5"/>
        <v>0</v>
      </c>
      <c r="G86" s="199">
        <v>0</v>
      </c>
      <c r="H86" s="108">
        <v>0</v>
      </c>
      <c r="I86" s="108">
        <v>0</v>
      </c>
      <c r="J86" s="218">
        <f t="shared" si="11"/>
        <v>0</v>
      </c>
      <c r="K86" s="199">
        <v>0</v>
      </c>
      <c r="L86" s="108">
        <v>0</v>
      </c>
      <c r="M86" s="108">
        <v>0</v>
      </c>
      <c r="N86" s="218">
        <f t="shared" si="12"/>
        <v>0</v>
      </c>
      <c r="O86" s="186"/>
      <c r="P86" s="184"/>
      <c r="Q86" s="184"/>
      <c r="R86" s="185"/>
      <c r="S86" s="78"/>
    </row>
    <row r="87" spans="1:19" x14ac:dyDescent="0.25">
      <c r="A87" s="13" t="s">
        <v>203</v>
      </c>
      <c r="B87" s="29" t="s">
        <v>204</v>
      </c>
      <c r="C87" s="118">
        <v>0</v>
      </c>
      <c r="D87" s="118">
        <v>0</v>
      </c>
      <c r="E87" s="118">
        <v>0</v>
      </c>
      <c r="F87" s="154">
        <f t="shared" si="5"/>
        <v>0</v>
      </c>
      <c r="G87" s="199">
        <v>0</v>
      </c>
      <c r="H87" s="108">
        <v>0</v>
      </c>
      <c r="I87" s="108">
        <v>0</v>
      </c>
      <c r="J87" s="218">
        <f t="shared" si="11"/>
        <v>0</v>
      </c>
      <c r="K87" s="199">
        <v>0</v>
      </c>
      <c r="L87" s="108">
        <v>0</v>
      </c>
      <c r="M87" s="108">
        <v>0</v>
      </c>
      <c r="N87" s="218">
        <f t="shared" si="12"/>
        <v>0</v>
      </c>
      <c r="O87" s="187"/>
      <c r="P87" s="184"/>
      <c r="Q87" s="184"/>
      <c r="R87" s="185"/>
      <c r="S87" s="78"/>
    </row>
    <row r="88" spans="1:19" x14ac:dyDescent="0.25">
      <c r="A88" s="13" t="s">
        <v>205</v>
      </c>
      <c r="B88" s="29" t="s">
        <v>206</v>
      </c>
      <c r="C88" s="118">
        <v>0</v>
      </c>
      <c r="D88" s="118">
        <v>0</v>
      </c>
      <c r="E88" s="118">
        <v>0</v>
      </c>
      <c r="F88" s="154">
        <f t="shared" si="5"/>
        <v>0</v>
      </c>
      <c r="G88" s="199">
        <v>0</v>
      </c>
      <c r="H88" s="108">
        <v>0</v>
      </c>
      <c r="I88" s="108">
        <v>0</v>
      </c>
      <c r="J88" s="218">
        <f t="shared" si="11"/>
        <v>0</v>
      </c>
      <c r="K88" s="199">
        <v>0</v>
      </c>
      <c r="L88" s="108">
        <v>0</v>
      </c>
      <c r="M88" s="108">
        <v>0</v>
      </c>
      <c r="N88" s="218">
        <f t="shared" si="12"/>
        <v>0</v>
      </c>
      <c r="O88" s="187"/>
      <c r="P88" s="184"/>
      <c r="Q88" s="184"/>
      <c r="R88" s="185"/>
      <c r="S88" s="78"/>
    </row>
    <row r="89" spans="1:19" s="89" customFormat="1" ht="15.75" x14ac:dyDescent="0.25">
      <c r="A89" s="43" t="s">
        <v>423</v>
      </c>
      <c r="B89" s="46" t="s">
        <v>207</v>
      </c>
      <c r="C89" s="119">
        <f>SUM(C85:C88)</f>
        <v>0</v>
      </c>
      <c r="D89" s="119">
        <f>SUM(D85:D88)</f>
        <v>0</v>
      </c>
      <c r="E89" s="119">
        <f>SUM(E85:E88)</f>
        <v>0</v>
      </c>
      <c r="F89" s="156">
        <f t="shared" si="5"/>
        <v>0</v>
      </c>
      <c r="G89" s="201">
        <f>SUM(G85:G88)</f>
        <v>0</v>
      </c>
      <c r="H89" s="129">
        <f>SUM(H85:H88)</f>
        <v>0</v>
      </c>
      <c r="I89" s="129">
        <f>SUM(I85:I88)</f>
        <v>0</v>
      </c>
      <c r="J89" s="202">
        <f t="shared" si="11"/>
        <v>0</v>
      </c>
      <c r="K89" s="201">
        <f>SUM(K85:K88)</f>
        <v>0</v>
      </c>
      <c r="L89" s="129">
        <f>SUM(L85:L88)</f>
        <v>0</v>
      </c>
      <c r="M89" s="129">
        <f>SUM(M85:M88)</f>
        <v>0</v>
      </c>
      <c r="N89" s="202">
        <f t="shared" si="12"/>
        <v>0</v>
      </c>
      <c r="O89" s="182"/>
      <c r="P89" s="181"/>
      <c r="Q89" s="181"/>
      <c r="R89" s="181"/>
      <c r="S89" s="183"/>
    </row>
    <row r="90" spans="1:19" ht="30" x14ac:dyDescent="0.25">
      <c r="A90" s="13" t="s">
        <v>208</v>
      </c>
      <c r="B90" s="29" t="s">
        <v>209</v>
      </c>
      <c r="C90" s="118">
        <v>0</v>
      </c>
      <c r="D90" s="118">
        <v>0</v>
      </c>
      <c r="E90" s="118">
        <v>0</v>
      </c>
      <c r="F90" s="154">
        <f t="shared" si="5"/>
        <v>0</v>
      </c>
      <c r="G90" s="199">
        <v>0</v>
      </c>
      <c r="H90" s="108">
        <v>0</v>
      </c>
      <c r="I90" s="108">
        <v>0</v>
      </c>
      <c r="J90" s="218">
        <f t="shared" si="11"/>
        <v>0</v>
      </c>
      <c r="K90" s="199">
        <v>0</v>
      </c>
      <c r="L90" s="108">
        <v>0</v>
      </c>
      <c r="M90" s="108">
        <v>0</v>
      </c>
      <c r="N90" s="218">
        <f t="shared" si="12"/>
        <v>0</v>
      </c>
      <c r="O90" s="186"/>
      <c r="P90" s="184"/>
      <c r="Q90" s="184"/>
      <c r="R90" s="185"/>
      <c r="S90" s="78"/>
    </row>
    <row r="91" spans="1:19" ht="30" x14ac:dyDescent="0.25">
      <c r="A91" s="13" t="s">
        <v>459</v>
      </c>
      <c r="B91" s="29" t="s">
        <v>210</v>
      </c>
      <c r="C91" s="118">
        <v>0</v>
      </c>
      <c r="D91" s="118">
        <v>0</v>
      </c>
      <c r="E91" s="118">
        <v>0</v>
      </c>
      <c r="F91" s="154">
        <f t="shared" si="5"/>
        <v>0</v>
      </c>
      <c r="G91" s="199">
        <v>0</v>
      </c>
      <c r="H91" s="108">
        <v>0</v>
      </c>
      <c r="I91" s="108">
        <v>0</v>
      </c>
      <c r="J91" s="218">
        <f t="shared" si="11"/>
        <v>0</v>
      </c>
      <c r="K91" s="199">
        <v>0</v>
      </c>
      <c r="L91" s="108">
        <v>0</v>
      </c>
      <c r="M91" s="108">
        <v>0</v>
      </c>
      <c r="N91" s="218">
        <f t="shared" si="12"/>
        <v>0</v>
      </c>
      <c r="O91" s="186"/>
      <c r="P91" s="184"/>
      <c r="Q91" s="184"/>
      <c r="R91" s="185"/>
      <c r="S91" s="78"/>
    </row>
    <row r="92" spans="1:19" ht="30" x14ac:dyDescent="0.25">
      <c r="A92" s="13" t="s">
        <v>460</v>
      </c>
      <c r="B92" s="29" t="s">
        <v>211</v>
      </c>
      <c r="C92" s="118">
        <v>0</v>
      </c>
      <c r="D92" s="118">
        <v>0</v>
      </c>
      <c r="E92" s="118">
        <v>0</v>
      </c>
      <c r="F92" s="154">
        <f t="shared" si="5"/>
        <v>0</v>
      </c>
      <c r="G92" s="199">
        <v>0</v>
      </c>
      <c r="H92" s="108">
        <v>0</v>
      </c>
      <c r="I92" s="108">
        <v>0</v>
      </c>
      <c r="J92" s="218">
        <f t="shared" si="11"/>
        <v>0</v>
      </c>
      <c r="K92" s="199">
        <v>0</v>
      </c>
      <c r="L92" s="108">
        <v>0</v>
      </c>
      <c r="M92" s="108">
        <v>0</v>
      </c>
      <c r="N92" s="218">
        <f t="shared" si="12"/>
        <v>0</v>
      </c>
      <c r="O92" s="186"/>
      <c r="P92" s="184"/>
      <c r="Q92" s="184"/>
      <c r="R92" s="185"/>
      <c r="S92" s="78"/>
    </row>
    <row r="93" spans="1:19" x14ac:dyDescent="0.25">
      <c r="A93" s="13" t="s">
        <v>461</v>
      </c>
      <c r="B93" s="29" t="s">
        <v>212</v>
      </c>
      <c r="C93" s="118">
        <v>0</v>
      </c>
      <c r="D93" s="118">
        <v>0</v>
      </c>
      <c r="E93" s="118">
        <v>0</v>
      </c>
      <c r="F93" s="154">
        <f t="shared" si="5"/>
        <v>0</v>
      </c>
      <c r="G93" s="199">
        <v>0</v>
      </c>
      <c r="H93" s="108">
        <v>0</v>
      </c>
      <c r="I93" s="108">
        <v>0</v>
      </c>
      <c r="J93" s="218">
        <f t="shared" si="11"/>
        <v>0</v>
      </c>
      <c r="K93" s="199">
        <v>0</v>
      </c>
      <c r="L93" s="108">
        <v>0</v>
      </c>
      <c r="M93" s="108">
        <v>0</v>
      </c>
      <c r="N93" s="218">
        <f t="shared" si="12"/>
        <v>0</v>
      </c>
      <c r="O93" s="186"/>
      <c r="P93" s="184"/>
      <c r="Q93" s="184"/>
      <c r="R93" s="185"/>
      <c r="S93" s="78"/>
    </row>
    <row r="94" spans="1:19" ht="30" x14ac:dyDescent="0.25">
      <c r="A94" s="13" t="s">
        <v>462</v>
      </c>
      <c r="B94" s="29" t="s">
        <v>213</v>
      </c>
      <c r="C94" s="118">
        <v>0</v>
      </c>
      <c r="D94" s="118">
        <v>0</v>
      </c>
      <c r="E94" s="118">
        <v>0</v>
      </c>
      <c r="F94" s="154">
        <f t="shared" si="5"/>
        <v>0</v>
      </c>
      <c r="G94" s="199">
        <v>0</v>
      </c>
      <c r="H94" s="108">
        <v>0</v>
      </c>
      <c r="I94" s="108">
        <v>0</v>
      </c>
      <c r="J94" s="218">
        <f t="shared" si="11"/>
        <v>0</v>
      </c>
      <c r="K94" s="199">
        <v>0</v>
      </c>
      <c r="L94" s="108">
        <v>0</v>
      </c>
      <c r="M94" s="108">
        <v>0</v>
      </c>
      <c r="N94" s="218">
        <f t="shared" si="12"/>
        <v>0</v>
      </c>
      <c r="O94" s="186"/>
      <c r="P94" s="184"/>
      <c r="Q94" s="184"/>
      <c r="R94" s="185"/>
      <c r="S94" s="78"/>
    </row>
    <row r="95" spans="1:19" ht="30" x14ac:dyDescent="0.25">
      <c r="A95" s="13" t="s">
        <v>463</v>
      </c>
      <c r="B95" s="29" t="s">
        <v>214</v>
      </c>
      <c r="C95" s="118">
        <v>0</v>
      </c>
      <c r="D95" s="118">
        <v>0</v>
      </c>
      <c r="E95" s="118">
        <v>0</v>
      </c>
      <c r="F95" s="154">
        <f t="shared" si="5"/>
        <v>0</v>
      </c>
      <c r="G95" s="199">
        <v>0</v>
      </c>
      <c r="H95" s="108">
        <v>0</v>
      </c>
      <c r="I95" s="108">
        <v>0</v>
      </c>
      <c r="J95" s="218">
        <f t="shared" si="11"/>
        <v>0</v>
      </c>
      <c r="K95" s="199">
        <v>0</v>
      </c>
      <c r="L95" s="108">
        <v>0</v>
      </c>
      <c r="M95" s="108">
        <v>0</v>
      </c>
      <c r="N95" s="218">
        <f t="shared" si="12"/>
        <v>0</v>
      </c>
      <c r="O95" s="186"/>
      <c r="P95" s="184"/>
      <c r="Q95" s="184"/>
      <c r="R95" s="185"/>
      <c r="S95" s="78"/>
    </row>
    <row r="96" spans="1:19" x14ac:dyDescent="0.25">
      <c r="A96" s="13" t="s">
        <v>215</v>
      </c>
      <c r="B96" s="29" t="s">
        <v>216</v>
      </c>
      <c r="C96" s="118">
        <v>0</v>
      </c>
      <c r="D96" s="118">
        <v>0</v>
      </c>
      <c r="E96" s="118">
        <v>0</v>
      </c>
      <c r="F96" s="154">
        <f t="shared" si="5"/>
        <v>0</v>
      </c>
      <c r="G96" s="199">
        <v>0</v>
      </c>
      <c r="H96" s="108">
        <v>0</v>
      </c>
      <c r="I96" s="108">
        <v>0</v>
      </c>
      <c r="J96" s="218">
        <f t="shared" si="11"/>
        <v>0</v>
      </c>
      <c r="K96" s="199">
        <v>0</v>
      </c>
      <c r="L96" s="108">
        <v>0</v>
      </c>
      <c r="M96" s="108">
        <v>0</v>
      </c>
      <c r="N96" s="218">
        <f t="shared" si="12"/>
        <v>0</v>
      </c>
      <c r="O96" s="186"/>
      <c r="P96" s="184"/>
      <c r="Q96" s="184"/>
      <c r="R96" s="185"/>
      <c r="S96" s="78"/>
    </row>
    <row r="97" spans="1:19" x14ac:dyDescent="0.25">
      <c r="A97" s="13" t="s">
        <v>661</v>
      </c>
      <c r="B97" s="29" t="s">
        <v>217</v>
      </c>
      <c r="C97" s="118">
        <v>0</v>
      </c>
      <c r="D97" s="118">
        <v>0</v>
      </c>
      <c r="E97" s="118">
        <v>0</v>
      </c>
      <c r="F97" s="154">
        <f t="shared" si="5"/>
        <v>0</v>
      </c>
      <c r="G97" s="199">
        <v>0</v>
      </c>
      <c r="H97" s="108">
        <v>0</v>
      </c>
      <c r="I97" s="108">
        <v>0</v>
      </c>
      <c r="J97" s="218">
        <f t="shared" si="11"/>
        <v>0</v>
      </c>
      <c r="K97" s="199">
        <v>0</v>
      </c>
      <c r="L97" s="108">
        <v>0</v>
      </c>
      <c r="M97" s="108">
        <v>0</v>
      </c>
      <c r="N97" s="218">
        <f t="shared" si="12"/>
        <v>0</v>
      </c>
      <c r="O97" s="186"/>
      <c r="P97" s="184"/>
      <c r="Q97" s="184"/>
      <c r="R97" s="185"/>
      <c r="S97" s="78"/>
    </row>
    <row r="98" spans="1:19" x14ac:dyDescent="0.25">
      <c r="A98" s="13" t="s">
        <v>662</v>
      </c>
      <c r="B98" s="29" t="s">
        <v>663</v>
      </c>
      <c r="C98" s="118">
        <v>0</v>
      </c>
      <c r="D98" s="118">
        <v>0</v>
      </c>
      <c r="E98" s="118">
        <v>0</v>
      </c>
      <c r="F98" s="154">
        <f t="shared" si="5"/>
        <v>0</v>
      </c>
      <c r="G98" s="199">
        <v>0</v>
      </c>
      <c r="H98" s="108">
        <v>0</v>
      </c>
      <c r="I98" s="108">
        <v>0</v>
      </c>
      <c r="J98" s="218">
        <f t="shared" si="11"/>
        <v>0</v>
      </c>
      <c r="K98" s="199">
        <v>0</v>
      </c>
      <c r="L98" s="108">
        <v>0</v>
      </c>
      <c r="M98" s="108">
        <v>0</v>
      </c>
      <c r="N98" s="218">
        <f t="shared" si="12"/>
        <v>0</v>
      </c>
      <c r="O98" s="186"/>
      <c r="P98" s="184"/>
      <c r="Q98" s="184"/>
      <c r="R98" s="185"/>
      <c r="S98" s="78"/>
    </row>
    <row r="99" spans="1:19" s="89" customFormat="1" ht="15.75" x14ac:dyDescent="0.25">
      <c r="A99" s="43" t="s">
        <v>424</v>
      </c>
      <c r="B99" s="46" t="s">
        <v>218</v>
      </c>
      <c r="C99" s="119">
        <f>SUM(C90:C98)</f>
        <v>0</v>
      </c>
      <c r="D99" s="119">
        <f>SUM(D90:D98)</f>
        <v>0</v>
      </c>
      <c r="E99" s="119">
        <f>SUM(E90:E98)</f>
        <v>0</v>
      </c>
      <c r="F99" s="156">
        <f t="shared" si="5"/>
        <v>0</v>
      </c>
      <c r="G99" s="201">
        <f>SUM(G90:G98)</f>
        <v>0</v>
      </c>
      <c r="H99" s="129">
        <f>SUM(H90:H98)</f>
        <v>0</v>
      </c>
      <c r="I99" s="129">
        <f>SUM(I90:I98)</f>
        <v>0</v>
      </c>
      <c r="J99" s="202">
        <f t="shared" si="11"/>
        <v>0</v>
      </c>
      <c r="K99" s="201">
        <f>SUM(K90:K98)</f>
        <v>0</v>
      </c>
      <c r="L99" s="129">
        <f>SUM(L90:L98)</f>
        <v>0</v>
      </c>
      <c r="M99" s="129">
        <f>SUM(M90:M98)</f>
        <v>0</v>
      </c>
      <c r="N99" s="202">
        <f t="shared" si="12"/>
        <v>0</v>
      </c>
      <c r="O99" s="182"/>
      <c r="P99" s="181"/>
      <c r="Q99" s="181"/>
      <c r="R99" s="181"/>
      <c r="S99" s="183"/>
    </row>
    <row r="100" spans="1:19" s="89" customFormat="1" ht="15.75" x14ac:dyDescent="0.25">
      <c r="A100" s="133" t="s">
        <v>39</v>
      </c>
      <c r="B100" s="134"/>
      <c r="C100" s="135">
        <f>SUM(C84+C89+C99)</f>
        <v>76000</v>
      </c>
      <c r="D100" s="135">
        <f t="shared" ref="D100:F100" si="13">SUM(D84+D89+D99)</f>
        <v>0</v>
      </c>
      <c r="E100" s="135">
        <f t="shared" si="13"/>
        <v>0</v>
      </c>
      <c r="F100" s="157">
        <f t="shared" si="13"/>
        <v>76000</v>
      </c>
      <c r="G100" s="223">
        <f>SUM(G84+G89+G99)</f>
        <v>76000</v>
      </c>
      <c r="H100" s="224">
        <f t="shared" ref="H100:J100" si="14">SUM(H84+H89+H99)</f>
        <v>0</v>
      </c>
      <c r="I100" s="224">
        <f t="shared" si="14"/>
        <v>0</v>
      </c>
      <c r="J100" s="225">
        <f t="shared" si="14"/>
        <v>76000</v>
      </c>
      <c r="K100" s="223">
        <f>SUM(K84+K89+K99)</f>
        <v>1270000</v>
      </c>
      <c r="L100" s="224">
        <f t="shared" ref="L100:N100" si="15">SUM(L84+L89+L99)</f>
        <v>0</v>
      </c>
      <c r="M100" s="224">
        <f t="shared" si="15"/>
        <v>0</v>
      </c>
      <c r="N100" s="225">
        <f t="shared" si="15"/>
        <v>1270000</v>
      </c>
      <c r="O100" s="184"/>
      <c r="P100" s="184"/>
      <c r="Q100" s="184"/>
      <c r="R100" s="184"/>
      <c r="S100" s="183"/>
    </row>
    <row r="101" spans="1:19" s="89" customFormat="1" ht="17.25" x14ac:dyDescent="0.3">
      <c r="A101" s="136" t="s">
        <v>471</v>
      </c>
      <c r="B101" s="137" t="s">
        <v>219</v>
      </c>
      <c r="C101" s="138">
        <f>C26+C27+C52+C61+C75+C84+C89+C99</f>
        <v>39105381</v>
      </c>
      <c r="D101" s="138">
        <f t="shared" ref="D101:F101" si="16">D26+D27+D52+D61+D75+D84+D89+D99</f>
        <v>0</v>
      </c>
      <c r="E101" s="138">
        <f t="shared" si="16"/>
        <v>13000</v>
      </c>
      <c r="F101" s="158">
        <f t="shared" si="16"/>
        <v>39118381</v>
      </c>
      <c r="G101" s="226">
        <f>G26+G27+G52+G61+G75+G84+G89+G99</f>
        <v>33952653</v>
      </c>
      <c r="H101" s="227">
        <f t="shared" ref="H101:J101" si="17">H26+H27+H52+H61+H75+H84+H89+H99</f>
        <v>0</v>
      </c>
      <c r="I101" s="227">
        <f t="shared" si="17"/>
        <v>13000</v>
      </c>
      <c r="J101" s="228">
        <f t="shared" si="17"/>
        <v>33965653</v>
      </c>
      <c r="K101" s="226">
        <f>K26+K27+K52+K61+K75+K84+K89+K99</f>
        <v>56945066</v>
      </c>
      <c r="L101" s="227">
        <f t="shared" ref="L101:N101" si="18">L26+L27+L52+L61+L75+L84+L89+L99</f>
        <v>0</v>
      </c>
      <c r="M101" s="227">
        <f t="shared" si="18"/>
        <v>13000</v>
      </c>
      <c r="N101" s="228">
        <f t="shared" si="18"/>
        <v>56958066</v>
      </c>
      <c r="O101" s="188"/>
      <c r="P101" s="188"/>
      <c r="Q101" s="188"/>
      <c r="R101" s="188"/>
      <c r="S101" s="183"/>
    </row>
    <row r="102" spans="1:19" ht="30" x14ac:dyDescent="0.25">
      <c r="A102" s="13" t="s">
        <v>664</v>
      </c>
      <c r="B102" s="5" t="s">
        <v>220</v>
      </c>
      <c r="C102" s="118">
        <v>0</v>
      </c>
      <c r="D102" s="118">
        <v>0</v>
      </c>
      <c r="E102" s="118">
        <v>0</v>
      </c>
      <c r="F102" s="154">
        <f t="shared" si="5"/>
        <v>0</v>
      </c>
      <c r="G102" s="199">
        <v>0</v>
      </c>
      <c r="H102" s="108">
        <v>0</v>
      </c>
      <c r="I102" s="108">
        <v>0</v>
      </c>
      <c r="J102" s="218">
        <f t="shared" ref="J102:J125" si="19">SUM(G102:I102)</f>
        <v>0</v>
      </c>
      <c r="K102" s="199">
        <v>0</v>
      </c>
      <c r="L102" s="108">
        <v>0</v>
      </c>
      <c r="M102" s="108">
        <v>0</v>
      </c>
      <c r="N102" s="218">
        <f t="shared" ref="N102:N125" si="20">SUM(K102:M102)</f>
        <v>0</v>
      </c>
      <c r="O102" s="186"/>
      <c r="P102" s="184"/>
      <c r="Q102" s="184"/>
      <c r="R102" s="185"/>
      <c r="S102" s="78"/>
    </row>
    <row r="103" spans="1:19" ht="30" x14ac:dyDescent="0.25">
      <c r="A103" s="13" t="s">
        <v>223</v>
      </c>
      <c r="B103" s="5" t="s">
        <v>224</v>
      </c>
      <c r="C103" s="118">
        <v>0</v>
      </c>
      <c r="D103" s="118">
        <v>0</v>
      </c>
      <c r="E103" s="118">
        <v>0</v>
      </c>
      <c r="F103" s="154">
        <f t="shared" si="5"/>
        <v>0</v>
      </c>
      <c r="G103" s="199">
        <v>0</v>
      </c>
      <c r="H103" s="108">
        <v>0</v>
      </c>
      <c r="I103" s="108">
        <v>0</v>
      </c>
      <c r="J103" s="218">
        <f t="shared" si="19"/>
        <v>0</v>
      </c>
      <c r="K103" s="199">
        <v>0</v>
      </c>
      <c r="L103" s="108">
        <v>0</v>
      </c>
      <c r="M103" s="108">
        <v>0</v>
      </c>
      <c r="N103" s="218">
        <f t="shared" si="20"/>
        <v>0</v>
      </c>
      <c r="O103" s="186"/>
      <c r="P103" s="184"/>
      <c r="Q103" s="184"/>
      <c r="R103" s="185"/>
      <c r="S103" s="78"/>
    </row>
    <row r="104" spans="1:19" x14ac:dyDescent="0.25">
      <c r="A104" s="13" t="s">
        <v>465</v>
      </c>
      <c r="B104" s="5" t="s">
        <v>225</v>
      </c>
      <c r="C104" s="118">
        <v>0</v>
      </c>
      <c r="D104" s="118">
        <v>0</v>
      </c>
      <c r="E104" s="118">
        <v>0</v>
      </c>
      <c r="F104" s="154">
        <f t="shared" si="5"/>
        <v>0</v>
      </c>
      <c r="G104" s="199">
        <v>0</v>
      </c>
      <c r="H104" s="108">
        <v>0</v>
      </c>
      <c r="I104" s="108">
        <v>0</v>
      </c>
      <c r="J104" s="218">
        <f t="shared" si="19"/>
        <v>0</v>
      </c>
      <c r="K104" s="199">
        <v>0</v>
      </c>
      <c r="L104" s="108">
        <v>0</v>
      </c>
      <c r="M104" s="108">
        <v>0</v>
      </c>
      <c r="N104" s="218">
        <f t="shared" si="20"/>
        <v>0</v>
      </c>
      <c r="O104" s="186"/>
      <c r="P104" s="184"/>
      <c r="Q104" s="184"/>
      <c r="R104" s="185"/>
      <c r="S104" s="78"/>
    </row>
    <row r="105" spans="1:19" s="89" customFormat="1" x14ac:dyDescent="0.25">
      <c r="A105" s="15" t="s">
        <v>429</v>
      </c>
      <c r="B105" s="7" t="s">
        <v>227</v>
      </c>
      <c r="C105" s="90">
        <f>SUM(C102:C104)</f>
        <v>0</v>
      </c>
      <c r="D105" s="90">
        <f>SUM(D102:D104)</f>
        <v>0</v>
      </c>
      <c r="E105" s="90">
        <f>SUM(E102:E104)</f>
        <v>0</v>
      </c>
      <c r="F105" s="155">
        <f t="shared" si="5"/>
        <v>0</v>
      </c>
      <c r="G105" s="200">
        <f>SUM(G102:G104)</f>
        <v>0</v>
      </c>
      <c r="H105" s="128">
        <f>SUM(H102:H104)</f>
        <v>0</v>
      </c>
      <c r="I105" s="128">
        <f>SUM(I102:I104)</f>
        <v>0</v>
      </c>
      <c r="J105" s="219">
        <f t="shared" si="19"/>
        <v>0</v>
      </c>
      <c r="K105" s="200">
        <f>SUM(K102:K104)</f>
        <v>0</v>
      </c>
      <c r="L105" s="128">
        <f>SUM(L102:L104)</f>
        <v>0</v>
      </c>
      <c r="M105" s="128">
        <f>SUM(M102:M104)</f>
        <v>0</v>
      </c>
      <c r="N105" s="219">
        <f t="shared" si="20"/>
        <v>0</v>
      </c>
      <c r="O105" s="169"/>
      <c r="P105" s="168"/>
      <c r="Q105" s="168"/>
      <c r="R105" s="168"/>
    </row>
    <row r="106" spans="1:19" x14ac:dyDescent="0.25">
      <c r="A106" s="34" t="s">
        <v>466</v>
      </c>
      <c r="B106" s="5" t="s">
        <v>228</v>
      </c>
      <c r="C106" s="118">
        <v>0</v>
      </c>
      <c r="D106" s="118">
        <v>0</v>
      </c>
      <c r="E106" s="118">
        <v>0</v>
      </c>
      <c r="F106" s="154">
        <f t="shared" si="5"/>
        <v>0</v>
      </c>
      <c r="G106" s="199">
        <v>0</v>
      </c>
      <c r="H106" s="108">
        <v>0</v>
      </c>
      <c r="I106" s="108">
        <v>0</v>
      </c>
      <c r="J106" s="218">
        <f t="shared" si="19"/>
        <v>0</v>
      </c>
      <c r="K106" s="199">
        <v>0</v>
      </c>
      <c r="L106" s="108">
        <v>0</v>
      </c>
      <c r="M106" s="108">
        <v>0</v>
      </c>
      <c r="N106" s="218">
        <f t="shared" si="20"/>
        <v>0</v>
      </c>
      <c r="O106" s="167"/>
      <c r="P106" s="165"/>
      <c r="Q106" s="165"/>
      <c r="R106" s="166"/>
    </row>
    <row r="107" spans="1:19" x14ac:dyDescent="0.25">
      <c r="A107" s="34" t="s">
        <v>435</v>
      </c>
      <c r="B107" s="5" t="s">
        <v>231</v>
      </c>
      <c r="C107" s="118">
        <v>0</v>
      </c>
      <c r="D107" s="118">
        <v>0</v>
      </c>
      <c r="E107" s="118">
        <v>0</v>
      </c>
      <c r="F107" s="154">
        <f t="shared" si="5"/>
        <v>0</v>
      </c>
      <c r="G107" s="199">
        <v>0</v>
      </c>
      <c r="H107" s="108">
        <v>0</v>
      </c>
      <c r="I107" s="108">
        <v>0</v>
      </c>
      <c r="J107" s="218">
        <f t="shared" si="19"/>
        <v>0</v>
      </c>
      <c r="K107" s="199">
        <v>0</v>
      </c>
      <c r="L107" s="108">
        <v>0</v>
      </c>
      <c r="M107" s="108">
        <v>0</v>
      </c>
      <c r="N107" s="218">
        <f t="shared" si="20"/>
        <v>0</v>
      </c>
      <c r="O107" s="167"/>
      <c r="P107" s="165"/>
      <c r="Q107" s="165"/>
      <c r="R107" s="166"/>
    </row>
    <row r="108" spans="1:19" x14ac:dyDescent="0.25">
      <c r="A108" s="13" t="s">
        <v>232</v>
      </c>
      <c r="B108" s="5" t="s">
        <v>233</v>
      </c>
      <c r="C108" s="118">
        <v>0</v>
      </c>
      <c r="D108" s="118">
        <v>0</v>
      </c>
      <c r="E108" s="118">
        <v>0</v>
      </c>
      <c r="F108" s="154">
        <f t="shared" si="5"/>
        <v>0</v>
      </c>
      <c r="G108" s="199">
        <v>0</v>
      </c>
      <c r="H108" s="108">
        <v>0</v>
      </c>
      <c r="I108" s="108">
        <v>0</v>
      </c>
      <c r="J108" s="218">
        <f t="shared" si="19"/>
        <v>0</v>
      </c>
      <c r="K108" s="199">
        <v>0</v>
      </c>
      <c r="L108" s="108">
        <v>0</v>
      </c>
      <c r="M108" s="108">
        <v>0</v>
      </c>
      <c r="N108" s="218">
        <f t="shared" si="20"/>
        <v>0</v>
      </c>
      <c r="O108" s="167"/>
      <c r="P108" s="165"/>
      <c r="Q108" s="165"/>
      <c r="R108" s="166"/>
    </row>
    <row r="109" spans="1:19" x14ac:dyDescent="0.25">
      <c r="A109" s="13" t="s">
        <v>467</v>
      </c>
      <c r="B109" s="5" t="s">
        <v>234</v>
      </c>
      <c r="C109" s="118">
        <v>0</v>
      </c>
      <c r="D109" s="118">
        <v>0</v>
      </c>
      <c r="E109" s="118">
        <v>0</v>
      </c>
      <c r="F109" s="154">
        <f t="shared" si="5"/>
        <v>0</v>
      </c>
      <c r="G109" s="199">
        <v>0</v>
      </c>
      <c r="H109" s="108">
        <v>0</v>
      </c>
      <c r="I109" s="108">
        <v>0</v>
      </c>
      <c r="J109" s="218">
        <f t="shared" si="19"/>
        <v>0</v>
      </c>
      <c r="K109" s="199">
        <v>0</v>
      </c>
      <c r="L109" s="108">
        <v>0</v>
      </c>
      <c r="M109" s="108">
        <v>0</v>
      </c>
      <c r="N109" s="218">
        <f t="shared" si="20"/>
        <v>0</v>
      </c>
      <c r="O109" s="167"/>
      <c r="P109" s="165"/>
      <c r="Q109" s="165"/>
      <c r="R109" s="166"/>
    </row>
    <row r="110" spans="1:19" s="89" customFormat="1" x14ac:dyDescent="0.25">
      <c r="A110" s="14" t="s">
        <v>432</v>
      </c>
      <c r="B110" s="7" t="s">
        <v>235</v>
      </c>
      <c r="C110" s="90">
        <f>SUM(C106:C109)</f>
        <v>0</v>
      </c>
      <c r="D110" s="90">
        <f>SUM(D106:D109)</f>
        <v>0</v>
      </c>
      <c r="E110" s="90">
        <f>SUM(E106:E109)</f>
        <v>0</v>
      </c>
      <c r="F110" s="155">
        <f t="shared" si="5"/>
        <v>0</v>
      </c>
      <c r="G110" s="200">
        <f>SUM(G106:G109)</f>
        <v>0</v>
      </c>
      <c r="H110" s="128">
        <f>SUM(H106:H109)</f>
        <v>0</v>
      </c>
      <c r="I110" s="128">
        <f>SUM(I106:I109)</f>
        <v>0</v>
      </c>
      <c r="J110" s="219">
        <f t="shared" si="19"/>
        <v>0</v>
      </c>
      <c r="K110" s="200">
        <f>SUM(K106:K109)</f>
        <v>0</v>
      </c>
      <c r="L110" s="128">
        <f>SUM(L106:L109)</f>
        <v>0</v>
      </c>
      <c r="M110" s="128">
        <f>SUM(M106:M109)</f>
        <v>0</v>
      </c>
      <c r="N110" s="219">
        <f t="shared" si="20"/>
        <v>0</v>
      </c>
      <c r="O110" s="169"/>
      <c r="P110" s="168"/>
      <c r="Q110" s="168"/>
      <c r="R110" s="168"/>
    </row>
    <row r="111" spans="1:19" s="89" customFormat="1" x14ac:dyDescent="0.25">
      <c r="A111" s="14" t="s">
        <v>236</v>
      </c>
      <c r="B111" s="7" t="s">
        <v>237</v>
      </c>
      <c r="C111" s="90">
        <v>0</v>
      </c>
      <c r="D111" s="90">
        <v>0</v>
      </c>
      <c r="E111" s="90">
        <v>0</v>
      </c>
      <c r="F111" s="155">
        <f t="shared" si="5"/>
        <v>0</v>
      </c>
      <c r="G111" s="200">
        <v>0</v>
      </c>
      <c r="H111" s="128">
        <v>0</v>
      </c>
      <c r="I111" s="128">
        <v>0</v>
      </c>
      <c r="J111" s="219">
        <f t="shared" si="19"/>
        <v>0</v>
      </c>
      <c r="K111" s="200">
        <v>0</v>
      </c>
      <c r="L111" s="128">
        <v>0</v>
      </c>
      <c r="M111" s="128">
        <v>0</v>
      </c>
      <c r="N111" s="219">
        <f t="shared" si="20"/>
        <v>0</v>
      </c>
      <c r="O111" s="169"/>
      <c r="P111" s="168"/>
      <c r="Q111" s="168"/>
      <c r="R111" s="168"/>
    </row>
    <row r="112" spans="1:19" s="89" customFormat="1" x14ac:dyDescent="0.25">
      <c r="A112" s="14" t="s">
        <v>238</v>
      </c>
      <c r="B112" s="7" t="s">
        <v>239</v>
      </c>
      <c r="C112" s="90">
        <v>688656</v>
      </c>
      <c r="D112" s="90">
        <v>0</v>
      </c>
      <c r="E112" s="90">
        <v>0</v>
      </c>
      <c r="F112" s="155">
        <f t="shared" si="5"/>
        <v>688656</v>
      </c>
      <c r="G112" s="200">
        <v>688656</v>
      </c>
      <c r="H112" s="128">
        <v>0</v>
      </c>
      <c r="I112" s="128">
        <v>0</v>
      </c>
      <c r="J112" s="219">
        <f t="shared" si="19"/>
        <v>688656</v>
      </c>
      <c r="K112" s="200">
        <v>688656</v>
      </c>
      <c r="L112" s="128">
        <v>0</v>
      </c>
      <c r="M112" s="128">
        <v>0</v>
      </c>
      <c r="N112" s="219">
        <f t="shared" si="20"/>
        <v>688656</v>
      </c>
      <c r="O112" s="169"/>
      <c r="P112" s="168"/>
      <c r="Q112" s="168"/>
      <c r="R112" s="168"/>
    </row>
    <row r="113" spans="1:18" s="89" customFormat="1" x14ac:dyDescent="0.25">
      <c r="A113" s="14" t="s">
        <v>240</v>
      </c>
      <c r="B113" s="7" t="s">
        <v>241</v>
      </c>
      <c r="C113" s="90">
        <v>0</v>
      </c>
      <c r="D113" s="90">
        <f>SUM(D111:D112)</f>
        <v>0</v>
      </c>
      <c r="E113" s="90">
        <f>SUM(E111:E112)</f>
        <v>0</v>
      </c>
      <c r="F113" s="155">
        <f t="shared" si="5"/>
        <v>0</v>
      </c>
      <c r="G113" s="200">
        <v>0</v>
      </c>
      <c r="H113" s="128">
        <f>SUM(H111:H112)</f>
        <v>0</v>
      </c>
      <c r="I113" s="128">
        <f>SUM(I111:I112)</f>
        <v>0</v>
      </c>
      <c r="J113" s="219">
        <f t="shared" si="19"/>
        <v>0</v>
      </c>
      <c r="K113" s="200">
        <v>0</v>
      </c>
      <c r="L113" s="128">
        <f>SUM(L111:L112)</f>
        <v>0</v>
      </c>
      <c r="M113" s="128">
        <f>SUM(M111:M112)</f>
        <v>0</v>
      </c>
      <c r="N113" s="219">
        <f t="shared" si="20"/>
        <v>0</v>
      </c>
      <c r="O113" s="169"/>
      <c r="P113" s="168"/>
      <c r="Q113" s="168"/>
      <c r="R113" s="168"/>
    </row>
    <row r="114" spans="1:18" s="89" customFormat="1" x14ac:dyDescent="0.25">
      <c r="A114" s="14" t="s">
        <v>242</v>
      </c>
      <c r="B114" s="7" t="s">
        <v>243</v>
      </c>
      <c r="C114" s="128">
        <v>0</v>
      </c>
      <c r="D114" s="128">
        <v>0</v>
      </c>
      <c r="E114" s="128">
        <v>0</v>
      </c>
      <c r="F114" s="155">
        <f t="shared" si="5"/>
        <v>0</v>
      </c>
      <c r="G114" s="200">
        <v>0</v>
      </c>
      <c r="H114" s="128">
        <v>0</v>
      </c>
      <c r="I114" s="128">
        <v>0</v>
      </c>
      <c r="J114" s="219">
        <f t="shared" si="19"/>
        <v>0</v>
      </c>
      <c r="K114" s="200">
        <v>0</v>
      </c>
      <c r="L114" s="128">
        <v>0</v>
      </c>
      <c r="M114" s="128">
        <v>0</v>
      </c>
      <c r="N114" s="219">
        <f t="shared" si="20"/>
        <v>0</v>
      </c>
      <c r="O114" s="169"/>
      <c r="P114" s="169"/>
      <c r="Q114" s="169"/>
      <c r="R114" s="168"/>
    </row>
    <row r="115" spans="1:18" s="89" customFormat="1" x14ac:dyDescent="0.25">
      <c r="A115" s="14" t="s">
        <v>244</v>
      </c>
      <c r="B115" s="7" t="s">
        <v>245</v>
      </c>
      <c r="C115" s="128">
        <v>0</v>
      </c>
      <c r="D115" s="128">
        <v>0</v>
      </c>
      <c r="E115" s="128">
        <v>0</v>
      </c>
      <c r="F115" s="155">
        <f t="shared" si="5"/>
        <v>0</v>
      </c>
      <c r="G115" s="200">
        <v>0</v>
      </c>
      <c r="H115" s="128">
        <v>0</v>
      </c>
      <c r="I115" s="128">
        <v>0</v>
      </c>
      <c r="J115" s="219">
        <f t="shared" si="19"/>
        <v>0</v>
      </c>
      <c r="K115" s="200">
        <v>0</v>
      </c>
      <c r="L115" s="128">
        <v>0</v>
      </c>
      <c r="M115" s="128">
        <v>0</v>
      </c>
      <c r="N115" s="219">
        <f t="shared" si="20"/>
        <v>0</v>
      </c>
      <c r="O115" s="169"/>
      <c r="P115" s="169"/>
      <c r="Q115" s="169"/>
      <c r="R115" s="168"/>
    </row>
    <row r="116" spans="1:18" s="89" customFormat="1" x14ac:dyDescent="0.25">
      <c r="A116" s="14" t="s">
        <v>246</v>
      </c>
      <c r="B116" s="7" t="s">
        <v>247</v>
      </c>
      <c r="C116" s="128">
        <v>0</v>
      </c>
      <c r="D116" s="128">
        <v>0</v>
      </c>
      <c r="E116" s="128">
        <v>0</v>
      </c>
      <c r="F116" s="155">
        <f t="shared" si="5"/>
        <v>0</v>
      </c>
      <c r="G116" s="200">
        <v>0</v>
      </c>
      <c r="H116" s="128">
        <v>0</v>
      </c>
      <c r="I116" s="128">
        <v>0</v>
      </c>
      <c r="J116" s="219">
        <f t="shared" si="19"/>
        <v>0</v>
      </c>
      <c r="K116" s="200">
        <v>0</v>
      </c>
      <c r="L116" s="128">
        <v>0</v>
      </c>
      <c r="M116" s="128">
        <v>0</v>
      </c>
      <c r="N116" s="219">
        <f t="shared" si="20"/>
        <v>0</v>
      </c>
      <c r="O116" s="169"/>
      <c r="P116" s="169"/>
      <c r="Q116" s="169"/>
      <c r="R116" s="168"/>
    </row>
    <row r="117" spans="1:18" s="89" customFormat="1" ht="15.75" x14ac:dyDescent="0.25">
      <c r="A117" s="35" t="s">
        <v>433</v>
      </c>
      <c r="B117" s="36" t="s">
        <v>248</v>
      </c>
      <c r="C117" s="129">
        <f>C105+C110+C111+C112+C113+C114+C115+C116</f>
        <v>688656</v>
      </c>
      <c r="D117" s="129">
        <f>D105+D110+D111+D112+D113+D114+D115+D116</f>
        <v>0</v>
      </c>
      <c r="E117" s="129">
        <f>E105+E110+E111+E112+E113+E114+E115+E116</f>
        <v>0</v>
      </c>
      <c r="F117" s="159">
        <f t="shared" si="5"/>
        <v>688656</v>
      </c>
      <c r="G117" s="201">
        <f>G105+G110+G111+G112+G113+G114+G115+G116</f>
        <v>688656</v>
      </c>
      <c r="H117" s="129">
        <f>H105+H110+H111+H112+H113+H114+H115+H116</f>
        <v>0</v>
      </c>
      <c r="I117" s="129">
        <f>I105+I110+I111+I112+I113+I114+I115+I116</f>
        <v>0</v>
      </c>
      <c r="J117" s="202">
        <f t="shared" si="19"/>
        <v>688656</v>
      </c>
      <c r="K117" s="201">
        <f>K105+K110+K111+K112+K113+K114+K115+K116</f>
        <v>688656</v>
      </c>
      <c r="L117" s="129">
        <f>L105+L110+L111+L112+L113+L114+L115+L116</f>
        <v>0</v>
      </c>
      <c r="M117" s="129">
        <f>M105+M110+M111+M112+M113+M114+M115+M116</f>
        <v>0</v>
      </c>
      <c r="N117" s="202">
        <f t="shared" si="20"/>
        <v>688656</v>
      </c>
      <c r="O117" s="171"/>
      <c r="P117" s="171"/>
      <c r="Q117" s="171"/>
      <c r="R117" s="171"/>
    </row>
    <row r="118" spans="1:18" x14ac:dyDescent="0.25">
      <c r="A118" s="34" t="s">
        <v>249</v>
      </c>
      <c r="B118" s="5" t="s">
        <v>250</v>
      </c>
      <c r="C118" s="118">
        <v>0</v>
      </c>
      <c r="D118" s="118">
        <v>0</v>
      </c>
      <c r="E118" s="118">
        <v>0</v>
      </c>
      <c r="F118" s="154">
        <f t="shared" si="5"/>
        <v>0</v>
      </c>
      <c r="G118" s="199">
        <v>0</v>
      </c>
      <c r="H118" s="108">
        <v>0</v>
      </c>
      <c r="I118" s="108">
        <v>0</v>
      </c>
      <c r="J118" s="218">
        <f t="shared" si="19"/>
        <v>0</v>
      </c>
      <c r="K118" s="199">
        <v>0</v>
      </c>
      <c r="L118" s="108">
        <v>0</v>
      </c>
      <c r="M118" s="108">
        <v>0</v>
      </c>
      <c r="N118" s="218">
        <f t="shared" si="20"/>
        <v>0</v>
      </c>
      <c r="O118" s="167"/>
      <c r="P118" s="165"/>
      <c r="Q118" s="165"/>
      <c r="R118" s="166"/>
    </row>
    <row r="119" spans="1:18" x14ac:dyDescent="0.25">
      <c r="A119" s="13" t="s">
        <v>251</v>
      </c>
      <c r="B119" s="5" t="s">
        <v>252</v>
      </c>
      <c r="C119" s="118">
        <v>0</v>
      </c>
      <c r="D119" s="118">
        <v>0</v>
      </c>
      <c r="E119" s="118">
        <v>0</v>
      </c>
      <c r="F119" s="154">
        <f t="shared" si="5"/>
        <v>0</v>
      </c>
      <c r="G119" s="199">
        <v>0</v>
      </c>
      <c r="H119" s="108">
        <v>0</v>
      </c>
      <c r="I119" s="108">
        <v>0</v>
      </c>
      <c r="J119" s="218">
        <f t="shared" si="19"/>
        <v>0</v>
      </c>
      <c r="K119" s="199">
        <v>0</v>
      </c>
      <c r="L119" s="108">
        <v>0</v>
      </c>
      <c r="M119" s="108">
        <v>0</v>
      </c>
      <c r="N119" s="218">
        <f t="shared" si="20"/>
        <v>0</v>
      </c>
      <c r="O119" s="167"/>
      <c r="P119" s="165"/>
      <c r="Q119" s="165"/>
      <c r="R119" s="166"/>
    </row>
    <row r="120" spans="1:18" x14ac:dyDescent="0.25">
      <c r="A120" s="34" t="s">
        <v>468</v>
      </c>
      <c r="B120" s="5" t="s">
        <v>253</v>
      </c>
      <c r="C120" s="118">
        <v>0</v>
      </c>
      <c r="D120" s="118">
        <v>0</v>
      </c>
      <c r="E120" s="118">
        <v>0</v>
      </c>
      <c r="F120" s="154">
        <f t="shared" si="5"/>
        <v>0</v>
      </c>
      <c r="G120" s="199">
        <v>0</v>
      </c>
      <c r="H120" s="108">
        <v>0</v>
      </c>
      <c r="I120" s="108">
        <v>0</v>
      </c>
      <c r="J120" s="218">
        <f t="shared" si="19"/>
        <v>0</v>
      </c>
      <c r="K120" s="199">
        <v>0</v>
      </c>
      <c r="L120" s="108">
        <v>0</v>
      </c>
      <c r="M120" s="108">
        <v>0</v>
      </c>
      <c r="N120" s="218">
        <f t="shared" si="20"/>
        <v>0</v>
      </c>
      <c r="O120" s="167"/>
      <c r="P120" s="165"/>
      <c r="Q120" s="165"/>
      <c r="R120" s="166"/>
    </row>
    <row r="121" spans="1:18" x14ac:dyDescent="0.25">
      <c r="A121" s="34" t="s">
        <v>438</v>
      </c>
      <c r="B121" s="5" t="s">
        <v>254</v>
      </c>
      <c r="C121" s="118">
        <v>0</v>
      </c>
      <c r="D121" s="118">
        <v>0</v>
      </c>
      <c r="E121" s="118">
        <v>0</v>
      </c>
      <c r="F121" s="154">
        <f t="shared" si="5"/>
        <v>0</v>
      </c>
      <c r="G121" s="199">
        <v>0</v>
      </c>
      <c r="H121" s="108">
        <v>0</v>
      </c>
      <c r="I121" s="108">
        <v>0</v>
      </c>
      <c r="J121" s="218">
        <f t="shared" si="19"/>
        <v>0</v>
      </c>
      <c r="K121" s="199">
        <v>0</v>
      </c>
      <c r="L121" s="108">
        <v>0</v>
      </c>
      <c r="M121" s="108">
        <v>0</v>
      </c>
      <c r="N121" s="218">
        <f t="shared" si="20"/>
        <v>0</v>
      </c>
      <c r="O121" s="167"/>
      <c r="P121" s="165"/>
      <c r="Q121" s="165"/>
      <c r="R121" s="166"/>
    </row>
    <row r="122" spans="1:18" s="89" customFormat="1" x14ac:dyDescent="0.25">
      <c r="A122" s="35" t="s">
        <v>439</v>
      </c>
      <c r="B122" s="36" t="s">
        <v>258</v>
      </c>
      <c r="C122" s="90">
        <f>SUM(C118:C121)</f>
        <v>0</v>
      </c>
      <c r="D122" s="90">
        <f>SUM(D118:D121)</f>
        <v>0</v>
      </c>
      <c r="E122" s="90">
        <f>SUM(E118:E121)</f>
        <v>0</v>
      </c>
      <c r="F122" s="155">
        <f t="shared" si="5"/>
        <v>0</v>
      </c>
      <c r="G122" s="200">
        <f>SUM(G118:G121)</f>
        <v>0</v>
      </c>
      <c r="H122" s="128">
        <f>SUM(H118:H121)</f>
        <v>0</v>
      </c>
      <c r="I122" s="128">
        <f>SUM(I118:I121)</f>
        <v>0</v>
      </c>
      <c r="J122" s="219">
        <f t="shared" si="19"/>
        <v>0</v>
      </c>
      <c r="K122" s="200">
        <f>SUM(K118:K121)</f>
        <v>0</v>
      </c>
      <c r="L122" s="128">
        <f>SUM(L118:L121)</f>
        <v>0</v>
      </c>
      <c r="M122" s="128">
        <f>SUM(M118:M121)</f>
        <v>0</v>
      </c>
      <c r="N122" s="219">
        <f t="shared" si="20"/>
        <v>0</v>
      </c>
      <c r="O122" s="190"/>
      <c r="P122" s="189"/>
      <c r="Q122" s="189"/>
      <c r="R122" s="189"/>
    </row>
    <row r="123" spans="1:18" x14ac:dyDescent="0.25">
      <c r="A123" s="13" t="s">
        <v>259</v>
      </c>
      <c r="B123" s="5" t="s">
        <v>260</v>
      </c>
      <c r="C123" s="118">
        <v>0</v>
      </c>
      <c r="D123" s="118">
        <v>0</v>
      </c>
      <c r="E123" s="118">
        <v>0</v>
      </c>
      <c r="F123" s="154">
        <f t="shared" si="5"/>
        <v>0</v>
      </c>
      <c r="G123" s="199">
        <v>0</v>
      </c>
      <c r="H123" s="108">
        <v>0</v>
      </c>
      <c r="I123" s="108">
        <v>0</v>
      </c>
      <c r="J123" s="218">
        <f t="shared" si="19"/>
        <v>0</v>
      </c>
      <c r="K123" s="199">
        <v>0</v>
      </c>
      <c r="L123" s="108">
        <v>0</v>
      </c>
      <c r="M123" s="108">
        <v>0</v>
      </c>
      <c r="N123" s="218">
        <f t="shared" si="20"/>
        <v>0</v>
      </c>
      <c r="O123" s="186"/>
      <c r="P123" s="184"/>
      <c r="Q123" s="184"/>
      <c r="R123" s="185"/>
    </row>
    <row r="124" spans="1:18" s="89" customFormat="1" ht="15.75" x14ac:dyDescent="0.25">
      <c r="A124" s="139" t="s">
        <v>472</v>
      </c>
      <c r="B124" s="140" t="s">
        <v>261</v>
      </c>
      <c r="C124" s="141">
        <f>C117+C122+C123</f>
        <v>688656</v>
      </c>
      <c r="D124" s="141">
        <f>D117+D122+D123</f>
        <v>0</v>
      </c>
      <c r="E124" s="141">
        <f>E117+E122+E123</f>
        <v>0</v>
      </c>
      <c r="F124" s="160">
        <f t="shared" si="5"/>
        <v>688656</v>
      </c>
      <c r="G124" s="203">
        <f>G117+G122+G123</f>
        <v>688656</v>
      </c>
      <c r="H124" s="141">
        <f>H117+H122+H123</f>
        <v>0</v>
      </c>
      <c r="I124" s="141">
        <f>I117+I122+I123</f>
        <v>0</v>
      </c>
      <c r="J124" s="204">
        <f t="shared" si="19"/>
        <v>688656</v>
      </c>
      <c r="K124" s="203">
        <f>K117+K122+K123</f>
        <v>688656</v>
      </c>
      <c r="L124" s="141">
        <f>L117+L122+L123</f>
        <v>0</v>
      </c>
      <c r="M124" s="141">
        <f>M117+M122+M123</f>
        <v>0</v>
      </c>
      <c r="N124" s="204">
        <f t="shared" si="20"/>
        <v>688656</v>
      </c>
      <c r="O124" s="182"/>
      <c r="P124" s="182"/>
      <c r="Q124" s="182"/>
      <c r="R124" s="182"/>
    </row>
    <row r="125" spans="1:18" s="89" customFormat="1" ht="17.25" x14ac:dyDescent="0.3">
      <c r="A125" s="142" t="s">
        <v>508</v>
      </c>
      <c r="B125" s="142"/>
      <c r="C125" s="143">
        <f>C101+C124</f>
        <v>39794037</v>
      </c>
      <c r="D125" s="143">
        <f>D101+D124</f>
        <v>0</v>
      </c>
      <c r="E125" s="143">
        <f>E101+E124</f>
        <v>13000</v>
      </c>
      <c r="F125" s="161">
        <f t="shared" si="5"/>
        <v>39807037</v>
      </c>
      <c r="G125" s="229">
        <f>G101+G124</f>
        <v>34641309</v>
      </c>
      <c r="H125" s="230">
        <f>H101+H124</f>
        <v>0</v>
      </c>
      <c r="I125" s="230">
        <f>I101+I124</f>
        <v>13000</v>
      </c>
      <c r="J125" s="231">
        <f t="shared" si="19"/>
        <v>34654309</v>
      </c>
      <c r="K125" s="229">
        <f>K101+K124</f>
        <v>57633722</v>
      </c>
      <c r="L125" s="230">
        <f>L101+L124</f>
        <v>0</v>
      </c>
      <c r="M125" s="230">
        <f>M101+M124</f>
        <v>13000</v>
      </c>
      <c r="N125" s="231">
        <f t="shared" si="20"/>
        <v>57646722</v>
      </c>
      <c r="O125" s="191"/>
      <c r="P125" s="188"/>
      <c r="Q125" s="188"/>
      <c r="R125" s="188"/>
    </row>
    <row r="126" spans="1:18" x14ac:dyDescent="0.25">
      <c r="B126" s="25"/>
      <c r="C126" s="25"/>
      <c r="D126" s="25"/>
      <c r="E126" s="25"/>
      <c r="F126" s="25"/>
      <c r="G126" s="195"/>
      <c r="H126" s="195"/>
      <c r="I126" s="195"/>
      <c r="J126" s="195"/>
      <c r="K126" s="195"/>
      <c r="L126" s="195"/>
      <c r="M126" s="195"/>
      <c r="N126" s="195"/>
      <c r="O126" s="78"/>
      <c r="P126" s="78"/>
      <c r="Q126" s="78"/>
      <c r="R126" s="78"/>
    </row>
    <row r="127" spans="1:18" x14ac:dyDescent="0.25">
      <c r="B127" s="25"/>
      <c r="C127" s="25"/>
      <c r="D127" s="25"/>
      <c r="E127" s="25"/>
      <c r="F127" s="25"/>
      <c r="G127" s="195"/>
      <c r="H127" s="195"/>
      <c r="I127" s="195"/>
      <c r="J127" s="195"/>
      <c r="K127" s="195"/>
      <c r="L127" s="195"/>
      <c r="M127" s="195"/>
      <c r="N127" s="195"/>
      <c r="O127" s="78"/>
      <c r="P127" s="78"/>
      <c r="Q127" s="78"/>
      <c r="R127" s="78"/>
    </row>
    <row r="128" spans="1:18" x14ac:dyDescent="0.25">
      <c r="B128" s="25"/>
      <c r="C128" s="25"/>
      <c r="D128" s="25"/>
      <c r="E128" s="25"/>
      <c r="F128" s="25"/>
      <c r="G128" s="195"/>
      <c r="H128" s="195"/>
      <c r="I128" s="195"/>
      <c r="J128" s="195"/>
      <c r="K128" s="195"/>
      <c r="L128" s="195"/>
      <c r="M128" s="195"/>
      <c r="N128" s="195"/>
      <c r="O128" s="78"/>
      <c r="P128" s="78"/>
      <c r="Q128" s="78"/>
      <c r="R128" s="78"/>
    </row>
    <row r="129" spans="2:18" x14ac:dyDescent="0.25">
      <c r="B129" s="25"/>
      <c r="C129" s="25"/>
      <c r="D129" s="25"/>
      <c r="E129" s="25"/>
      <c r="F129" s="25"/>
      <c r="G129" s="195"/>
      <c r="H129" s="195"/>
      <c r="I129" s="195"/>
      <c r="J129" s="195"/>
      <c r="K129" s="195"/>
      <c r="L129" s="195"/>
      <c r="M129" s="195"/>
      <c r="N129" s="195"/>
      <c r="O129" s="78"/>
      <c r="P129" s="78"/>
      <c r="Q129" s="78"/>
      <c r="R129" s="78"/>
    </row>
    <row r="130" spans="2:18" x14ac:dyDescent="0.25">
      <c r="B130" s="25"/>
      <c r="C130" s="25"/>
      <c r="D130" s="25"/>
      <c r="E130" s="25"/>
      <c r="F130" s="25"/>
    </row>
    <row r="131" spans="2:18" x14ac:dyDescent="0.25">
      <c r="B131" s="25"/>
      <c r="C131" s="25"/>
      <c r="D131" s="25"/>
      <c r="E131" s="25"/>
      <c r="F131" s="25"/>
    </row>
    <row r="132" spans="2:18" x14ac:dyDescent="0.25">
      <c r="B132" s="25"/>
      <c r="C132" s="25"/>
      <c r="D132" s="25"/>
      <c r="E132" s="25"/>
      <c r="F132" s="25"/>
    </row>
    <row r="133" spans="2:18" x14ac:dyDescent="0.25">
      <c r="B133" s="25"/>
      <c r="C133" s="25"/>
      <c r="D133" s="25"/>
      <c r="E133" s="25"/>
      <c r="F133" s="25"/>
    </row>
    <row r="134" spans="2:18" x14ac:dyDescent="0.25">
      <c r="B134" s="25"/>
      <c r="C134" s="25"/>
      <c r="D134" s="25"/>
      <c r="E134" s="25"/>
      <c r="F134" s="25"/>
    </row>
    <row r="135" spans="2:18" x14ac:dyDescent="0.25">
      <c r="B135" s="25"/>
      <c r="C135" s="25"/>
      <c r="D135" s="25"/>
      <c r="E135" s="25"/>
      <c r="F135" s="25"/>
    </row>
    <row r="136" spans="2:18" x14ac:dyDescent="0.25">
      <c r="B136" s="25"/>
      <c r="C136" s="25"/>
      <c r="D136" s="25"/>
      <c r="E136" s="25"/>
      <c r="F136" s="25"/>
    </row>
    <row r="137" spans="2:18" x14ac:dyDescent="0.25">
      <c r="B137" s="25"/>
      <c r="C137" s="25"/>
      <c r="D137" s="25"/>
      <c r="E137" s="25"/>
      <c r="F137" s="25"/>
    </row>
    <row r="138" spans="2:18" x14ac:dyDescent="0.25">
      <c r="B138" s="25"/>
      <c r="C138" s="25"/>
      <c r="D138" s="25"/>
      <c r="E138" s="25"/>
      <c r="F138" s="25"/>
    </row>
    <row r="139" spans="2:18" x14ac:dyDescent="0.25">
      <c r="B139" s="25"/>
      <c r="C139" s="25"/>
      <c r="D139" s="25"/>
      <c r="E139" s="25"/>
      <c r="F139" s="25"/>
    </row>
    <row r="140" spans="2:18" x14ac:dyDescent="0.25">
      <c r="B140" s="25"/>
      <c r="C140" s="25"/>
      <c r="D140" s="25"/>
      <c r="E140" s="25"/>
      <c r="F140" s="25"/>
    </row>
    <row r="141" spans="2:18" x14ac:dyDescent="0.25">
      <c r="B141" s="25"/>
      <c r="C141" s="25"/>
      <c r="D141" s="25"/>
      <c r="E141" s="25"/>
      <c r="F141" s="25"/>
    </row>
    <row r="142" spans="2:18" x14ac:dyDescent="0.25">
      <c r="B142" s="25"/>
      <c r="C142" s="25"/>
      <c r="D142" s="25"/>
      <c r="E142" s="25"/>
      <c r="F142" s="25"/>
    </row>
    <row r="143" spans="2:18" x14ac:dyDescent="0.25">
      <c r="B143" s="25"/>
      <c r="C143" s="25"/>
      <c r="D143" s="25"/>
      <c r="E143" s="25"/>
      <c r="F143" s="25"/>
    </row>
    <row r="144" spans="2:18" x14ac:dyDescent="0.25">
      <c r="B144" s="25"/>
      <c r="C144" s="25"/>
      <c r="D144" s="25"/>
      <c r="E144" s="25"/>
      <c r="F144" s="25"/>
    </row>
    <row r="145" spans="2:6" x14ac:dyDescent="0.25">
      <c r="B145" s="25"/>
      <c r="C145" s="25"/>
      <c r="D145" s="25"/>
      <c r="E145" s="25"/>
      <c r="F145" s="25"/>
    </row>
    <row r="146" spans="2:6" x14ac:dyDescent="0.25">
      <c r="B146" s="25"/>
      <c r="C146" s="25"/>
      <c r="D146" s="25"/>
      <c r="E146" s="25"/>
      <c r="F146" s="25"/>
    </row>
    <row r="147" spans="2:6" x14ac:dyDescent="0.25">
      <c r="B147" s="25"/>
      <c r="C147" s="25"/>
      <c r="D147" s="25"/>
      <c r="E147" s="25"/>
      <c r="F147" s="25"/>
    </row>
    <row r="148" spans="2:6" x14ac:dyDescent="0.25">
      <c r="B148" s="25"/>
      <c r="C148" s="25"/>
      <c r="D148" s="25"/>
      <c r="E148" s="25"/>
      <c r="F148" s="25"/>
    </row>
    <row r="149" spans="2:6" x14ac:dyDescent="0.25">
      <c r="B149" s="25"/>
      <c r="C149" s="25"/>
      <c r="D149" s="25"/>
      <c r="E149" s="25"/>
      <c r="F149" s="25"/>
    </row>
    <row r="150" spans="2:6" x14ac:dyDescent="0.25">
      <c r="B150" s="25"/>
      <c r="C150" s="25"/>
      <c r="D150" s="25"/>
      <c r="E150" s="25"/>
      <c r="F150" s="25"/>
    </row>
    <row r="151" spans="2:6" x14ac:dyDescent="0.25">
      <c r="B151" s="25"/>
      <c r="C151" s="25"/>
      <c r="D151" s="25"/>
      <c r="E151" s="25"/>
      <c r="F151" s="25"/>
    </row>
    <row r="152" spans="2:6" x14ac:dyDescent="0.25">
      <c r="B152" s="25"/>
      <c r="C152" s="25"/>
      <c r="D152" s="25"/>
      <c r="E152" s="25"/>
      <c r="F152" s="25"/>
    </row>
    <row r="153" spans="2:6" x14ac:dyDescent="0.25">
      <c r="B153" s="25"/>
      <c r="C153" s="25"/>
      <c r="D153" s="25"/>
      <c r="E153" s="25"/>
      <c r="F153" s="25"/>
    </row>
    <row r="154" spans="2:6" x14ac:dyDescent="0.25">
      <c r="B154" s="25"/>
      <c r="C154" s="25"/>
      <c r="D154" s="25"/>
      <c r="E154" s="25"/>
      <c r="F154" s="25"/>
    </row>
    <row r="155" spans="2:6" x14ac:dyDescent="0.25">
      <c r="B155" s="25"/>
      <c r="C155" s="25"/>
      <c r="D155" s="25"/>
      <c r="E155" s="25"/>
      <c r="F155" s="25"/>
    </row>
    <row r="156" spans="2:6" x14ac:dyDescent="0.25">
      <c r="B156" s="25"/>
      <c r="C156" s="25"/>
      <c r="D156" s="25"/>
      <c r="E156" s="25"/>
      <c r="F156" s="25"/>
    </row>
    <row r="157" spans="2:6" x14ac:dyDescent="0.25">
      <c r="B157" s="25"/>
      <c r="C157" s="25"/>
      <c r="D157" s="25"/>
      <c r="E157" s="25"/>
      <c r="F157" s="25"/>
    </row>
    <row r="158" spans="2:6" x14ac:dyDescent="0.25">
      <c r="B158" s="25"/>
      <c r="C158" s="25"/>
      <c r="D158" s="25"/>
      <c r="E158" s="25"/>
      <c r="F158" s="25"/>
    </row>
    <row r="159" spans="2:6" x14ac:dyDescent="0.25">
      <c r="B159" s="25"/>
      <c r="C159" s="25"/>
      <c r="D159" s="25"/>
      <c r="E159" s="25"/>
      <c r="F159" s="25"/>
    </row>
    <row r="160" spans="2:6" x14ac:dyDescent="0.25">
      <c r="B160" s="25"/>
      <c r="C160" s="25"/>
      <c r="D160" s="25"/>
      <c r="E160" s="25"/>
      <c r="F160" s="25"/>
    </row>
    <row r="161" spans="2:6" x14ac:dyDescent="0.25">
      <c r="B161" s="25"/>
      <c r="C161" s="25"/>
      <c r="D161" s="25"/>
      <c r="E161" s="25"/>
      <c r="F161" s="25"/>
    </row>
    <row r="162" spans="2:6" x14ac:dyDescent="0.25">
      <c r="B162" s="25"/>
      <c r="C162" s="25"/>
      <c r="D162" s="25"/>
      <c r="E162" s="25"/>
      <c r="F162" s="25"/>
    </row>
    <row r="163" spans="2:6" x14ac:dyDescent="0.25">
      <c r="B163" s="25"/>
      <c r="C163" s="25"/>
      <c r="D163" s="25"/>
      <c r="E163" s="25"/>
      <c r="F163" s="25"/>
    </row>
    <row r="164" spans="2:6" x14ac:dyDescent="0.25">
      <c r="B164" s="25"/>
      <c r="C164" s="25"/>
      <c r="D164" s="25"/>
      <c r="E164" s="25"/>
      <c r="F164" s="25"/>
    </row>
    <row r="165" spans="2:6" x14ac:dyDescent="0.25">
      <c r="B165" s="25"/>
      <c r="C165" s="25"/>
      <c r="D165" s="25"/>
      <c r="E165" s="25"/>
      <c r="F165" s="25"/>
    </row>
    <row r="166" spans="2:6" x14ac:dyDescent="0.25">
      <c r="B166" s="25"/>
      <c r="C166" s="25"/>
      <c r="D166" s="25"/>
      <c r="E166" s="25"/>
      <c r="F166" s="25"/>
    </row>
    <row r="167" spans="2:6" x14ac:dyDescent="0.25">
      <c r="B167" s="25"/>
      <c r="C167" s="25"/>
      <c r="D167" s="25"/>
      <c r="E167" s="25"/>
      <c r="F167" s="25"/>
    </row>
    <row r="168" spans="2:6" x14ac:dyDescent="0.25">
      <c r="B168" s="25"/>
      <c r="C168" s="25"/>
      <c r="D168" s="25"/>
      <c r="E168" s="25"/>
      <c r="F168" s="25"/>
    </row>
    <row r="169" spans="2:6" x14ac:dyDescent="0.25">
      <c r="B169" s="25"/>
      <c r="C169" s="25"/>
      <c r="D169" s="25"/>
      <c r="E169" s="25"/>
      <c r="F169" s="25"/>
    </row>
    <row r="170" spans="2:6" x14ac:dyDescent="0.25">
      <c r="B170" s="25"/>
      <c r="C170" s="25"/>
      <c r="D170" s="25"/>
      <c r="E170" s="25"/>
      <c r="F170" s="25"/>
    </row>
    <row r="171" spans="2:6" x14ac:dyDescent="0.25">
      <c r="B171" s="25"/>
      <c r="C171" s="25"/>
      <c r="D171" s="25"/>
      <c r="E171" s="25"/>
      <c r="F171" s="25"/>
    </row>
    <row r="172" spans="2:6" x14ac:dyDescent="0.25">
      <c r="B172" s="25"/>
      <c r="C172" s="25"/>
      <c r="D172" s="25"/>
      <c r="E172" s="25"/>
      <c r="F172" s="25"/>
    </row>
    <row r="173" spans="2:6" x14ac:dyDescent="0.25">
      <c r="B173" s="25"/>
      <c r="C173" s="25"/>
      <c r="D173" s="25"/>
      <c r="E173" s="25"/>
      <c r="F173" s="25"/>
    </row>
    <row r="174" spans="2:6" x14ac:dyDescent="0.25">
      <c r="B174" s="25"/>
      <c r="C174" s="25"/>
      <c r="D174" s="25"/>
      <c r="E174" s="25"/>
      <c r="F174" s="25"/>
    </row>
  </sheetData>
  <mergeCells count="7">
    <mergeCell ref="C1:F1"/>
    <mergeCell ref="K6:N6"/>
    <mergeCell ref="O6:R6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30" fitToHeight="0" orientation="portrait" r:id="rId1"/>
  <ignoredErrors>
    <ignoredError sqref="F76" formula="1"/>
    <ignoredError sqref="C31:E3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R102"/>
  <sheetViews>
    <sheetView topLeftCell="A61" zoomScale="90" zoomScaleNormal="90" workbookViewId="0">
      <selection activeCell="P52" sqref="P52"/>
    </sheetView>
  </sheetViews>
  <sheetFormatPr defaultRowHeight="15" x14ac:dyDescent="0.25"/>
  <cols>
    <col min="1" max="1" width="76.28515625" customWidth="1"/>
    <col min="3" max="3" width="13" customWidth="1"/>
    <col min="4" max="4" width="14.140625" customWidth="1"/>
    <col min="5" max="5" width="15.85546875" customWidth="1"/>
    <col min="6" max="6" width="14" customWidth="1"/>
    <col min="7" max="8" width="13" style="214" customWidth="1"/>
    <col min="9" max="9" width="12.140625" style="214" customWidth="1"/>
    <col min="10" max="10" width="14" style="214" customWidth="1"/>
    <col min="11" max="11" width="12.7109375" style="214" bestFit="1" customWidth="1"/>
    <col min="12" max="12" width="11.42578125" style="214" customWidth="1"/>
    <col min="13" max="13" width="11.140625" style="214" customWidth="1"/>
    <col min="14" max="14" width="12.7109375" style="214" bestFit="1" customWidth="1"/>
    <col min="15" max="15" width="12.7109375" bestFit="1" customWidth="1"/>
    <col min="18" max="18" width="12.7109375" bestFit="1" customWidth="1"/>
    <col min="249" max="249" width="92.5703125" customWidth="1"/>
    <col min="251" max="251" width="13" customWidth="1"/>
    <col min="252" max="252" width="14.140625" customWidth="1"/>
    <col min="253" max="253" width="15.85546875" customWidth="1"/>
    <col min="254" max="254" width="14" customWidth="1"/>
  </cols>
  <sheetData>
    <row r="1" spans="1:18" x14ac:dyDescent="0.25">
      <c r="B1" s="254" t="s">
        <v>696</v>
      </c>
      <c r="C1" s="254"/>
      <c r="D1" s="254"/>
      <c r="E1" s="254"/>
      <c r="F1" s="254"/>
      <c r="G1" s="213"/>
      <c r="H1" s="213"/>
      <c r="I1" s="213"/>
      <c r="J1" s="213"/>
    </row>
    <row r="3" spans="1:18" ht="24" customHeight="1" x14ac:dyDescent="0.25">
      <c r="A3" s="259" t="s">
        <v>693</v>
      </c>
      <c r="B3" s="266"/>
      <c r="C3" s="266"/>
      <c r="D3" s="266"/>
      <c r="E3" s="266"/>
      <c r="F3" s="261"/>
    </row>
    <row r="4" spans="1:18" ht="24" customHeight="1" x14ac:dyDescent="0.25">
      <c r="A4" s="262" t="s">
        <v>676</v>
      </c>
      <c r="B4" s="260"/>
      <c r="C4" s="260"/>
      <c r="D4" s="260"/>
      <c r="E4" s="260"/>
      <c r="F4" s="261"/>
      <c r="H4" s="233"/>
    </row>
    <row r="5" spans="1:18" ht="18" x14ac:dyDescent="0.25">
      <c r="A5" s="99"/>
    </row>
    <row r="6" spans="1:18" x14ac:dyDescent="0.25">
      <c r="A6" s="88" t="s">
        <v>666</v>
      </c>
      <c r="C6" s="263" t="s">
        <v>650</v>
      </c>
      <c r="D6" s="263"/>
      <c r="E6" s="263"/>
      <c r="F6" s="264"/>
      <c r="G6" s="265" t="s">
        <v>711</v>
      </c>
      <c r="H6" s="256"/>
      <c r="I6" s="256"/>
      <c r="J6" s="257"/>
      <c r="K6" s="265" t="s">
        <v>712</v>
      </c>
      <c r="L6" s="256"/>
      <c r="M6" s="256"/>
      <c r="N6" s="257"/>
      <c r="O6" s="258"/>
      <c r="P6" s="258"/>
      <c r="Q6" s="258"/>
      <c r="R6" s="258"/>
    </row>
    <row r="7" spans="1:18" ht="45" x14ac:dyDescent="0.3">
      <c r="A7" s="2" t="s">
        <v>82</v>
      </c>
      <c r="B7" s="3" t="s">
        <v>32</v>
      </c>
      <c r="C7" s="100" t="s">
        <v>582</v>
      </c>
      <c r="D7" s="100" t="s">
        <v>583</v>
      </c>
      <c r="E7" s="100" t="s">
        <v>40</v>
      </c>
      <c r="F7" s="153" t="s">
        <v>23</v>
      </c>
      <c r="G7" s="234" t="s">
        <v>582</v>
      </c>
      <c r="H7" s="216" t="s">
        <v>583</v>
      </c>
      <c r="I7" s="216" t="s">
        <v>40</v>
      </c>
      <c r="J7" s="217" t="s">
        <v>23</v>
      </c>
      <c r="K7" s="234" t="s">
        <v>582</v>
      </c>
      <c r="L7" s="216" t="s">
        <v>583</v>
      </c>
      <c r="M7" s="216" t="s">
        <v>40</v>
      </c>
      <c r="N7" s="217" t="s">
        <v>23</v>
      </c>
      <c r="O7" s="162"/>
      <c r="P7" s="162"/>
      <c r="Q7" s="162"/>
      <c r="R7" s="163"/>
    </row>
    <row r="8" spans="1:18" ht="15" customHeight="1" x14ac:dyDescent="0.25">
      <c r="A8" s="30" t="s">
        <v>262</v>
      </c>
      <c r="B8" s="6" t="s">
        <v>263</v>
      </c>
      <c r="C8" s="87">
        <v>9504409</v>
      </c>
      <c r="D8" s="87">
        <v>0</v>
      </c>
      <c r="E8" s="87">
        <v>0</v>
      </c>
      <c r="F8" s="172">
        <f>SUM(C8:E8)</f>
        <v>9504409</v>
      </c>
      <c r="G8" s="235">
        <v>9504409</v>
      </c>
      <c r="H8" s="132">
        <v>0</v>
      </c>
      <c r="I8" s="132">
        <v>0</v>
      </c>
      <c r="J8" s="218">
        <f>SUM(G8:I8)</f>
        <v>9504409</v>
      </c>
      <c r="K8" s="235">
        <v>9504409</v>
      </c>
      <c r="L8" s="132">
        <v>0</v>
      </c>
      <c r="M8" s="132">
        <v>0</v>
      </c>
      <c r="N8" s="218">
        <f>SUM(K8:M8)</f>
        <v>9504409</v>
      </c>
      <c r="O8" s="178"/>
      <c r="P8" s="177"/>
      <c r="Q8" s="177"/>
      <c r="R8" s="177"/>
    </row>
    <row r="9" spans="1:18" ht="15" customHeight="1" x14ac:dyDescent="0.25">
      <c r="A9" s="5" t="s">
        <v>264</v>
      </c>
      <c r="B9" s="6" t="s">
        <v>265</v>
      </c>
      <c r="C9" s="87">
        <v>0</v>
      </c>
      <c r="D9" s="87">
        <v>0</v>
      </c>
      <c r="E9" s="87">
        <v>0</v>
      </c>
      <c r="F9" s="172">
        <f t="shared" ref="F9:F73" si="0">SUM(C9:E9)</f>
        <v>0</v>
      </c>
      <c r="G9" s="235">
        <v>0</v>
      </c>
      <c r="H9" s="132">
        <v>0</v>
      </c>
      <c r="I9" s="132">
        <v>0</v>
      </c>
      <c r="J9" s="218">
        <f t="shared" ref="J9" si="1">SUM(G9:I9)</f>
        <v>0</v>
      </c>
      <c r="K9" s="235">
        <v>0</v>
      </c>
      <c r="L9" s="132">
        <v>0</v>
      </c>
      <c r="M9" s="132">
        <v>0</v>
      </c>
      <c r="N9" s="218">
        <f t="shared" ref="N9" si="2">SUM(K9:M9)</f>
        <v>0</v>
      </c>
      <c r="O9" s="178"/>
      <c r="P9" s="177"/>
      <c r="Q9" s="177"/>
      <c r="R9" s="177"/>
    </row>
    <row r="10" spans="1:18" ht="15" customHeight="1" x14ac:dyDescent="0.25">
      <c r="A10" s="5" t="s">
        <v>266</v>
      </c>
      <c r="B10" s="6" t="s">
        <v>709</v>
      </c>
      <c r="C10" s="87">
        <v>5912000</v>
      </c>
      <c r="D10" s="87"/>
      <c r="E10" s="87"/>
      <c r="F10" s="172">
        <f>SUM(C10:E10)</f>
        <v>5912000</v>
      </c>
      <c r="G10" s="235">
        <v>5963003</v>
      </c>
      <c r="H10" s="132"/>
      <c r="I10" s="132"/>
      <c r="J10" s="218">
        <f>SUM(G10:I10)</f>
        <v>5963003</v>
      </c>
      <c r="K10" s="235">
        <v>6321255</v>
      </c>
      <c r="L10" s="132"/>
      <c r="M10" s="132"/>
      <c r="N10" s="218">
        <f>SUM(K10:M10)</f>
        <v>6321255</v>
      </c>
      <c r="O10" s="178"/>
      <c r="P10" s="177"/>
      <c r="Q10" s="177"/>
      <c r="R10" s="177"/>
    </row>
    <row r="11" spans="1:18" ht="15" customHeight="1" x14ac:dyDescent="0.25">
      <c r="A11" s="5" t="s">
        <v>708</v>
      </c>
      <c r="B11" s="6" t="s">
        <v>710</v>
      </c>
      <c r="C11" s="87">
        <v>0</v>
      </c>
      <c r="D11" s="87">
        <v>0</v>
      </c>
      <c r="E11" s="87">
        <v>0</v>
      </c>
      <c r="F11" s="172">
        <f t="shared" si="0"/>
        <v>0</v>
      </c>
      <c r="G11" s="235">
        <v>0</v>
      </c>
      <c r="H11" s="132">
        <v>0</v>
      </c>
      <c r="I11" s="132">
        <v>0</v>
      </c>
      <c r="J11" s="218">
        <f t="shared" ref="J11:J42" si="3">SUM(G11:I11)</f>
        <v>0</v>
      </c>
      <c r="K11" s="235">
        <v>0</v>
      </c>
      <c r="L11" s="132">
        <v>0</v>
      </c>
      <c r="M11" s="132">
        <v>0</v>
      </c>
      <c r="N11" s="218">
        <f t="shared" ref="N11:N42" si="4">SUM(K11:M11)</f>
        <v>0</v>
      </c>
      <c r="O11" s="179"/>
      <c r="P11" s="177"/>
      <c r="Q11" s="177"/>
      <c r="R11" s="177"/>
    </row>
    <row r="12" spans="1:18" ht="15" customHeight="1" x14ac:dyDescent="0.25">
      <c r="A12" s="5" t="s">
        <v>267</v>
      </c>
      <c r="B12" s="6" t="s">
        <v>268</v>
      </c>
      <c r="C12" s="87">
        <v>1800000</v>
      </c>
      <c r="D12" s="87">
        <v>0</v>
      </c>
      <c r="E12" s="87">
        <v>0</v>
      </c>
      <c r="F12" s="172">
        <f t="shared" si="0"/>
        <v>1800000</v>
      </c>
      <c r="G12" s="235">
        <v>1800000</v>
      </c>
      <c r="H12" s="132">
        <v>0</v>
      </c>
      <c r="I12" s="132">
        <v>0</v>
      </c>
      <c r="J12" s="218">
        <f t="shared" si="3"/>
        <v>1800000</v>
      </c>
      <c r="K12" s="235">
        <v>1800000</v>
      </c>
      <c r="L12" s="132">
        <v>0</v>
      </c>
      <c r="M12" s="132">
        <v>0</v>
      </c>
      <c r="N12" s="218">
        <f t="shared" si="4"/>
        <v>1800000</v>
      </c>
      <c r="O12" s="178"/>
      <c r="P12" s="177"/>
      <c r="Q12" s="177"/>
      <c r="R12" s="177"/>
    </row>
    <row r="13" spans="1:18" ht="15" customHeight="1" x14ac:dyDescent="0.25">
      <c r="A13" s="5" t="s">
        <v>269</v>
      </c>
      <c r="B13" s="6" t="s">
        <v>270</v>
      </c>
      <c r="C13" s="87">
        <v>0</v>
      </c>
      <c r="D13" s="87">
        <v>0</v>
      </c>
      <c r="E13" s="87">
        <v>0</v>
      </c>
      <c r="F13" s="172">
        <f t="shared" si="0"/>
        <v>0</v>
      </c>
      <c r="G13" s="235">
        <v>0</v>
      </c>
      <c r="H13" s="132">
        <v>0</v>
      </c>
      <c r="I13" s="132">
        <v>0</v>
      </c>
      <c r="J13" s="218">
        <f t="shared" si="3"/>
        <v>0</v>
      </c>
      <c r="K13" s="235">
        <v>0</v>
      </c>
      <c r="L13" s="132">
        <v>0</v>
      </c>
      <c r="M13" s="132">
        <v>0</v>
      </c>
      <c r="N13" s="218">
        <f t="shared" si="4"/>
        <v>0</v>
      </c>
      <c r="O13" s="178"/>
      <c r="P13" s="177"/>
      <c r="Q13" s="177"/>
      <c r="R13" s="177"/>
    </row>
    <row r="14" spans="1:18" ht="15" customHeight="1" x14ac:dyDescent="0.25">
      <c r="A14" s="5" t="s">
        <v>665</v>
      </c>
      <c r="B14" s="6" t="s">
        <v>271</v>
      </c>
      <c r="C14" s="87">
        <v>0</v>
      </c>
      <c r="D14" s="87">
        <v>0</v>
      </c>
      <c r="E14" s="87">
        <v>0</v>
      </c>
      <c r="F14" s="172">
        <f t="shared" si="0"/>
        <v>0</v>
      </c>
      <c r="G14" s="235">
        <v>0</v>
      </c>
      <c r="H14" s="132">
        <v>0</v>
      </c>
      <c r="I14" s="132">
        <v>0</v>
      </c>
      <c r="J14" s="218">
        <f t="shared" si="3"/>
        <v>0</v>
      </c>
      <c r="K14" s="235">
        <v>0</v>
      </c>
      <c r="L14" s="132">
        <v>0</v>
      </c>
      <c r="M14" s="132">
        <v>0</v>
      </c>
      <c r="N14" s="218">
        <f t="shared" si="4"/>
        <v>0</v>
      </c>
      <c r="O14" s="178"/>
      <c r="P14" s="177"/>
      <c r="Q14" s="177"/>
      <c r="R14" s="177"/>
    </row>
    <row r="15" spans="1:18" s="89" customFormat="1" ht="15" customHeight="1" x14ac:dyDescent="0.25">
      <c r="A15" s="7" t="s">
        <v>511</v>
      </c>
      <c r="B15" s="8" t="s">
        <v>272</v>
      </c>
      <c r="C15" s="90">
        <f>SUM(C8:C14)</f>
        <v>17216409</v>
      </c>
      <c r="D15" s="90">
        <f>SUM(D8:D14)</f>
        <v>0</v>
      </c>
      <c r="E15" s="90">
        <f>SUM(E8:E14)</f>
        <v>0</v>
      </c>
      <c r="F15" s="155">
        <f t="shared" si="0"/>
        <v>17216409</v>
      </c>
      <c r="G15" s="236">
        <f>SUM(G8:G14)</f>
        <v>17267412</v>
      </c>
      <c r="H15" s="128">
        <f>SUM(H8:H14)</f>
        <v>0</v>
      </c>
      <c r="I15" s="128">
        <f>SUM(I8:I14)</f>
        <v>0</v>
      </c>
      <c r="J15" s="219">
        <f t="shared" si="3"/>
        <v>17267412</v>
      </c>
      <c r="K15" s="236">
        <f>SUM(K8:K14)</f>
        <v>17625664</v>
      </c>
      <c r="L15" s="128">
        <f>SUM(L8:L14)</f>
        <v>0</v>
      </c>
      <c r="M15" s="128">
        <f>SUM(M8:M14)</f>
        <v>0</v>
      </c>
      <c r="N15" s="219">
        <f t="shared" si="4"/>
        <v>17625664</v>
      </c>
      <c r="O15" s="169"/>
      <c r="P15" s="168"/>
      <c r="Q15" s="168"/>
      <c r="R15" s="168"/>
    </row>
    <row r="16" spans="1:18" ht="15" customHeight="1" x14ac:dyDescent="0.25">
      <c r="A16" s="5" t="s">
        <v>273</v>
      </c>
      <c r="B16" s="6" t="s">
        <v>274</v>
      </c>
      <c r="C16" s="87">
        <v>0</v>
      </c>
      <c r="D16" s="87">
        <v>0</v>
      </c>
      <c r="E16" s="87">
        <v>0</v>
      </c>
      <c r="F16" s="172">
        <f t="shared" si="0"/>
        <v>0</v>
      </c>
      <c r="G16" s="235">
        <v>0</v>
      </c>
      <c r="H16" s="132">
        <v>0</v>
      </c>
      <c r="I16" s="132">
        <v>0</v>
      </c>
      <c r="J16" s="218">
        <f t="shared" si="3"/>
        <v>0</v>
      </c>
      <c r="K16" s="235">
        <v>0</v>
      </c>
      <c r="L16" s="132">
        <v>0</v>
      </c>
      <c r="M16" s="132">
        <v>0</v>
      </c>
      <c r="N16" s="218">
        <f t="shared" si="4"/>
        <v>0</v>
      </c>
      <c r="O16" s="178"/>
      <c r="P16" s="177"/>
      <c r="Q16" s="177"/>
      <c r="R16" s="177"/>
    </row>
    <row r="17" spans="1:18" ht="15" customHeight="1" x14ac:dyDescent="0.25">
      <c r="A17" s="5" t="s">
        <v>275</v>
      </c>
      <c r="B17" s="6" t="s">
        <v>276</v>
      </c>
      <c r="C17" s="87">
        <v>0</v>
      </c>
      <c r="D17" s="87">
        <v>0</v>
      </c>
      <c r="E17" s="87">
        <v>0</v>
      </c>
      <c r="F17" s="172">
        <f t="shared" si="0"/>
        <v>0</v>
      </c>
      <c r="G17" s="235">
        <v>0</v>
      </c>
      <c r="H17" s="132">
        <v>0</v>
      </c>
      <c r="I17" s="132">
        <v>0</v>
      </c>
      <c r="J17" s="218">
        <f t="shared" si="3"/>
        <v>0</v>
      </c>
      <c r="K17" s="235">
        <v>0</v>
      </c>
      <c r="L17" s="132">
        <v>0</v>
      </c>
      <c r="M17" s="132">
        <v>0</v>
      </c>
      <c r="N17" s="218">
        <f t="shared" si="4"/>
        <v>0</v>
      </c>
      <c r="O17" s="178"/>
      <c r="P17" s="177"/>
      <c r="Q17" s="177"/>
      <c r="R17" s="177"/>
    </row>
    <row r="18" spans="1:18" ht="15" customHeight="1" x14ac:dyDescent="0.25">
      <c r="A18" s="5" t="s">
        <v>473</v>
      </c>
      <c r="B18" s="6" t="s">
        <v>277</v>
      </c>
      <c r="C18" s="87">
        <v>0</v>
      </c>
      <c r="D18" s="87">
        <v>0</v>
      </c>
      <c r="E18" s="87">
        <v>0</v>
      </c>
      <c r="F18" s="172">
        <f t="shared" si="0"/>
        <v>0</v>
      </c>
      <c r="G18" s="235">
        <v>0</v>
      </c>
      <c r="H18" s="132">
        <v>0</v>
      </c>
      <c r="I18" s="132">
        <v>0</v>
      </c>
      <c r="J18" s="218">
        <f t="shared" si="3"/>
        <v>0</v>
      </c>
      <c r="K18" s="235">
        <v>0</v>
      </c>
      <c r="L18" s="132">
        <v>0</v>
      </c>
      <c r="M18" s="132">
        <v>0</v>
      </c>
      <c r="N18" s="218">
        <f t="shared" si="4"/>
        <v>0</v>
      </c>
      <c r="O18" s="178"/>
      <c r="P18" s="177"/>
      <c r="Q18" s="177"/>
      <c r="R18" s="177"/>
    </row>
    <row r="19" spans="1:18" ht="15" customHeight="1" x14ac:dyDescent="0.25">
      <c r="A19" s="5" t="s">
        <v>474</v>
      </c>
      <c r="B19" s="6" t="s">
        <v>278</v>
      </c>
      <c r="C19" s="87">
        <v>0</v>
      </c>
      <c r="D19" s="87">
        <v>0</v>
      </c>
      <c r="E19" s="87">
        <v>0</v>
      </c>
      <c r="F19" s="172">
        <f t="shared" si="0"/>
        <v>0</v>
      </c>
      <c r="G19" s="235">
        <v>0</v>
      </c>
      <c r="H19" s="132">
        <v>0</v>
      </c>
      <c r="I19" s="132">
        <v>0</v>
      </c>
      <c r="J19" s="218">
        <f t="shared" si="3"/>
        <v>0</v>
      </c>
      <c r="K19" s="235">
        <v>0</v>
      </c>
      <c r="L19" s="132">
        <v>0</v>
      </c>
      <c r="M19" s="132">
        <v>0</v>
      </c>
      <c r="N19" s="218">
        <f t="shared" si="4"/>
        <v>0</v>
      </c>
      <c r="O19" s="178"/>
      <c r="P19" s="177"/>
      <c r="Q19" s="177"/>
      <c r="R19" s="177"/>
    </row>
    <row r="20" spans="1:18" ht="15" customHeight="1" x14ac:dyDescent="0.25">
      <c r="A20" s="5" t="s">
        <v>475</v>
      </c>
      <c r="B20" s="6" t="s">
        <v>279</v>
      </c>
      <c r="C20" s="87">
        <v>0</v>
      </c>
      <c r="D20" s="87">
        <v>0</v>
      </c>
      <c r="E20" s="87">
        <v>0</v>
      </c>
      <c r="F20" s="172">
        <f t="shared" si="0"/>
        <v>0</v>
      </c>
      <c r="G20" s="235">
        <v>586590</v>
      </c>
      <c r="H20" s="132">
        <v>0</v>
      </c>
      <c r="I20" s="132">
        <v>0</v>
      </c>
      <c r="J20" s="218">
        <f t="shared" si="3"/>
        <v>586590</v>
      </c>
      <c r="K20" s="235">
        <v>5701105</v>
      </c>
      <c r="L20" s="132">
        <v>0</v>
      </c>
      <c r="M20" s="132">
        <v>0</v>
      </c>
      <c r="N20" s="218">
        <f t="shared" si="4"/>
        <v>5701105</v>
      </c>
      <c r="O20" s="178"/>
      <c r="P20" s="177"/>
      <c r="Q20" s="177"/>
      <c r="R20" s="177"/>
    </row>
    <row r="21" spans="1:18" s="89" customFormat="1" ht="15" customHeight="1" x14ac:dyDescent="0.25">
      <c r="A21" s="36" t="s">
        <v>512</v>
      </c>
      <c r="B21" s="44" t="s">
        <v>280</v>
      </c>
      <c r="C21" s="119">
        <f>SUM(C15:C20)</f>
        <v>17216409</v>
      </c>
      <c r="D21" s="119">
        <f>SUM(D15:D20)</f>
        <v>0</v>
      </c>
      <c r="E21" s="119">
        <f>SUM(E15:E20)</f>
        <v>0</v>
      </c>
      <c r="F21" s="155">
        <f t="shared" si="0"/>
        <v>17216409</v>
      </c>
      <c r="G21" s="237">
        <f>SUM(G15:G20)</f>
        <v>17854002</v>
      </c>
      <c r="H21" s="129">
        <f>SUM(H15:H20)</f>
        <v>0</v>
      </c>
      <c r="I21" s="129">
        <f>SUM(I15:I20)</f>
        <v>0</v>
      </c>
      <c r="J21" s="219">
        <f t="shared" si="3"/>
        <v>17854002</v>
      </c>
      <c r="K21" s="247">
        <f>SUM(K15:K20)</f>
        <v>23326769</v>
      </c>
      <c r="L21" s="129">
        <f>SUM(L15:L20)</f>
        <v>0</v>
      </c>
      <c r="M21" s="129">
        <f>SUM(M15:M20)</f>
        <v>0</v>
      </c>
      <c r="N21" s="219">
        <f t="shared" si="4"/>
        <v>23326769</v>
      </c>
      <c r="O21" s="171"/>
      <c r="P21" s="170"/>
      <c r="Q21" s="170"/>
      <c r="R21" s="168"/>
    </row>
    <row r="22" spans="1:18" ht="15" customHeight="1" x14ac:dyDescent="0.25">
      <c r="A22" s="5" t="s">
        <v>479</v>
      </c>
      <c r="B22" s="6" t="s">
        <v>289</v>
      </c>
      <c r="C22" s="87">
        <v>0</v>
      </c>
      <c r="D22" s="87">
        <v>0</v>
      </c>
      <c r="E22" s="87">
        <v>0</v>
      </c>
      <c r="F22" s="172">
        <f t="shared" si="0"/>
        <v>0</v>
      </c>
      <c r="G22" s="235">
        <v>0</v>
      </c>
      <c r="H22" s="132">
        <v>0</v>
      </c>
      <c r="I22" s="132">
        <v>0</v>
      </c>
      <c r="J22" s="218">
        <f t="shared" si="3"/>
        <v>0</v>
      </c>
      <c r="K22" s="235">
        <v>0</v>
      </c>
      <c r="L22" s="132">
        <v>0</v>
      </c>
      <c r="M22" s="132">
        <v>0</v>
      </c>
      <c r="N22" s="218">
        <f t="shared" si="4"/>
        <v>0</v>
      </c>
      <c r="O22" s="178"/>
      <c r="P22" s="177"/>
      <c r="Q22" s="177"/>
      <c r="R22" s="177"/>
    </row>
    <row r="23" spans="1:18" ht="15" customHeight="1" x14ac:dyDescent="0.25">
      <c r="A23" s="5" t="s">
        <v>480</v>
      </c>
      <c r="B23" s="6" t="s">
        <v>290</v>
      </c>
      <c r="C23" s="87">
        <v>0</v>
      </c>
      <c r="D23" s="87">
        <v>0</v>
      </c>
      <c r="E23" s="87">
        <v>0</v>
      </c>
      <c r="F23" s="172">
        <f t="shared" si="0"/>
        <v>0</v>
      </c>
      <c r="G23" s="235">
        <v>0</v>
      </c>
      <c r="H23" s="132">
        <v>0</v>
      </c>
      <c r="I23" s="132">
        <v>0</v>
      </c>
      <c r="J23" s="218">
        <f t="shared" si="3"/>
        <v>0</v>
      </c>
      <c r="K23" s="235">
        <v>0</v>
      </c>
      <c r="L23" s="132">
        <v>0</v>
      </c>
      <c r="M23" s="132">
        <v>0</v>
      </c>
      <c r="N23" s="218">
        <f t="shared" si="4"/>
        <v>0</v>
      </c>
      <c r="O23" s="178"/>
      <c r="P23" s="177"/>
      <c r="Q23" s="177"/>
      <c r="R23" s="177"/>
    </row>
    <row r="24" spans="1:18" s="89" customFormat="1" ht="15" customHeight="1" x14ac:dyDescent="0.25">
      <c r="A24" s="7" t="s">
        <v>514</v>
      </c>
      <c r="B24" s="8" t="s">
        <v>291</v>
      </c>
      <c r="C24" s="90">
        <f>SUM(C22:C23)</f>
        <v>0</v>
      </c>
      <c r="D24" s="90">
        <f>SUM(D22:D23)</f>
        <v>0</v>
      </c>
      <c r="E24" s="90">
        <f>SUM(E22:E23)</f>
        <v>0</v>
      </c>
      <c r="F24" s="155">
        <f t="shared" si="0"/>
        <v>0</v>
      </c>
      <c r="G24" s="236">
        <f>SUM(G22:G23)</f>
        <v>0</v>
      </c>
      <c r="H24" s="128">
        <f>SUM(H22:H23)</f>
        <v>0</v>
      </c>
      <c r="I24" s="128">
        <f>SUM(I22:I23)</f>
        <v>0</v>
      </c>
      <c r="J24" s="219">
        <f t="shared" si="3"/>
        <v>0</v>
      </c>
      <c r="K24" s="236">
        <f>SUM(K22:K23)</f>
        <v>0</v>
      </c>
      <c r="L24" s="128">
        <f>SUM(L22:L23)</f>
        <v>0</v>
      </c>
      <c r="M24" s="128">
        <f>SUM(M22:M23)</f>
        <v>0</v>
      </c>
      <c r="N24" s="219">
        <f t="shared" si="4"/>
        <v>0</v>
      </c>
      <c r="O24" s="169"/>
      <c r="P24" s="168"/>
      <c r="Q24" s="168"/>
      <c r="R24" s="168"/>
    </row>
    <row r="25" spans="1:18" ht="15" customHeight="1" x14ac:dyDescent="0.25">
      <c r="A25" s="7" t="s">
        <v>481</v>
      </c>
      <c r="B25" s="8" t="s">
        <v>292</v>
      </c>
      <c r="C25" s="90">
        <v>0</v>
      </c>
      <c r="D25" s="90">
        <v>0</v>
      </c>
      <c r="E25" s="90">
        <v>0</v>
      </c>
      <c r="F25" s="155">
        <f t="shared" si="0"/>
        <v>0</v>
      </c>
      <c r="G25" s="236">
        <v>0</v>
      </c>
      <c r="H25" s="128">
        <v>0</v>
      </c>
      <c r="I25" s="128">
        <v>0</v>
      </c>
      <c r="J25" s="219">
        <f t="shared" si="3"/>
        <v>0</v>
      </c>
      <c r="K25" s="236">
        <v>0</v>
      </c>
      <c r="L25" s="128">
        <v>0</v>
      </c>
      <c r="M25" s="128">
        <v>0</v>
      </c>
      <c r="N25" s="219">
        <f t="shared" si="4"/>
        <v>0</v>
      </c>
      <c r="O25" s="169"/>
      <c r="P25" s="168"/>
      <c r="Q25" s="168"/>
      <c r="R25" s="168"/>
    </row>
    <row r="26" spans="1:18" ht="15" customHeight="1" x14ac:dyDescent="0.25">
      <c r="A26" s="7" t="s">
        <v>482</v>
      </c>
      <c r="B26" s="8" t="s">
        <v>293</v>
      </c>
      <c r="C26" s="90">
        <v>0</v>
      </c>
      <c r="D26" s="90">
        <v>0</v>
      </c>
      <c r="E26" s="90">
        <v>0</v>
      </c>
      <c r="F26" s="155">
        <f t="shared" si="0"/>
        <v>0</v>
      </c>
      <c r="G26" s="236">
        <v>0</v>
      </c>
      <c r="H26" s="128">
        <v>0</v>
      </c>
      <c r="I26" s="128">
        <v>0</v>
      </c>
      <c r="J26" s="219">
        <f t="shared" si="3"/>
        <v>0</v>
      </c>
      <c r="K26" s="236">
        <v>0</v>
      </c>
      <c r="L26" s="128">
        <v>0</v>
      </c>
      <c r="M26" s="128">
        <v>0</v>
      </c>
      <c r="N26" s="219">
        <f t="shared" si="4"/>
        <v>0</v>
      </c>
      <c r="O26" s="169"/>
      <c r="P26" s="168"/>
      <c r="Q26" s="168"/>
      <c r="R26" s="168"/>
    </row>
    <row r="27" spans="1:18" ht="15" customHeight="1" x14ac:dyDescent="0.25">
      <c r="A27" s="7" t="s">
        <v>483</v>
      </c>
      <c r="B27" s="8" t="s">
        <v>294</v>
      </c>
      <c r="C27" s="90">
        <v>250000</v>
      </c>
      <c r="D27" s="90">
        <v>0</v>
      </c>
      <c r="E27" s="90">
        <v>0</v>
      </c>
      <c r="F27" s="155">
        <f t="shared" si="0"/>
        <v>250000</v>
      </c>
      <c r="G27" s="236">
        <v>300000</v>
      </c>
      <c r="H27" s="128">
        <v>0</v>
      </c>
      <c r="I27" s="128">
        <v>0</v>
      </c>
      <c r="J27" s="219">
        <f t="shared" si="3"/>
        <v>300000</v>
      </c>
      <c r="K27" s="236">
        <v>300000</v>
      </c>
      <c r="L27" s="128">
        <v>0</v>
      </c>
      <c r="M27" s="128">
        <v>0</v>
      </c>
      <c r="N27" s="219">
        <f t="shared" si="4"/>
        <v>300000</v>
      </c>
      <c r="O27" s="169"/>
      <c r="P27" s="168"/>
      <c r="Q27" s="168"/>
      <c r="R27" s="168"/>
    </row>
    <row r="28" spans="1:18" ht="15" customHeight="1" x14ac:dyDescent="0.25">
      <c r="A28" s="5" t="s">
        <v>484</v>
      </c>
      <c r="B28" s="6" t="s">
        <v>295</v>
      </c>
      <c r="C28" s="87">
        <v>2000000</v>
      </c>
      <c r="D28" s="87">
        <v>0</v>
      </c>
      <c r="E28" s="87">
        <v>0</v>
      </c>
      <c r="F28" s="172">
        <f t="shared" si="0"/>
        <v>2000000</v>
      </c>
      <c r="G28" s="235">
        <v>2000000</v>
      </c>
      <c r="H28" s="132">
        <v>0</v>
      </c>
      <c r="I28" s="132">
        <v>0</v>
      </c>
      <c r="J28" s="218">
        <f t="shared" si="3"/>
        <v>2000000</v>
      </c>
      <c r="K28" s="235">
        <v>6540000</v>
      </c>
      <c r="L28" s="132">
        <v>0</v>
      </c>
      <c r="M28" s="132">
        <v>0</v>
      </c>
      <c r="N28" s="218">
        <f t="shared" si="4"/>
        <v>6540000</v>
      </c>
      <c r="O28" s="178"/>
      <c r="P28" s="177"/>
      <c r="Q28" s="177"/>
      <c r="R28" s="177"/>
    </row>
    <row r="29" spans="1:18" ht="15" customHeight="1" x14ac:dyDescent="0.25">
      <c r="A29" s="5" t="s">
        <v>485</v>
      </c>
      <c r="B29" s="6" t="s">
        <v>298</v>
      </c>
      <c r="C29" s="87">
        <v>0</v>
      </c>
      <c r="D29" s="87">
        <v>0</v>
      </c>
      <c r="E29" s="87">
        <v>0</v>
      </c>
      <c r="F29" s="172">
        <f t="shared" si="0"/>
        <v>0</v>
      </c>
      <c r="G29" s="235">
        <v>0</v>
      </c>
      <c r="H29" s="132">
        <v>0</v>
      </c>
      <c r="I29" s="132">
        <v>0</v>
      </c>
      <c r="J29" s="218">
        <f t="shared" si="3"/>
        <v>0</v>
      </c>
      <c r="K29" s="235">
        <v>0</v>
      </c>
      <c r="L29" s="132">
        <v>0</v>
      </c>
      <c r="M29" s="132">
        <v>0</v>
      </c>
      <c r="N29" s="218">
        <f t="shared" si="4"/>
        <v>0</v>
      </c>
      <c r="O29" s="178"/>
      <c r="P29" s="177"/>
      <c r="Q29" s="177"/>
      <c r="R29" s="177"/>
    </row>
    <row r="30" spans="1:18" ht="15" customHeight="1" x14ac:dyDescent="0.25">
      <c r="A30" s="5" t="s">
        <v>299</v>
      </c>
      <c r="B30" s="6" t="s">
        <v>300</v>
      </c>
      <c r="C30" s="87">
        <v>0</v>
      </c>
      <c r="D30" s="87">
        <v>0</v>
      </c>
      <c r="E30" s="87">
        <v>0</v>
      </c>
      <c r="F30" s="172">
        <f t="shared" si="0"/>
        <v>0</v>
      </c>
      <c r="G30" s="235">
        <v>0</v>
      </c>
      <c r="H30" s="132">
        <v>0</v>
      </c>
      <c r="I30" s="132">
        <v>0</v>
      </c>
      <c r="J30" s="218">
        <f t="shared" si="3"/>
        <v>0</v>
      </c>
      <c r="K30" s="235">
        <v>0</v>
      </c>
      <c r="L30" s="132">
        <v>0</v>
      </c>
      <c r="M30" s="132">
        <v>0</v>
      </c>
      <c r="N30" s="218">
        <f t="shared" si="4"/>
        <v>0</v>
      </c>
      <c r="O30" s="178"/>
      <c r="P30" s="177"/>
      <c r="Q30" s="177"/>
      <c r="R30" s="177"/>
    </row>
    <row r="31" spans="1:18" ht="15" customHeight="1" x14ac:dyDescent="0.25">
      <c r="A31" s="5" t="s">
        <v>486</v>
      </c>
      <c r="B31" s="6" t="s">
        <v>301</v>
      </c>
      <c r="C31" s="87">
        <v>500000</v>
      </c>
      <c r="D31" s="87">
        <v>0</v>
      </c>
      <c r="E31" s="87">
        <v>0</v>
      </c>
      <c r="F31" s="172">
        <f t="shared" si="0"/>
        <v>500000</v>
      </c>
      <c r="G31" s="235">
        <v>0</v>
      </c>
      <c r="H31" s="132">
        <v>0</v>
      </c>
      <c r="I31" s="132">
        <v>0</v>
      </c>
      <c r="J31" s="218">
        <f t="shared" si="3"/>
        <v>0</v>
      </c>
      <c r="K31" s="235">
        <v>0</v>
      </c>
      <c r="L31" s="132">
        <v>0</v>
      </c>
      <c r="M31" s="132">
        <v>0</v>
      </c>
      <c r="N31" s="218">
        <f t="shared" si="4"/>
        <v>0</v>
      </c>
      <c r="O31" s="178"/>
      <c r="P31" s="177"/>
      <c r="Q31" s="177"/>
      <c r="R31" s="177"/>
    </row>
    <row r="32" spans="1:18" ht="15" customHeight="1" x14ac:dyDescent="0.25">
      <c r="A32" s="5" t="s">
        <v>487</v>
      </c>
      <c r="B32" s="6" t="s">
        <v>306</v>
      </c>
      <c r="C32" s="87">
        <v>40000</v>
      </c>
      <c r="D32" s="87">
        <v>0</v>
      </c>
      <c r="E32" s="87">
        <v>0</v>
      </c>
      <c r="F32" s="172">
        <f t="shared" si="0"/>
        <v>40000</v>
      </c>
      <c r="G32" s="235">
        <v>20000</v>
      </c>
      <c r="H32" s="132">
        <v>0</v>
      </c>
      <c r="I32" s="132">
        <v>0</v>
      </c>
      <c r="J32" s="218">
        <f t="shared" si="3"/>
        <v>20000</v>
      </c>
      <c r="K32" s="235">
        <v>20000</v>
      </c>
      <c r="L32" s="132">
        <v>0</v>
      </c>
      <c r="M32" s="132">
        <v>0</v>
      </c>
      <c r="N32" s="218">
        <f t="shared" si="4"/>
        <v>20000</v>
      </c>
      <c r="O32" s="178"/>
      <c r="P32" s="177"/>
      <c r="Q32" s="177"/>
      <c r="R32" s="177"/>
    </row>
    <row r="33" spans="1:18" s="89" customFormat="1" ht="15" customHeight="1" x14ac:dyDescent="0.25">
      <c r="A33" s="7" t="s">
        <v>515</v>
      </c>
      <c r="B33" s="8" t="s">
        <v>309</v>
      </c>
      <c r="C33" s="90">
        <f>SUM(C28:C32)</f>
        <v>2540000</v>
      </c>
      <c r="D33" s="90">
        <f>SUM(D28:D32)</f>
        <v>0</v>
      </c>
      <c r="E33" s="90">
        <f>SUM(E28:E32)</f>
        <v>0</v>
      </c>
      <c r="F33" s="155">
        <f t="shared" si="0"/>
        <v>2540000</v>
      </c>
      <c r="G33" s="236">
        <f>SUM(G28:G32)</f>
        <v>2020000</v>
      </c>
      <c r="H33" s="128">
        <f>SUM(H28:H32)</f>
        <v>0</v>
      </c>
      <c r="I33" s="128">
        <f>SUM(I28:I32)</f>
        <v>0</v>
      </c>
      <c r="J33" s="219">
        <f t="shared" si="3"/>
        <v>2020000</v>
      </c>
      <c r="K33" s="236">
        <f>SUM(K28:K32)</f>
        <v>6560000</v>
      </c>
      <c r="L33" s="128">
        <f>SUM(L28:L32)</f>
        <v>0</v>
      </c>
      <c r="M33" s="128">
        <f>SUM(M28:M32)</f>
        <v>0</v>
      </c>
      <c r="N33" s="219">
        <f t="shared" si="4"/>
        <v>6560000</v>
      </c>
      <c r="O33" s="169"/>
      <c r="P33" s="168"/>
      <c r="Q33" s="168"/>
      <c r="R33" s="168"/>
    </row>
    <row r="34" spans="1:18" ht="15" customHeight="1" x14ac:dyDescent="0.25">
      <c r="A34" s="7" t="s">
        <v>488</v>
      </c>
      <c r="B34" s="8" t="s">
        <v>310</v>
      </c>
      <c r="C34" s="90">
        <v>20000</v>
      </c>
      <c r="D34" s="90">
        <v>0</v>
      </c>
      <c r="E34" s="90">
        <v>0</v>
      </c>
      <c r="F34" s="155">
        <f t="shared" si="0"/>
        <v>20000</v>
      </c>
      <c r="G34" s="236">
        <v>20000</v>
      </c>
      <c r="H34" s="128">
        <v>0</v>
      </c>
      <c r="I34" s="128">
        <v>0</v>
      </c>
      <c r="J34" s="219">
        <f t="shared" si="3"/>
        <v>20000</v>
      </c>
      <c r="K34" s="236">
        <v>20000</v>
      </c>
      <c r="L34" s="128">
        <v>0</v>
      </c>
      <c r="M34" s="128">
        <v>0</v>
      </c>
      <c r="N34" s="219">
        <f t="shared" si="4"/>
        <v>20000</v>
      </c>
      <c r="O34" s="169"/>
      <c r="P34" s="168"/>
      <c r="Q34" s="168"/>
      <c r="R34" s="168"/>
    </row>
    <row r="35" spans="1:18" s="89" customFormat="1" ht="15" customHeight="1" x14ac:dyDescent="0.25">
      <c r="A35" s="36" t="s">
        <v>516</v>
      </c>
      <c r="B35" s="44" t="s">
        <v>311</v>
      </c>
      <c r="C35" s="119">
        <f>C24+C25+C26+C27+C33+C34</f>
        <v>2810000</v>
      </c>
      <c r="D35" s="119">
        <f>D24+D25+D26+D27+D33+D34</f>
        <v>0</v>
      </c>
      <c r="E35" s="119">
        <f>E24+E25+E26+E27+E33+E34</f>
        <v>0</v>
      </c>
      <c r="F35" s="156">
        <f t="shared" si="0"/>
        <v>2810000</v>
      </c>
      <c r="G35" s="237">
        <f>G24+G25+G26+G27+G33+G34</f>
        <v>2340000</v>
      </c>
      <c r="H35" s="129">
        <f>H24+H25+H26+H27+H33+H34</f>
        <v>0</v>
      </c>
      <c r="I35" s="129">
        <f>I24+I25+I26+I27+I33+I34</f>
        <v>0</v>
      </c>
      <c r="J35" s="202">
        <f t="shared" si="3"/>
        <v>2340000</v>
      </c>
      <c r="K35" s="247">
        <f>K24+K25+K26+K27+K33+K34</f>
        <v>6880000</v>
      </c>
      <c r="L35" s="129">
        <f>L24+L25+L26+L27+L33+L34</f>
        <v>0</v>
      </c>
      <c r="M35" s="129">
        <f>M24+M25+M26+M27+M33+M34</f>
        <v>0</v>
      </c>
      <c r="N35" s="202">
        <f t="shared" si="4"/>
        <v>6880000</v>
      </c>
      <c r="O35" s="171"/>
      <c r="P35" s="170"/>
      <c r="Q35" s="170"/>
      <c r="R35" s="170"/>
    </row>
    <row r="36" spans="1:18" ht="15" customHeight="1" x14ac:dyDescent="0.25">
      <c r="A36" s="13" t="s">
        <v>312</v>
      </c>
      <c r="B36" s="6" t="s">
        <v>313</v>
      </c>
      <c r="C36" s="87">
        <v>0</v>
      </c>
      <c r="D36" s="87">
        <v>0</v>
      </c>
      <c r="E36" s="87">
        <v>0</v>
      </c>
      <c r="F36" s="172">
        <f t="shared" si="0"/>
        <v>0</v>
      </c>
      <c r="G36" s="235">
        <v>0</v>
      </c>
      <c r="H36" s="132">
        <v>0</v>
      </c>
      <c r="I36" s="132">
        <v>0</v>
      </c>
      <c r="J36" s="218">
        <f t="shared" si="3"/>
        <v>0</v>
      </c>
      <c r="K36" s="235">
        <v>0</v>
      </c>
      <c r="L36" s="132">
        <v>0</v>
      </c>
      <c r="M36" s="132">
        <v>0</v>
      </c>
      <c r="N36" s="218">
        <f t="shared" si="4"/>
        <v>0</v>
      </c>
      <c r="O36" s="178"/>
      <c r="P36" s="177"/>
      <c r="Q36" s="177"/>
      <c r="R36" s="177"/>
    </row>
    <row r="37" spans="1:18" ht="15" customHeight="1" x14ac:dyDescent="0.25">
      <c r="A37" s="13" t="s">
        <v>489</v>
      </c>
      <c r="B37" s="6" t="s">
        <v>314</v>
      </c>
      <c r="C37" s="87">
        <v>0</v>
      </c>
      <c r="D37" s="87">
        <v>0</v>
      </c>
      <c r="E37" s="87">
        <v>0</v>
      </c>
      <c r="F37" s="172">
        <f t="shared" si="0"/>
        <v>0</v>
      </c>
      <c r="G37" s="235">
        <v>0</v>
      </c>
      <c r="H37" s="132">
        <v>0</v>
      </c>
      <c r="I37" s="132">
        <v>0</v>
      </c>
      <c r="J37" s="218">
        <f t="shared" si="3"/>
        <v>0</v>
      </c>
      <c r="K37" s="235">
        <v>0</v>
      </c>
      <c r="L37" s="132">
        <v>0</v>
      </c>
      <c r="M37" s="132">
        <v>0</v>
      </c>
      <c r="N37" s="218">
        <f t="shared" si="4"/>
        <v>0</v>
      </c>
      <c r="O37" s="178"/>
      <c r="P37" s="177"/>
      <c r="Q37" s="177"/>
      <c r="R37" s="177"/>
    </row>
    <row r="38" spans="1:18" ht="15" customHeight="1" x14ac:dyDescent="0.25">
      <c r="A38" s="13" t="s">
        <v>490</v>
      </c>
      <c r="B38" s="6" t="s">
        <v>315</v>
      </c>
      <c r="C38" s="87"/>
      <c r="D38" s="87">
        <v>0</v>
      </c>
      <c r="E38" s="87">
        <v>0</v>
      </c>
      <c r="F38" s="172">
        <f t="shared" si="0"/>
        <v>0</v>
      </c>
      <c r="G38" s="235"/>
      <c r="H38" s="132">
        <v>0</v>
      </c>
      <c r="I38" s="132">
        <v>0</v>
      </c>
      <c r="J38" s="218">
        <f t="shared" si="3"/>
        <v>0</v>
      </c>
      <c r="K38" s="235"/>
      <c r="L38" s="132">
        <v>0</v>
      </c>
      <c r="M38" s="132">
        <v>0</v>
      </c>
      <c r="N38" s="218">
        <f t="shared" si="4"/>
        <v>0</v>
      </c>
      <c r="O38" s="178"/>
      <c r="P38" s="177"/>
      <c r="Q38" s="177"/>
      <c r="R38" s="177"/>
    </row>
    <row r="39" spans="1:18" ht="15" customHeight="1" x14ac:dyDescent="0.25">
      <c r="A39" s="13" t="s">
        <v>491</v>
      </c>
      <c r="B39" s="6" t="s">
        <v>316</v>
      </c>
      <c r="C39" s="87">
        <v>144000</v>
      </c>
      <c r="D39" s="87">
        <v>0</v>
      </c>
      <c r="E39" s="87">
        <v>0</v>
      </c>
      <c r="F39" s="172">
        <f t="shared" si="0"/>
        <v>144000</v>
      </c>
      <c r="G39" s="235">
        <v>144000</v>
      </c>
      <c r="H39" s="132">
        <v>0</v>
      </c>
      <c r="I39" s="132">
        <v>0</v>
      </c>
      <c r="J39" s="218">
        <f t="shared" si="3"/>
        <v>144000</v>
      </c>
      <c r="K39" s="235">
        <v>505000</v>
      </c>
      <c r="L39" s="132">
        <v>0</v>
      </c>
      <c r="M39" s="132">
        <v>0</v>
      </c>
      <c r="N39" s="218">
        <f t="shared" si="4"/>
        <v>505000</v>
      </c>
      <c r="O39" s="178"/>
      <c r="P39" s="177"/>
      <c r="Q39" s="177"/>
      <c r="R39" s="177"/>
    </row>
    <row r="40" spans="1:18" ht="15" customHeight="1" x14ac:dyDescent="0.25">
      <c r="A40" s="13" t="s">
        <v>317</v>
      </c>
      <c r="B40" s="6" t="s">
        <v>318</v>
      </c>
      <c r="C40" s="87">
        <v>0</v>
      </c>
      <c r="D40" s="87">
        <v>0</v>
      </c>
      <c r="E40" s="87">
        <v>0</v>
      </c>
      <c r="F40" s="172">
        <f t="shared" si="0"/>
        <v>0</v>
      </c>
      <c r="G40" s="235">
        <v>0</v>
      </c>
      <c r="H40" s="132">
        <v>0</v>
      </c>
      <c r="I40" s="132">
        <v>0</v>
      </c>
      <c r="J40" s="218">
        <f t="shared" si="3"/>
        <v>0</v>
      </c>
      <c r="K40" s="235">
        <v>0</v>
      </c>
      <c r="L40" s="132">
        <v>0</v>
      </c>
      <c r="M40" s="132">
        <v>0</v>
      </c>
      <c r="N40" s="218">
        <f t="shared" si="4"/>
        <v>0</v>
      </c>
      <c r="O40" s="178"/>
      <c r="P40" s="177"/>
      <c r="Q40" s="177"/>
      <c r="R40" s="177"/>
    </row>
    <row r="41" spans="1:18" ht="15" customHeight="1" x14ac:dyDescent="0.25">
      <c r="A41" s="13" t="s">
        <v>319</v>
      </c>
      <c r="B41" s="6" t="s">
        <v>320</v>
      </c>
      <c r="C41" s="87">
        <v>0</v>
      </c>
      <c r="D41" s="87">
        <v>0</v>
      </c>
      <c r="E41" s="87">
        <v>0</v>
      </c>
      <c r="F41" s="172">
        <f t="shared" si="0"/>
        <v>0</v>
      </c>
      <c r="G41" s="235">
        <v>0</v>
      </c>
      <c r="H41" s="132">
        <v>0</v>
      </c>
      <c r="I41" s="132">
        <v>0</v>
      </c>
      <c r="J41" s="218">
        <f t="shared" si="3"/>
        <v>0</v>
      </c>
      <c r="K41" s="235">
        <v>0</v>
      </c>
      <c r="L41" s="132">
        <v>0</v>
      </c>
      <c r="M41" s="132">
        <v>0</v>
      </c>
      <c r="N41" s="218">
        <f t="shared" si="4"/>
        <v>0</v>
      </c>
      <c r="O41" s="178"/>
      <c r="P41" s="177"/>
      <c r="Q41" s="177"/>
      <c r="R41" s="177"/>
    </row>
    <row r="42" spans="1:18" ht="15" customHeight="1" x14ac:dyDescent="0.25">
      <c r="A42" s="13" t="s">
        <v>321</v>
      </c>
      <c r="B42" s="6" t="s">
        <v>322</v>
      </c>
      <c r="C42" s="87">
        <v>0</v>
      </c>
      <c r="D42" s="87">
        <v>0</v>
      </c>
      <c r="E42" s="87">
        <v>0</v>
      </c>
      <c r="F42" s="172">
        <f t="shared" si="0"/>
        <v>0</v>
      </c>
      <c r="G42" s="235">
        <v>0</v>
      </c>
      <c r="H42" s="132">
        <v>0</v>
      </c>
      <c r="I42" s="132">
        <v>0</v>
      </c>
      <c r="J42" s="218">
        <f t="shared" si="3"/>
        <v>0</v>
      </c>
      <c r="K42" s="235">
        <v>0</v>
      </c>
      <c r="L42" s="132">
        <v>0</v>
      </c>
      <c r="M42" s="132">
        <v>0</v>
      </c>
      <c r="N42" s="218">
        <f t="shared" si="4"/>
        <v>0</v>
      </c>
      <c r="O42" s="178"/>
      <c r="P42" s="177"/>
      <c r="Q42" s="177"/>
      <c r="R42" s="177"/>
    </row>
    <row r="43" spans="1:18" ht="15" customHeight="1" x14ac:dyDescent="0.25">
      <c r="A43" s="13" t="s">
        <v>492</v>
      </c>
      <c r="B43" s="6" t="s">
        <v>323</v>
      </c>
      <c r="C43" s="87">
        <v>0</v>
      </c>
      <c r="D43" s="87">
        <v>0</v>
      </c>
      <c r="E43" s="87">
        <v>0</v>
      </c>
      <c r="F43" s="172">
        <v>0</v>
      </c>
      <c r="G43" s="235">
        <v>0</v>
      </c>
      <c r="H43" s="132">
        <v>0</v>
      </c>
      <c r="I43" s="132">
        <v>0</v>
      </c>
      <c r="J43" s="218">
        <v>0</v>
      </c>
      <c r="K43" s="235">
        <v>0</v>
      </c>
      <c r="L43" s="132">
        <v>0</v>
      </c>
      <c r="M43" s="132">
        <v>0</v>
      </c>
      <c r="N43" s="218">
        <v>0</v>
      </c>
      <c r="O43" s="178"/>
      <c r="P43" s="177"/>
      <c r="Q43" s="177"/>
      <c r="R43" s="177"/>
    </row>
    <row r="44" spans="1:18" ht="15" customHeight="1" x14ac:dyDescent="0.25">
      <c r="A44" s="13" t="s">
        <v>493</v>
      </c>
      <c r="B44" s="6" t="s">
        <v>324</v>
      </c>
      <c r="C44" s="87">
        <v>0</v>
      </c>
      <c r="D44" s="87">
        <v>0</v>
      </c>
      <c r="E44" s="87">
        <v>0</v>
      </c>
      <c r="F44" s="172">
        <f t="shared" si="0"/>
        <v>0</v>
      </c>
      <c r="G44" s="235">
        <v>0</v>
      </c>
      <c r="H44" s="132">
        <v>0</v>
      </c>
      <c r="I44" s="132">
        <v>0</v>
      </c>
      <c r="J44" s="218">
        <f t="shared" ref="J44" si="5">SUM(G44:I44)</f>
        <v>0</v>
      </c>
      <c r="K44" s="235">
        <v>0</v>
      </c>
      <c r="L44" s="132">
        <v>0</v>
      </c>
      <c r="M44" s="132">
        <v>0</v>
      </c>
      <c r="N44" s="218">
        <f t="shared" ref="N44" si="6">SUM(K44:M44)</f>
        <v>0</v>
      </c>
      <c r="O44" s="178"/>
      <c r="P44" s="177"/>
      <c r="Q44" s="177"/>
      <c r="R44" s="177"/>
    </row>
    <row r="45" spans="1:18" ht="15" customHeight="1" x14ac:dyDescent="0.25">
      <c r="A45" s="13" t="s">
        <v>494</v>
      </c>
      <c r="B45" s="6" t="s">
        <v>687</v>
      </c>
      <c r="C45" s="87">
        <v>0</v>
      </c>
      <c r="D45" s="87">
        <v>0</v>
      </c>
      <c r="E45" s="87">
        <v>0</v>
      </c>
      <c r="F45" s="172">
        <v>0</v>
      </c>
      <c r="G45" s="235">
        <v>0</v>
      </c>
      <c r="H45" s="132">
        <v>0</v>
      </c>
      <c r="I45" s="132">
        <v>0</v>
      </c>
      <c r="J45" s="218">
        <v>0</v>
      </c>
      <c r="K45" s="235">
        <v>647870</v>
      </c>
      <c r="L45" s="132">
        <v>0</v>
      </c>
      <c r="M45" s="132">
        <v>0</v>
      </c>
      <c r="N45" s="218">
        <v>0</v>
      </c>
      <c r="O45" s="178"/>
      <c r="P45" s="177"/>
      <c r="Q45" s="177"/>
      <c r="R45" s="177"/>
    </row>
    <row r="46" spans="1:18" s="89" customFormat="1" ht="15" customHeight="1" x14ac:dyDescent="0.25">
      <c r="A46" s="43" t="s">
        <v>517</v>
      </c>
      <c r="B46" s="44" t="s">
        <v>325</v>
      </c>
      <c r="C46" s="119">
        <f>SUM(C36:C45)</f>
        <v>144000</v>
      </c>
      <c r="D46" s="119">
        <f>SUM(D36:D45)</f>
        <v>0</v>
      </c>
      <c r="E46" s="119">
        <f>SUM(E36:E45)</f>
        <v>0</v>
      </c>
      <c r="F46" s="156">
        <f t="shared" si="0"/>
        <v>144000</v>
      </c>
      <c r="G46" s="237">
        <f>SUM(G36:G45)</f>
        <v>144000</v>
      </c>
      <c r="H46" s="129">
        <f>SUM(H36:H45)</f>
        <v>0</v>
      </c>
      <c r="I46" s="129">
        <f>SUM(I36:I45)</f>
        <v>0</v>
      </c>
      <c r="J46" s="202">
        <f t="shared" ref="J46:J47" si="7">SUM(G46:I46)</f>
        <v>144000</v>
      </c>
      <c r="K46" s="247">
        <f>SUM(K36:K45)</f>
        <v>1152870</v>
      </c>
      <c r="L46" s="129">
        <f>SUM(L36:L45)</f>
        <v>0</v>
      </c>
      <c r="M46" s="129">
        <f>SUM(M36:M45)</f>
        <v>0</v>
      </c>
      <c r="N46" s="202">
        <f t="shared" ref="N46:N47" si="8">SUM(K46:M46)</f>
        <v>1152870</v>
      </c>
      <c r="O46" s="171"/>
      <c r="P46" s="170"/>
      <c r="Q46" s="170"/>
      <c r="R46" s="170"/>
    </row>
    <row r="47" spans="1:18" ht="15" customHeight="1" x14ac:dyDescent="0.25">
      <c r="A47" s="13" t="s">
        <v>334</v>
      </c>
      <c r="B47" s="6" t="s">
        <v>335</v>
      </c>
      <c r="C47" s="87">
        <v>0</v>
      </c>
      <c r="D47" s="87">
        <v>0</v>
      </c>
      <c r="E47" s="87">
        <v>0</v>
      </c>
      <c r="F47" s="172">
        <f t="shared" si="0"/>
        <v>0</v>
      </c>
      <c r="G47" s="235">
        <v>0</v>
      </c>
      <c r="H47" s="132">
        <v>0</v>
      </c>
      <c r="I47" s="132">
        <v>0</v>
      </c>
      <c r="J47" s="218">
        <f t="shared" si="7"/>
        <v>0</v>
      </c>
      <c r="K47" s="235">
        <v>0</v>
      </c>
      <c r="L47" s="132">
        <v>0</v>
      </c>
      <c r="M47" s="132">
        <v>0</v>
      </c>
      <c r="N47" s="218">
        <f t="shared" si="8"/>
        <v>0</v>
      </c>
      <c r="O47" s="178"/>
      <c r="P47" s="177"/>
      <c r="Q47" s="177"/>
      <c r="R47" s="177"/>
    </row>
    <row r="48" spans="1:18" ht="15" customHeight="1" x14ac:dyDescent="0.25">
      <c r="A48" s="5" t="s">
        <v>498</v>
      </c>
      <c r="B48" s="6" t="s">
        <v>688</v>
      </c>
      <c r="C48" s="87">
        <v>0</v>
      </c>
      <c r="D48" s="87">
        <v>0</v>
      </c>
      <c r="E48" s="87">
        <v>0</v>
      </c>
      <c r="F48" s="172">
        <v>0</v>
      </c>
      <c r="G48" s="235">
        <v>0</v>
      </c>
      <c r="H48" s="132">
        <v>0</v>
      </c>
      <c r="I48" s="132">
        <v>0</v>
      </c>
      <c r="J48" s="218">
        <v>0</v>
      </c>
      <c r="K48" s="235">
        <v>0</v>
      </c>
      <c r="L48" s="132">
        <v>0</v>
      </c>
      <c r="M48" s="132">
        <v>0</v>
      </c>
      <c r="N48" s="218">
        <v>0</v>
      </c>
      <c r="O48" s="178"/>
      <c r="P48" s="177"/>
      <c r="Q48" s="177"/>
      <c r="R48" s="177"/>
    </row>
    <row r="49" spans="1:18" ht="15" customHeight="1" x14ac:dyDescent="0.25">
      <c r="A49" s="13" t="s">
        <v>499</v>
      </c>
      <c r="B49" s="6" t="s">
        <v>667</v>
      </c>
      <c r="C49" s="87">
        <v>0</v>
      </c>
      <c r="D49" s="87">
        <v>0</v>
      </c>
      <c r="E49" s="87">
        <v>0</v>
      </c>
      <c r="F49" s="172">
        <f t="shared" si="0"/>
        <v>0</v>
      </c>
      <c r="G49" s="235">
        <v>0</v>
      </c>
      <c r="H49" s="132">
        <v>0</v>
      </c>
      <c r="I49" s="132">
        <v>0</v>
      </c>
      <c r="J49" s="218">
        <f t="shared" ref="J49:J50" si="9">SUM(G49:I49)</f>
        <v>0</v>
      </c>
      <c r="K49" s="235">
        <v>0</v>
      </c>
      <c r="L49" s="132">
        <v>0</v>
      </c>
      <c r="M49" s="132">
        <v>0</v>
      </c>
      <c r="N49" s="218">
        <f t="shared" ref="N49:N50" si="10">SUM(K49:M49)</f>
        <v>0</v>
      </c>
      <c r="O49" s="178"/>
      <c r="P49" s="177"/>
      <c r="Q49" s="177"/>
      <c r="R49" s="177"/>
    </row>
    <row r="50" spans="1:18" s="89" customFormat="1" ht="15" customHeight="1" x14ac:dyDescent="0.25">
      <c r="A50" s="36" t="s">
        <v>519</v>
      </c>
      <c r="B50" s="44" t="s">
        <v>336</v>
      </c>
      <c r="C50" s="119">
        <f>SUM(C47:C49)</f>
        <v>0</v>
      </c>
      <c r="D50" s="119">
        <f>SUM(D47:D49)</f>
        <v>0</v>
      </c>
      <c r="E50" s="119">
        <f>SUM(E47:E49)</f>
        <v>0</v>
      </c>
      <c r="F50" s="156">
        <f t="shared" si="0"/>
        <v>0</v>
      </c>
      <c r="G50" s="237">
        <f>SUM(G47:G49)</f>
        <v>0</v>
      </c>
      <c r="H50" s="129">
        <f>SUM(H47:H49)</f>
        <v>0</v>
      </c>
      <c r="I50" s="129">
        <f>SUM(I47:I49)</f>
        <v>0</v>
      </c>
      <c r="J50" s="202">
        <f t="shared" si="9"/>
        <v>0</v>
      </c>
      <c r="K50" s="237">
        <f>SUM(K47:K49)</f>
        <v>0</v>
      </c>
      <c r="L50" s="129">
        <f>SUM(L47:L49)</f>
        <v>0</v>
      </c>
      <c r="M50" s="129">
        <f>SUM(M47:M49)</f>
        <v>0</v>
      </c>
      <c r="N50" s="202">
        <f t="shared" si="10"/>
        <v>0</v>
      </c>
      <c r="O50" s="182"/>
      <c r="P50" s="181"/>
      <c r="Q50" s="181"/>
      <c r="R50" s="181"/>
    </row>
    <row r="51" spans="1:18" s="89" customFormat="1" ht="15" customHeight="1" x14ac:dyDescent="0.25">
      <c r="A51" s="144" t="s">
        <v>41</v>
      </c>
      <c r="B51" s="145"/>
      <c r="C51" s="146">
        <f>SUM(C21+C35+C46+C50)</f>
        <v>20170409</v>
      </c>
      <c r="D51" s="146">
        <f t="shared" ref="D51:F51" si="11">SUM(D21+D35+D46+D50)</f>
        <v>0</v>
      </c>
      <c r="E51" s="146">
        <f t="shared" si="11"/>
        <v>0</v>
      </c>
      <c r="F51" s="173">
        <f t="shared" si="11"/>
        <v>20170409</v>
      </c>
      <c r="G51" s="238">
        <f>SUM(G21+G35+G46+G50)</f>
        <v>20338002</v>
      </c>
      <c r="H51" s="239">
        <f t="shared" ref="H51:J51" si="12">SUM(H21+H35+H46+H50)</f>
        <v>0</v>
      </c>
      <c r="I51" s="239">
        <f t="shared" si="12"/>
        <v>0</v>
      </c>
      <c r="J51" s="240">
        <f t="shared" si="12"/>
        <v>20338002</v>
      </c>
      <c r="K51" s="238">
        <f>SUM(K21+K35+K46+K50)</f>
        <v>31359639</v>
      </c>
      <c r="L51" s="239">
        <f t="shared" ref="L51:N51" si="13">SUM(L21+L35+L46+L50)</f>
        <v>0</v>
      </c>
      <c r="M51" s="239">
        <f t="shared" si="13"/>
        <v>0</v>
      </c>
      <c r="N51" s="240">
        <f t="shared" si="13"/>
        <v>31359639</v>
      </c>
      <c r="O51" s="189"/>
      <c r="P51" s="189"/>
      <c r="Q51" s="189"/>
      <c r="R51" s="189"/>
    </row>
    <row r="52" spans="1:18" ht="15" customHeight="1" x14ac:dyDescent="0.25">
      <c r="A52" s="5" t="s">
        <v>281</v>
      </c>
      <c r="B52" s="6" t="s">
        <v>282</v>
      </c>
      <c r="C52" s="87">
        <v>0</v>
      </c>
      <c r="D52" s="87">
        <v>0</v>
      </c>
      <c r="E52" s="87">
        <v>0</v>
      </c>
      <c r="F52" s="172">
        <f t="shared" si="0"/>
        <v>0</v>
      </c>
      <c r="G52" s="235">
        <v>0</v>
      </c>
      <c r="H52" s="132">
        <v>0</v>
      </c>
      <c r="I52" s="132">
        <v>0</v>
      </c>
      <c r="J52" s="218">
        <f t="shared" ref="J52:J67" si="14">SUM(G52:I52)</f>
        <v>0</v>
      </c>
      <c r="K52" s="235">
        <v>0</v>
      </c>
      <c r="L52" s="132">
        <v>0</v>
      </c>
      <c r="M52" s="132">
        <v>0</v>
      </c>
      <c r="N52" s="218">
        <f t="shared" ref="N52:N67" si="15">SUM(K52:M52)</f>
        <v>0</v>
      </c>
      <c r="O52" s="193"/>
      <c r="P52" s="192"/>
      <c r="Q52" s="192"/>
      <c r="R52" s="192"/>
    </row>
    <row r="53" spans="1:18" ht="15" customHeight="1" x14ac:dyDescent="0.25">
      <c r="A53" s="5" t="s">
        <v>283</v>
      </c>
      <c r="B53" s="6" t="s">
        <v>284</v>
      </c>
      <c r="C53" s="87">
        <v>0</v>
      </c>
      <c r="D53" s="87">
        <v>0</v>
      </c>
      <c r="E53" s="87">
        <v>0</v>
      </c>
      <c r="F53" s="172">
        <f t="shared" si="0"/>
        <v>0</v>
      </c>
      <c r="G53" s="235">
        <v>0</v>
      </c>
      <c r="H53" s="132">
        <v>0</v>
      </c>
      <c r="I53" s="132">
        <v>0</v>
      </c>
      <c r="J53" s="218">
        <f t="shared" si="14"/>
        <v>0</v>
      </c>
      <c r="K53" s="235">
        <v>0</v>
      </c>
      <c r="L53" s="132">
        <v>0</v>
      </c>
      <c r="M53" s="132">
        <v>0</v>
      </c>
      <c r="N53" s="218">
        <f t="shared" si="15"/>
        <v>0</v>
      </c>
      <c r="O53" s="193"/>
      <c r="P53" s="192"/>
      <c r="Q53" s="192"/>
      <c r="R53" s="192"/>
    </row>
    <row r="54" spans="1:18" ht="15" customHeight="1" x14ac:dyDescent="0.25">
      <c r="A54" s="5" t="s">
        <v>476</v>
      </c>
      <c r="B54" s="6" t="s">
        <v>285</v>
      </c>
      <c r="C54" s="87">
        <v>0</v>
      </c>
      <c r="D54" s="87">
        <v>0</v>
      </c>
      <c r="E54" s="87">
        <v>0</v>
      </c>
      <c r="F54" s="172">
        <f t="shared" si="0"/>
        <v>0</v>
      </c>
      <c r="G54" s="235">
        <v>0</v>
      </c>
      <c r="H54" s="132">
        <v>0</v>
      </c>
      <c r="I54" s="132">
        <v>0</v>
      </c>
      <c r="J54" s="218">
        <f t="shared" si="14"/>
        <v>0</v>
      </c>
      <c r="K54" s="235">
        <v>0</v>
      </c>
      <c r="L54" s="132">
        <v>0</v>
      </c>
      <c r="M54" s="132">
        <v>0</v>
      </c>
      <c r="N54" s="218">
        <f t="shared" si="15"/>
        <v>0</v>
      </c>
      <c r="O54" s="193"/>
      <c r="P54" s="192"/>
      <c r="Q54" s="192"/>
      <c r="R54" s="192"/>
    </row>
    <row r="55" spans="1:18" ht="15" customHeight="1" x14ac:dyDescent="0.25">
      <c r="A55" s="5" t="s">
        <v>477</v>
      </c>
      <c r="B55" s="6" t="s">
        <v>286</v>
      </c>
      <c r="C55" s="87">
        <v>0</v>
      </c>
      <c r="D55" s="87">
        <v>0</v>
      </c>
      <c r="E55" s="87">
        <v>0</v>
      </c>
      <c r="F55" s="172">
        <f t="shared" si="0"/>
        <v>0</v>
      </c>
      <c r="G55" s="235">
        <v>0</v>
      </c>
      <c r="H55" s="132">
        <v>0</v>
      </c>
      <c r="I55" s="132">
        <v>0</v>
      </c>
      <c r="J55" s="218">
        <f t="shared" si="14"/>
        <v>0</v>
      </c>
      <c r="K55" s="235">
        <v>0</v>
      </c>
      <c r="L55" s="132">
        <v>0</v>
      </c>
      <c r="M55" s="132">
        <v>0</v>
      </c>
      <c r="N55" s="218">
        <f t="shared" si="15"/>
        <v>0</v>
      </c>
      <c r="O55" s="193"/>
      <c r="P55" s="192"/>
      <c r="Q55" s="192"/>
      <c r="R55" s="192"/>
    </row>
    <row r="56" spans="1:18" ht="15" customHeight="1" x14ac:dyDescent="0.25">
      <c r="A56" s="5" t="s">
        <v>478</v>
      </c>
      <c r="B56" s="6" t="s">
        <v>287</v>
      </c>
      <c r="C56" s="87">
        <v>2590963</v>
      </c>
      <c r="D56" s="87">
        <v>0</v>
      </c>
      <c r="E56" s="87">
        <v>0</v>
      </c>
      <c r="F56" s="172">
        <f t="shared" si="0"/>
        <v>2590963</v>
      </c>
      <c r="G56" s="235">
        <v>2590963</v>
      </c>
      <c r="H56" s="132">
        <v>0</v>
      </c>
      <c r="I56" s="132">
        <v>0</v>
      </c>
      <c r="J56" s="218">
        <f t="shared" si="14"/>
        <v>2590963</v>
      </c>
      <c r="K56" s="235">
        <v>14561739</v>
      </c>
      <c r="L56" s="132">
        <v>0</v>
      </c>
      <c r="M56" s="132">
        <v>0</v>
      </c>
      <c r="N56" s="218">
        <f t="shared" si="15"/>
        <v>14561739</v>
      </c>
      <c r="O56" s="193"/>
      <c r="P56" s="192"/>
      <c r="Q56" s="192"/>
      <c r="R56" s="192"/>
    </row>
    <row r="57" spans="1:18" s="89" customFormat="1" ht="15" customHeight="1" x14ac:dyDescent="0.25">
      <c r="A57" s="36" t="s">
        <v>513</v>
      </c>
      <c r="B57" s="44" t="s">
        <v>288</v>
      </c>
      <c r="C57" s="90">
        <f>SUM(C52:C56)</f>
        <v>2590963</v>
      </c>
      <c r="D57" s="90">
        <f>SUM(D52:D56)</f>
        <v>0</v>
      </c>
      <c r="E57" s="90">
        <f>SUM(E52:E56)</f>
        <v>0</v>
      </c>
      <c r="F57" s="155">
        <f t="shared" si="0"/>
        <v>2590963</v>
      </c>
      <c r="G57" s="236">
        <f>SUM(G52:G56)</f>
        <v>2590963</v>
      </c>
      <c r="H57" s="128">
        <f>SUM(H52:H56)</f>
        <v>0</v>
      </c>
      <c r="I57" s="128">
        <f>SUM(I52:I56)</f>
        <v>0</v>
      </c>
      <c r="J57" s="219">
        <f t="shared" si="14"/>
        <v>2590963</v>
      </c>
      <c r="K57" s="207">
        <f>SUM(K52:K56)</f>
        <v>14561739</v>
      </c>
      <c r="L57" s="128">
        <f>SUM(L52:L56)</f>
        <v>0</v>
      </c>
      <c r="M57" s="128">
        <f>SUM(M52:M56)</f>
        <v>0</v>
      </c>
      <c r="N57" s="219">
        <f t="shared" si="15"/>
        <v>14561739</v>
      </c>
      <c r="O57" s="190"/>
      <c r="P57" s="189"/>
      <c r="Q57" s="189"/>
      <c r="R57" s="189"/>
    </row>
    <row r="58" spans="1:18" ht="15" customHeight="1" x14ac:dyDescent="0.25">
      <c r="A58" s="13" t="s">
        <v>495</v>
      </c>
      <c r="B58" s="6" t="s">
        <v>326</v>
      </c>
      <c r="C58" s="87">
        <v>0</v>
      </c>
      <c r="D58" s="87">
        <v>0</v>
      </c>
      <c r="E58" s="87">
        <v>0</v>
      </c>
      <c r="F58" s="172">
        <f t="shared" si="0"/>
        <v>0</v>
      </c>
      <c r="G58" s="235">
        <v>0</v>
      </c>
      <c r="H58" s="132">
        <v>0</v>
      </c>
      <c r="I58" s="132">
        <v>0</v>
      </c>
      <c r="J58" s="218">
        <f t="shared" si="14"/>
        <v>0</v>
      </c>
      <c r="K58" s="235">
        <v>0</v>
      </c>
      <c r="L58" s="132">
        <v>0</v>
      </c>
      <c r="M58" s="132">
        <v>0</v>
      </c>
      <c r="N58" s="218">
        <f t="shared" si="15"/>
        <v>0</v>
      </c>
      <c r="O58" s="193"/>
      <c r="P58" s="192"/>
      <c r="Q58" s="192"/>
      <c r="R58" s="192"/>
    </row>
    <row r="59" spans="1:18" ht="15" customHeight="1" x14ac:dyDescent="0.25">
      <c r="A59" s="13" t="s">
        <v>496</v>
      </c>
      <c r="B59" s="6" t="s">
        <v>327</v>
      </c>
      <c r="C59" s="87">
        <v>0</v>
      </c>
      <c r="D59" s="87">
        <v>0</v>
      </c>
      <c r="E59" s="87">
        <v>0</v>
      </c>
      <c r="F59" s="172">
        <f t="shared" si="0"/>
        <v>0</v>
      </c>
      <c r="G59" s="235">
        <v>0</v>
      </c>
      <c r="H59" s="132">
        <v>0</v>
      </c>
      <c r="I59" s="132">
        <v>0</v>
      </c>
      <c r="J59" s="218">
        <f t="shared" si="14"/>
        <v>0</v>
      </c>
      <c r="K59" s="235">
        <v>0</v>
      </c>
      <c r="L59" s="132">
        <v>0</v>
      </c>
      <c r="M59" s="132">
        <v>0</v>
      </c>
      <c r="N59" s="218">
        <f t="shared" si="15"/>
        <v>0</v>
      </c>
      <c r="O59" s="193"/>
      <c r="P59" s="192"/>
      <c r="Q59" s="192"/>
      <c r="R59" s="192"/>
    </row>
    <row r="60" spans="1:18" ht="15" customHeight="1" x14ac:dyDescent="0.25">
      <c r="A60" s="13" t="s">
        <v>328</v>
      </c>
      <c r="B60" s="6" t="s">
        <v>329</v>
      </c>
      <c r="C60" s="87">
        <v>0</v>
      </c>
      <c r="D60" s="87">
        <v>0</v>
      </c>
      <c r="E60" s="87">
        <v>0</v>
      </c>
      <c r="F60" s="172">
        <f t="shared" si="0"/>
        <v>0</v>
      </c>
      <c r="G60" s="235">
        <v>0</v>
      </c>
      <c r="H60" s="132">
        <v>0</v>
      </c>
      <c r="I60" s="132">
        <v>0</v>
      </c>
      <c r="J60" s="218">
        <f t="shared" si="14"/>
        <v>0</v>
      </c>
      <c r="K60" s="235">
        <v>0</v>
      </c>
      <c r="L60" s="132">
        <v>0</v>
      </c>
      <c r="M60" s="132">
        <v>0</v>
      </c>
      <c r="N60" s="218">
        <f t="shared" si="15"/>
        <v>0</v>
      </c>
      <c r="O60" s="193"/>
      <c r="P60" s="192"/>
      <c r="Q60" s="192"/>
      <c r="R60" s="192"/>
    </row>
    <row r="61" spans="1:18" ht="15" customHeight="1" x14ac:dyDescent="0.25">
      <c r="A61" s="13" t="s">
        <v>497</v>
      </c>
      <c r="B61" s="6" t="s">
        <v>330</v>
      </c>
      <c r="C61" s="87">
        <v>0</v>
      </c>
      <c r="D61" s="87">
        <v>0</v>
      </c>
      <c r="E61" s="87">
        <v>0</v>
      </c>
      <c r="F61" s="172">
        <f t="shared" si="0"/>
        <v>0</v>
      </c>
      <c r="G61" s="235">
        <v>0</v>
      </c>
      <c r="H61" s="132">
        <v>0</v>
      </c>
      <c r="I61" s="132">
        <v>0</v>
      </c>
      <c r="J61" s="218">
        <f t="shared" si="14"/>
        <v>0</v>
      </c>
      <c r="K61" s="235">
        <v>0</v>
      </c>
      <c r="L61" s="132">
        <v>0</v>
      </c>
      <c r="M61" s="132">
        <v>0</v>
      </c>
      <c r="N61" s="218">
        <f t="shared" si="15"/>
        <v>0</v>
      </c>
      <c r="O61" s="193"/>
      <c r="P61" s="192"/>
      <c r="Q61" s="192"/>
      <c r="R61" s="192"/>
    </row>
    <row r="62" spans="1:18" ht="15" customHeight="1" x14ac:dyDescent="0.25">
      <c r="A62" s="13" t="s">
        <v>331</v>
      </c>
      <c r="B62" s="6" t="s">
        <v>332</v>
      </c>
      <c r="C62" s="87">
        <v>0</v>
      </c>
      <c r="D62" s="87">
        <v>0</v>
      </c>
      <c r="E62" s="87">
        <v>0</v>
      </c>
      <c r="F62" s="172">
        <f t="shared" si="0"/>
        <v>0</v>
      </c>
      <c r="G62" s="235">
        <v>0</v>
      </c>
      <c r="H62" s="132">
        <v>0</v>
      </c>
      <c r="I62" s="132">
        <v>0</v>
      </c>
      <c r="J62" s="218">
        <f t="shared" si="14"/>
        <v>0</v>
      </c>
      <c r="K62" s="235">
        <v>0</v>
      </c>
      <c r="L62" s="132">
        <v>0</v>
      </c>
      <c r="M62" s="132">
        <v>0</v>
      </c>
      <c r="N62" s="218">
        <f t="shared" si="15"/>
        <v>0</v>
      </c>
      <c r="O62" s="193"/>
      <c r="P62" s="192"/>
      <c r="Q62" s="192"/>
      <c r="R62" s="192"/>
    </row>
    <row r="63" spans="1:18" s="89" customFormat="1" ht="15" customHeight="1" x14ac:dyDescent="0.25">
      <c r="A63" s="36" t="s">
        <v>518</v>
      </c>
      <c r="B63" s="44" t="s">
        <v>333</v>
      </c>
      <c r="C63" s="90">
        <f>SUM(C58:C62)</f>
        <v>0</v>
      </c>
      <c r="D63" s="90">
        <f>SUM(D58:D62)</f>
        <v>0</v>
      </c>
      <c r="E63" s="90">
        <f>SUM(E58:E62)</f>
        <v>0</v>
      </c>
      <c r="F63" s="155">
        <f t="shared" si="0"/>
        <v>0</v>
      </c>
      <c r="G63" s="236">
        <f>SUM(G58:G62)</f>
        <v>0</v>
      </c>
      <c r="H63" s="128">
        <f>SUM(H58:H62)</f>
        <v>0</v>
      </c>
      <c r="I63" s="128">
        <f>SUM(I58:I62)</f>
        <v>0</v>
      </c>
      <c r="J63" s="219">
        <f t="shared" si="14"/>
        <v>0</v>
      </c>
      <c r="K63" s="236">
        <f>SUM(K58:K62)</f>
        <v>0</v>
      </c>
      <c r="L63" s="128">
        <f>SUM(L58:L62)</f>
        <v>0</v>
      </c>
      <c r="M63" s="128">
        <f>SUM(M58:M62)</f>
        <v>0</v>
      </c>
      <c r="N63" s="219">
        <f t="shared" si="15"/>
        <v>0</v>
      </c>
      <c r="O63" s="190"/>
      <c r="P63" s="189"/>
      <c r="Q63" s="189"/>
      <c r="R63" s="189"/>
    </row>
    <row r="64" spans="1:18" ht="15" customHeight="1" x14ac:dyDescent="0.25">
      <c r="A64" s="13" t="s">
        <v>337</v>
      </c>
      <c r="B64" s="6" t="s">
        <v>338</v>
      </c>
      <c r="C64" s="87">
        <v>0</v>
      </c>
      <c r="D64" s="87">
        <v>0</v>
      </c>
      <c r="E64" s="87">
        <v>0</v>
      </c>
      <c r="F64" s="172">
        <f t="shared" si="0"/>
        <v>0</v>
      </c>
      <c r="G64" s="235">
        <v>0</v>
      </c>
      <c r="H64" s="132">
        <v>0</v>
      </c>
      <c r="I64" s="132">
        <v>0</v>
      </c>
      <c r="J64" s="218">
        <f t="shared" si="14"/>
        <v>0</v>
      </c>
      <c r="K64" s="235">
        <v>0</v>
      </c>
      <c r="L64" s="132">
        <v>0</v>
      </c>
      <c r="M64" s="132">
        <v>0</v>
      </c>
      <c r="N64" s="218">
        <f t="shared" si="15"/>
        <v>0</v>
      </c>
      <c r="O64" s="193"/>
      <c r="P64" s="192"/>
      <c r="Q64" s="192"/>
      <c r="R64" s="192"/>
    </row>
    <row r="65" spans="1:18" ht="15" customHeight="1" x14ac:dyDescent="0.25">
      <c r="A65" s="5" t="s">
        <v>500</v>
      </c>
      <c r="B65" s="6" t="s">
        <v>689</v>
      </c>
      <c r="C65" s="87">
        <v>0</v>
      </c>
      <c r="D65" s="87">
        <v>0</v>
      </c>
      <c r="E65" s="87">
        <v>0</v>
      </c>
      <c r="F65" s="172">
        <f t="shared" si="0"/>
        <v>0</v>
      </c>
      <c r="G65" s="235">
        <v>0</v>
      </c>
      <c r="H65" s="132">
        <v>0</v>
      </c>
      <c r="I65" s="132">
        <v>0</v>
      </c>
      <c r="J65" s="218">
        <f t="shared" si="14"/>
        <v>0</v>
      </c>
      <c r="K65" s="235">
        <v>0</v>
      </c>
      <c r="L65" s="132">
        <v>0</v>
      </c>
      <c r="M65" s="132">
        <v>0</v>
      </c>
      <c r="N65" s="218">
        <f t="shared" si="15"/>
        <v>0</v>
      </c>
      <c r="O65" s="193"/>
      <c r="P65" s="192"/>
      <c r="Q65" s="192"/>
      <c r="R65" s="192"/>
    </row>
    <row r="66" spans="1:18" ht="15" customHeight="1" x14ac:dyDescent="0.25">
      <c r="A66" s="13" t="s">
        <v>501</v>
      </c>
      <c r="B66" s="6" t="s">
        <v>690</v>
      </c>
      <c r="C66" s="87">
        <v>0</v>
      </c>
      <c r="D66" s="87">
        <v>0</v>
      </c>
      <c r="E66" s="87">
        <v>0</v>
      </c>
      <c r="F66" s="172">
        <f t="shared" si="0"/>
        <v>0</v>
      </c>
      <c r="G66" s="235">
        <v>0</v>
      </c>
      <c r="H66" s="132">
        <v>0</v>
      </c>
      <c r="I66" s="132">
        <v>0</v>
      </c>
      <c r="J66" s="218">
        <f t="shared" si="14"/>
        <v>0</v>
      </c>
      <c r="K66" s="235">
        <v>0</v>
      </c>
      <c r="L66" s="132">
        <v>0</v>
      </c>
      <c r="M66" s="132">
        <v>0</v>
      </c>
      <c r="N66" s="218">
        <f t="shared" si="15"/>
        <v>0</v>
      </c>
      <c r="O66" s="193"/>
      <c r="P66" s="192"/>
      <c r="Q66" s="192"/>
      <c r="R66" s="192"/>
    </row>
    <row r="67" spans="1:18" s="89" customFormat="1" ht="15" customHeight="1" x14ac:dyDescent="0.25">
      <c r="A67" s="36" t="s">
        <v>521</v>
      </c>
      <c r="B67" s="44" t="s">
        <v>340</v>
      </c>
      <c r="C67" s="90">
        <f>SUM(C64:C66)</f>
        <v>0</v>
      </c>
      <c r="D67" s="90">
        <f>SUM(D64:D66)</f>
        <v>0</v>
      </c>
      <c r="E67" s="90">
        <f>SUM(E64:E66)</f>
        <v>0</v>
      </c>
      <c r="F67" s="155">
        <f t="shared" si="0"/>
        <v>0</v>
      </c>
      <c r="G67" s="236">
        <f>SUM(G64:G66)</f>
        <v>0</v>
      </c>
      <c r="H67" s="128">
        <f>SUM(H64:H66)</f>
        <v>0</v>
      </c>
      <c r="I67" s="128">
        <f>SUM(I64:I66)</f>
        <v>0</v>
      </c>
      <c r="J67" s="219">
        <f t="shared" si="14"/>
        <v>0</v>
      </c>
      <c r="K67" s="236">
        <f>SUM(K64:K66)</f>
        <v>0</v>
      </c>
      <c r="L67" s="128">
        <f>SUM(L64:L66)</f>
        <v>0</v>
      </c>
      <c r="M67" s="128">
        <f>SUM(M64:M66)</f>
        <v>0</v>
      </c>
      <c r="N67" s="219">
        <f t="shared" si="15"/>
        <v>0</v>
      </c>
      <c r="O67" s="190"/>
      <c r="P67" s="189"/>
      <c r="Q67" s="189"/>
      <c r="R67" s="189"/>
    </row>
    <row r="68" spans="1:18" s="89" customFormat="1" ht="15" customHeight="1" x14ac:dyDescent="0.25">
      <c r="A68" s="144" t="s">
        <v>42</v>
      </c>
      <c r="B68" s="145"/>
      <c r="C68" s="146">
        <f>SUM(C57+C63+C67)</f>
        <v>2590963</v>
      </c>
      <c r="D68" s="146">
        <f t="shared" ref="D68:F68" si="16">SUM(D57+D63+D67)</f>
        <v>0</v>
      </c>
      <c r="E68" s="146">
        <f t="shared" si="16"/>
        <v>0</v>
      </c>
      <c r="F68" s="173">
        <f t="shared" si="16"/>
        <v>2590963</v>
      </c>
      <c r="G68" s="238">
        <f>SUM(G57+G63+G67)</f>
        <v>2590963</v>
      </c>
      <c r="H68" s="239">
        <f t="shared" ref="H68:J68" si="17">SUM(H57+H63+H67)</f>
        <v>0</v>
      </c>
      <c r="I68" s="239">
        <f t="shared" si="17"/>
        <v>0</v>
      </c>
      <c r="J68" s="240">
        <f t="shared" si="17"/>
        <v>2590963</v>
      </c>
      <c r="K68" s="238">
        <f>SUM(K57+K63+K67)</f>
        <v>14561739</v>
      </c>
      <c r="L68" s="239">
        <f t="shared" ref="L68:N68" si="18">SUM(L57+L63+L67)</f>
        <v>0</v>
      </c>
      <c r="M68" s="239">
        <f t="shared" si="18"/>
        <v>0</v>
      </c>
      <c r="N68" s="240">
        <f t="shared" si="18"/>
        <v>14561739</v>
      </c>
      <c r="O68" s="189"/>
      <c r="P68" s="189"/>
      <c r="Q68" s="189"/>
      <c r="R68" s="189"/>
    </row>
    <row r="69" spans="1:18" s="89" customFormat="1" ht="15.75" x14ac:dyDescent="0.25">
      <c r="A69" s="147" t="s">
        <v>520</v>
      </c>
      <c r="B69" s="136" t="s">
        <v>341</v>
      </c>
      <c r="C69" s="148">
        <f>C21+C35+C46+C50+C57+C63+C67</f>
        <v>22761372</v>
      </c>
      <c r="D69" s="148">
        <f>D21+D35+D46+D50+D57+D63+D67</f>
        <v>0</v>
      </c>
      <c r="E69" s="148">
        <f>E21+E35+E46+E50+E57+E63+E67</f>
        <v>0</v>
      </c>
      <c r="F69" s="174">
        <f t="shared" si="0"/>
        <v>22761372</v>
      </c>
      <c r="G69" s="241">
        <f>G21+G35+G46+G50+G57+G63+G67</f>
        <v>22928965</v>
      </c>
      <c r="H69" s="141">
        <f>H21+H35+H46+H50+H57+H63+H67</f>
        <v>0</v>
      </c>
      <c r="I69" s="141">
        <f>I21+I35+I46+I50+I57+I63+I67</f>
        <v>0</v>
      </c>
      <c r="J69" s="204">
        <f t="shared" ref="J69" si="19">SUM(G69:I69)</f>
        <v>22928965</v>
      </c>
      <c r="K69" s="241">
        <f>K21+K35+K46+K50+K57+K63+K67</f>
        <v>45921378</v>
      </c>
      <c r="L69" s="141">
        <f>L21+L35+L46+L50+L57+L63+L67</f>
        <v>0</v>
      </c>
      <c r="M69" s="141">
        <f>M21+M35+M46+M50+M57+M63+M67</f>
        <v>0</v>
      </c>
      <c r="N69" s="204">
        <f t="shared" ref="N69" si="20">SUM(K69:M69)</f>
        <v>45921378</v>
      </c>
      <c r="O69" s="182"/>
      <c r="P69" s="181"/>
      <c r="Q69" s="181"/>
      <c r="R69" s="181"/>
    </row>
    <row r="70" spans="1:18" s="89" customFormat="1" ht="15.75" x14ac:dyDescent="0.25">
      <c r="A70" s="149" t="s">
        <v>43</v>
      </c>
      <c r="B70" s="150"/>
      <c r="C70" s="151">
        <f>C51-'2. melléklet'!C76</f>
        <v>-18858972</v>
      </c>
      <c r="D70" s="151">
        <f>D51-'2. melléklet'!D76</f>
        <v>0</v>
      </c>
      <c r="E70" s="151">
        <f>E51-'2. melléklet'!E76</f>
        <v>-13000</v>
      </c>
      <c r="F70" s="175">
        <f>F51-'2. melléklet'!F76</f>
        <v>-18871972</v>
      </c>
      <c r="G70" s="242">
        <f>G51-'2. melléklet'!G76</f>
        <v>-13538651</v>
      </c>
      <c r="H70" s="243">
        <f>H51-'2. melléklet'!H76</f>
        <v>0</v>
      </c>
      <c r="I70" s="243">
        <f>I51-'2. melléklet'!I76</f>
        <v>-13000</v>
      </c>
      <c r="J70" s="244">
        <f>J51-'2. melléklet'!J76</f>
        <v>-13551651</v>
      </c>
      <c r="K70" s="242">
        <f>K51-'2. melléklet'!K76</f>
        <v>-24315427</v>
      </c>
      <c r="L70" s="243">
        <f>L51-'2. melléklet'!L76</f>
        <v>0</v>
      </c>
      <c r="M70" s="243">
        <f>M51-'2. melléklet'!M76</f>
        <v>-13000</v>
      </c>
      <c r="N70" s="244">
        <f>N51-'2. melléklet'!N76</f>
        <v>-24328427</v>
      </c>
      <c r="O70" s="189"/>
      <c r="P70" s="189"/>
      <c r="Q70" s="189"/>
      <c r="R70" s="189"/>
    </row>
    <row r="71" spans="1:18" s="89" customFormat="1" ht="15.75" x14ac:dyDescent="0.25">
      <c r="A71" s="149" t="s">
        <v>44</v>
      </c>
      <c r="B71" s="150"/>
      <c r="C71" s="151">
        <f>C68-'2. melléklet'!C100</f>
        <v>2514963</v>
      </c>
      <c r="D71" s="151">
        <f>D68-'2. melléklet'!D100</f>
        <v>0</v>
      </c>
      <c r="E71" s="151">
        <f>E68-'2. melléklet'!E100</f>
        <v>0</v>
      </c>
      <c r="F71" s="175">
        <f>F68-'2. melléklet'!F100</f>
        <v>2514963</v>
      </c>
      <c r="G71" s="242">
        <f>G68-'2. melléklet'!G100</f>
        <v>2514963</v>
      </c>
      <c r="H71" s="243">
        <f>H68-'2. melléklet'!H100</f>
        <v>0</v>
      </c>
      <c r="I71" s="243">
        <f>I68-'2. melléklet'!I100</f>
        <v>0</v>
      </c>
      <c r="J71" s="244">
        <f>J68-'2. melléklet'!J100</f>
        <v>2514963</v>
      </c>
      <c r="K71" s="242">
        <f>K68-'2. melléklet'!K100</f>
        <v>13291739</v>
      </c>
      <c r="L71" s="243">
        <f>L68-'2. melléklet'!L100</f>
        <v>0</v>
      </c>
      <c r="M71" s="243">
        <f>M68-'2. melléklet'!M100</f>
        <v>0</v>
      </c>
      <c r="N71" s="244">
        <f>N68-'2. melléklet'!N100</f>
        <v>13291739</v>
      </c>
      <c r="O71" s="189"/>
      <c r="P71" s="189"/>
      <c r="Q71" s="189"/>
      <c r="R71" s="189"/>
    </row>
    <row r="72" spans="1:18" x14ac:dyDescent="0.25">
      <c r="A72" s="34" t="s">
        <v>502</v>
      </c>
      <c r="B72" s="5" t="s">
        <v>342</v>
      </c>
      <c r="C72" s="87">
        <v>0</v>
      </c>
      <c r="D72" s="87">
        <v>0</v>
      </c>
      <c r="E72" s="87">
        <v>0</v>
      </c>
      <c r="F72" s="172">
        <f t="shared" si="0"/>
        <v>0</v>
      </c>
      <c r="G72" s="235">
        <v>0</v>
      </c>
      <c r="H72" s="132">
        <v>0</v>
      </c>
      <c r="I72" s="132">
        <v>0</v>
      </c>
      <c r="J72" s="218">
        <f t="shared" ref="J72:J73" si="21">SUM(G72:I72)</f>
        <v>0</v>
      </c>
      <c r="K72" s="235">
        <v>0</v>
      </c>
      <c r="L72" s="132">
        <v>0</v>
      </c>
      <c r="M72" s="132">
        <v>0</v>
      </c>
      <c r="N72" s="218">
        <f t="shared" ref="N72:N73" si="22">SUM(K72:M72)</f>
        <v>0</v>
      </c>
      <c r="O72" s="193"/>
      <c r="P72" s="192"/>
      <c r="Q72" s="192"/>
      <c r="R72" s="192"/>
    </row>
    <row r="73" spans="1:18" x14ac:dyDescent="0.25">
      <c r="A73" s="13" t="s">
        <v>343</v>
      </c>
      <c r="B73" s="5" t="s">
        <v>344</v>
      </c>
      <c r="C73" s="87">
        <v>0</v>
      </c>
      <c r="D73" s="87">
        <v>0</v>
      </c>
      <c r="E73" s="87">
        <v>0</v>
      </c>
      <c r="F73" s="172">
        <f t="shared" si="0"/>
        <v>0</v>
      </c>
      <c r="G73" s="235">
        <v>0</v>
      </c>
      <c r="H73" s="132">
        <v>0</v>
      </c>
      <c r="I73" s="132">
        <v>0</v>
      </c>
      <c r="J73" s="218">
        <f t="shared" si="21"/>
        <v>0</v>
      </c>
      <c r="K73" s="235">
        <v>0</v>
      </c>
      <c r="L73" s="132">
        <v>0</v>
      </c>
      <c r="M73" s="132">
        <v>0</v>
      </c>
      <c r="N73" s="218">
        <f t="shared" si="22"/>
        <v>0</v>
      </c>
      <c r="O73" s="193"/>
      <c r="P73" s="192"/>
      <c r="Q73" s="192"/>
      <c r="R73" s="192"/>
    </row>
    <row r="74" spans="1:18" x14ac:dyDescent="0.25">
      <c r="A74" s="34" t="s">
        <v>503</v>
      </c>
      <c r="B74" s="5" t="s">
        <v>345</v>
      </c>
      <c r="C74" s="87">
        <v>0</v>
      </c>
      <c r="D74" s="87">
        <v>0</v>
      </c>
      <c r="E74" s="87">
        <v>0</v>
      </c>
      <c r="F74" s="172">
        <f t="shared" ref="F74:F99" si="23">SUM(C74:E74)</f>
        <v>0</v>
      </c>
      <c r="G74" s="235">
        <v>0</v>
      </c>
      <c r="H74" s="132">
        <v>0</v>
      </c>
      <c r="I74" s="132">
        <v>0</v>
      </c>
      <c r="J74" s="218">
        <f t="shared" ref="J74:J99" si="24">SUM(G74:I74)</f>
        <v>0</v>
      </c>
      <c r="K74" s="235">
        <v>0</v>
      </c>
      <c r="L74" s="132">
        <v>0</v>
      </c>
      <c r="M74" s="132">
        <v>0</v>
      </c>
      <c r="N74" s="218">
        <f t="shared" ref="N74:N99" si="25">SUM(K74:M74)</f>
        <v>0</v>
      </c>
      <c r="O74" s="193"/>
      <c r="P74" s="192"/>
      <c r="Q74" s="192"/>
      <c r="R74" s="192"/>
    </row>
    <row r="75" spans="1:18" s="89" customFormat="1" x14ac:dyDescent="0.25">
      <c r="A75" s="15" t="s">
        <v>522</v>
      </c>
      <c r="B75" s="7" t="s">
        <v>346</v>
      </c>
      <c r="C75" s="90">
        <f>SUM(C72:C74)</f>
        <v>0</v>
      </c>
      <c r="D75" s="90">
        <f>SUM(D72:D74)</f>
        <v>0</v>
      </c>
      <c r="E75" s="90">
        <f>SUM(E72:E74)</f>
        <v>0</v>
      </c>
      <c r="F75" s="155">
        <f t="shared" si="23"/>
        <v>0</v>
      </c>
      <c r="G75" s="236">
        <f>SUM(G72:G74)</f>
        <v>0</v>
      </c>
      <c r="H75" s="128">
        <f>SUM(H72:H74)</f>
        <v>0</v>
      </c>
      <c r="I75" s="128">
        <f>SUM(I72:I74)</f>
        <v>0</v>
      </c>
      <c r="J75" s="219">
        <f t="shared" si="24"/>
        <v>0</v>
      </c>
      <c r="K75" s="236">
        <f>SUM(K72:K74)</f>
        <v>0</v>
      </c>
      <c r="L75" s="128">
        <f>SUM(L72:L74)</f>
        <v>0</v>
      </c>
      <c r="M75" s="128">
        <f>SUM(M72:M74)</f>
        <v>0</v>
      </c>
      <c r="N75" s="219">
        <f t="shared" si="25"/>
        <v>0</v>
      </c>
      <c r="O75" s="190"/>
      <c r="P75" s="189"/>
      <c r="Q75" s="189"/>
      <c r="R75" s="189"/>
    </row>
    <row r="76" spans="1:18" x14ac:dyDescent="0.25">
      <c r="A76" s="13" t="s">
        <v>504</v>
      </c>
      <c r="B76" s="5" t="s">
        <v>347</v>
      </c>
      <c r="C76" s="87">
        <v>0</v>
      </c>
      <c r="D76" s="87">
        <v>0</v>
      </c>
      <c r="E76" s="87">
        <v>0</v>
      </c>
      <c r="F76" s="172">
        <f t="shared" si="23"/>
        <v>0</v>
      </c>
      <c r="G76" s="235">
        <v>0</v>
      </c>
      <c r="H76" s="132">
        <v>0</v>
      </c>
      <c r="I76" s="132">
        <v>0</v>
      </c>
      <c r="J76" s="218">
        <f t="shared" si="24"/>
        <v>0</v>
      </c>
      <c r="K76" s="235">
        <v>0</v>
      </c>
      <c r="L76" s="132">
        <v>0</v>
      </c>
      <c r="M76" s="132">
        <v>0</v>
      </c>
      <c r="N76" s="218">
        <f t="shared" si="25"/>
        <v>0</v>
      </c>
      <c r="O76" s="193"/>
      <c r="P76" s="192"/>
      <c r="Q76" s="192"/>
      <c r="R76" s="192"/>
    </row>
    <row r="77" spans="1:18" x14ac:dyDescent="0.25">
      <c r="A77" s="34" t="s">
        <v>348</v>
      </c>
      <c r="B77" s="5" t="s">
        <v>349</v>
      </c>
      <c r="C77" s="87">
        <v>0</v>
      </c>
      <c r="D77" s="87">
        <v>0</v>
      </c>
      <c r="E77" s="87">
        <v>0</v>
      </c>
      <c r="F77" s="172">
        <f t="shared" si="23"/>
        <v>0</v>
      </c>
      <c r="G77" s="235">
        <v>0</v>
      </c>
      <c r="H77" s="132">
        <v>0</v>
      </c>
      <c r="I77" s="132">
        <v>0</v>
      </c>
      <c r="J77" s="218">
        <f t="shared" si="24"/>
        <v>0</v>
      </c>
      <c r="K77" s="235">
        <v>0</v>
      </c>
      <c r="L77" s="132">
        <v>0</v>
      </c>
      <c r="M77" s="132">
        <v>0</v>
      </c>
      <c r="N77" s="218">
        <f t="shared" si="25"/>
        <v>0</v>
      </c>
      <c r="O77" s="193"/>
      <c r="P77" s="192"/>
      <c r="Q77" s="192"/>
      <c r="R77" s="192"/>
    </row>
    <row r="78" spans="1:18" x14ac:dyDescent="0.25">
      <c r="A78" s="13" t="s">
        <v>505</v>
      </c>
      <c r="B78" s="5" t="s">
        <v>350</v>
      </c>
      <c r="C78" s="87">
        <v>0</v>
      </c>
      <c r="D78" s="87">
        <v>0</v>
      </c>
      <c r="E78" s="87">
        <v>0</v>
      </c>
      <c r="F78" s="172">
        <f t="shared" si="23"/>
        <v>0</v>
      </c>
      <c r="G78" s="235">
        <v>0</v>
      </c>
      <c r="H78" s="132">
        <v>0</v>
      </c>
      <c r="I78" s="132">
        <v>0</v>
      </c>
      <c r="J78" s="218">
        <f t="shared" si="24"/>
        <v>0</v>
      </c>
      <c r="K78" s="235">
        <v>0</v>
      </c>
      <c r="L78" s="132">
        <v>0</v>
      </c>
      <c r="M78" s="132">
        <v>0</v>
      </c>
      <c r="N78" s="218">
        <f t="shared" si="25"/>
        <v>0</v>
      </c>
      <c r="O78" s="193"/>
      <c r="P78" s="192"/>
      <c r="Q78" s="192"/>
      <c r="R78" s="192"/>
    </row>
    <row r="79" spans="1:18" x14ac:dyDescent="0.25">
      <c r="A79" s="34" t="s">
        <v>351</v>
      </c>
      <c r="B79" s="5" t="s">
        <v>352</v>
      </c>
      <c r="C79" s="87">
        <v>0</v>
      </c>
      <c r="D79" s="87">
        <v>0</v>
      </c>
      <c r="E79" s="87">
        <v>0</v>
      </c>
      <c r="F79" s="172">
        <f t="shared" si="23"/>
        <v>0</v>
      </c>
      <c r="G79" s="235">
        <v>0</v>
      </c>
      <c r="H79" s="132">
        <v>0</v>
      </c>
      <c r="I79" s="132">
        <v>0</v>
      </c>
      <c r="J79" s="218">
        <f t="shared" si="24"/>
        <v>0</v>
      </c>
      <c r="K79" s="235">
        <v>0</v>
      </c>
      <c r="L79" s="132">
        <v>0</v>
      </c>
      <c r="M79" s="132">
        <v>0</v>
      </c>
      <c r="N79" s="218">
        <f t="shared" si="25"/>
        <v>0</v>
      </c>
      <c r="O79" s="193"/>
      <c r="P79" s="192"/>
      <c r="Q79" s="192"/>
      <c r="R79" s="192"/>
    </row>
    <row r="80" spans="1:18" s="89" customFormat="1" x14ac:dyDescent="0.25">
      <c r="A80" s="14" t="s">
        <v>523</v>
      </c>
      <c r="B80" s="7" t="s">
        <v>353</v>
      </c>
      <c r="C80" s="90">
        <f>SUM(C76:C79)</f>
        <v>0</v>
      </c>
      <c r="D80" s="90">
        <f>SUM(D76:D79)</f>
        <v>0</v>
      </c>
      <c r="E80" s="90">
        <f>SUM(E76:E79)</f>
        <v>0</v>
      </c>
      <c r="F80" s="155">
        <f t="shared" si="23"/>
        <v>0</v>
      </c>
      <c r="G80" s="236">
        <f>SUM(G76:G79)</f>
        <v>0</v>
      </c>
      <c r="H80" s="128">
        <f>SUM(H76:H79)</f>
        <v>0</v>
      </c>
      <c r="I80" s="128">
        <f>SUM(I76:I79)</f>
        <v>0</v>
      </c>
      <c r="J80" s="219">
        <f t="shared" si="24"/>
        <v>0</v>
      </c>
      <c r="K80" s="236">
        <f>SUM(K76:K79)</f>
        <v>0</v>
      </c>
      <c r="L80" s="128">
        <f>SUM(L76:L79)</f>
        <v>0</v>
      </c>
      <c r="M80" s="128">
        <f>SUM(M76:M79)</f>
        <v>0</v>
      </c>
      <c r="N80" s="219">
        <f t="shared" si="25"/>
        <v>0</v>
      </c>
      <c r="O80" s="190"/>
      <c r="P80" s="189"/>
      <c r="Q80" s="189"/>
      <c r="R80" s="189"/>
    </row>
    <row r="81" spans="1:18" x14ac:dyDescent="0.25">
      <c r="A81" s="5" t="s">
        <v>631</v>
      </c>
      <c r="B81" s="5" t="s">
        <v>354</v>
      </c>
      <c r="C81" s="87">
        <v>17045665</v>
      </c>
      <c r="D81" s="87">
        <v>0</v>
      </c>
      <c r="E81" s="87">
        <v>0</v>
      </c>
      <c r="F81" s="172">
        <f t="shared" si="23"/>
        <v>17045665</v>
      </c>
      <c r="G81" s="235">
        <v>11725344</v>
      </c>
      <c r="H81" s="132">
        <v>0</v>
      </c>
      <c r="I81" s="132">
        <v>0</v>
      </c>
      <c r="J81" s="218">
        <f t="shared" si="24"/>
        <v>11725344</v>
      </c>
      <c r="K81" s="235">
        <v>11725344</v>
      </c>
      <c r="L81" s="132">
        <v>0</v>
      </c>
      <c r="M81" s="132">
        <v>0</v>
      </c>
      <c r="N81" s="218">
        <f t="shared" si="25"/>
        <v>11725344</v>
      </c>
      <c r="O81" s="193"/>
      <c r="P81" s="192"/>
      <c r="Q81" s="192"/>
      <c r="R81" s="192"/>
    </row>
    <row r="82" spans="1:18" x14ac:dyDescent="0.25">
      <c r="A82" s="5" t="s">
        <v>632</v>
      </c>
      <c r="B82" s="5" t="s">
        <v>354</v>
      </c>
      <c r="C82" s="87">
        <v>0</v>
      </c>
      <c r="D82" s="87">
        <v>0</v>
      </c>
      <c r="E82" s="87">
        <v>0</v>
      </c>
      <c r="F82" s="172">
        <f t="shared" si="23"/>
        <v>0</v>
      </c>
      <c r="G82" s="235">
        <v>0</v>
      </c>
      <c r="H82" s="132">
        <v>0</v>
      </c>
      <c r="I82" s="132">
        <v>0</v>
      </c>
      <c r="J82" s="218">
        <f t="shared" si="24"/>
        <v>0</v>
      </c>
      <c r="K82" s="235">
        <v>0</v>
      </c>
      <c r="L82" s="132">
        <v>0</v>
      </c>
      <c r="M82" s="132">
        <v>0</v>
      </c>
      <c r="N82" s="218">
        <f t="shared" si="25"/>
        <v>0</v>
      </c>
      <c r="O82" s="193"/>
      <c r="P82" s="192"/>
      <c r="Q82" s="192"/>
      <c r="R82" s="192"/>
    </row>
    <row r="83" spans="1:18" x14ac:dyDescent="0.25">
      <c r="A83" s="5" t="s">
        <v>629</v>
      </c>
      <c r="B83" s="5" t="s">
        <v>355</v>
      </c>
      <c r="C83" s="87">
        <v>0</v>
      </c>
      <c r="D83" s="87">
        <v>0</v>
      </c>
      <c r="E83" s="87">
        <v>0</v>
      </c>
      <c r="F83" s="172">
        <f t="shared" si="23"/>
        <v>0</v>
      </c>
      <c r="G83" s="235">
        <v>0</v>
      </c>
      <c r="H83" s="132">
        <v>0</v>
      </c>
      <c r="I83" s="132">
        <v>0</v>
      </c>
      <c r="J83" s="218">
        <f t="shared" si="24"/>
        <v>0</v>
      </c>
      <c r="K83" s="235">
        <v>0</v>
      </c>
      <c r="L83" s="132">
        <v>0</v>
      </c>
      <c r="M83" s="132">
        <v>0</v>
      </c>
      <c r="N83" s="218">
        <f t="shared" si="25"/>
        <v>0</v>
      </c>
      <c r="O83" s="193"/>
      <c r="P83" s="192"/>
      <c r="Q83" s="192"/>
      <c r="R83" s="192"/>
    </row>
    <row r="84" spans="1:18" x14ac:dyDescent="0.25">
      <c r="A84" s="5" t="s">
        <v>630</v>
      </c>
      <c r="B84" s="5" t="s">
        <v>355</v>
      </c>
      <c r="C84" s="87">
        <v>0</v>
      </c>
      <c r="D84" s="87">
        <v>0</v>
      </c>
      <c r="E84" s="87">
        <v>0</v>
      </c>
      <c r="F84" s="172">
        <f t="shared" si="23"/>
        <v>0</v>
      </c>
      <c r="G84" s="235">
        <v>0</v>
      </c>
      <c r="H84" s="132">
        <v>0</v>
      </c>
      <c r="I84" s="132">
        <v>0</v>
      </c>
      <c r="J84" s="218">
        <f t="shared" si="24"/>
        <v>0</v>
      </c>
      <c r="K84" s="235">
        <v>0</v>
      </c>
      <c r="L84" s="132">
        <v>0</v>
      </c>
      <c r="M84" s="132">
        <v>0</v>
      </c>
      <c r="N84" s="218">
        <f t="shared" si="25"/>
        <v>0</v>
      </c>
      <c r="O84" s="193"/>
      <c r="P84" s="192"/>
      <c r="Q84" s="192"/>
      <c r="R84" s="192"/>
    </row>
    <row r="85" spans="1:18" s="89" customFormat="1" x14ac:dyDescent="0.25">
      <c r="A85" s="7" t="s">
        <v>524</v>
      </c>
      <c r="B85" s="7" t="s">
        <v>356</v>
      </c>
      <c r="C85" s="90">
        <f>SUM(C81:C84)</f>
        <v>17045665</v>
      </c>
      <c r="D85" s="90">
        <f>SUM(D81:D84)</f>
        <v>0</v>
      </c>
      <c r="E85" s="90">
        <f>SUM(E81:E84)</f>
        <v>0</v>
      </c>
      <c r="F85" s="155">
        <f t="shared" si="23"/>
        <v>17045665</v>
      </c>
      <c r="G85" s="236">
        <f>SUM(G81:G84)</f>
        <v>11725344</v>
      </c>
      <c r="H85" s="128">
        <f>SUM(H81:H84)</f>
        <v>0</v>
      </c>
      <c r="I85" s="128">
        <f>SUM(I81:I84)</f>
        <v>0</v>
      </c>
      <c r="J85" s="219">
        <f t="shared" si="24"/>
        <v>11725344</v>
      </c>
      <c r="K85" s="236">
        <f>SUM(K81:K84)</f>
        <v>11725344</v>
      </c>
      <c r="L85" s="128">
        <f>SUM(L81:L84)</f>
        <v>0</v>
      </c>
      <c r="M85" s="128">
        <f>SUM(M81:M84)</f>
        <v>0</v>
      </c>
      <c r="N85" s="219">
        <f t="shared" si="25"/>
        <v>11725344</v>
      </c>
      <c r="O85" s="190"/>
      <c r="P85" s="189"/>
      <c r="Q85" s="189"/>
      <c r="R85" s="189"/>
    </row>
    <row r="86" spans="1:18" s="89" customFormat="1" x14ac:dyDescent="0.25">
      <c r="A86" s="14" t="s">
        <v>357</v>
      </c>
      <c r="B86" s="7" t="s">
        <v>358</v>
      </c>
      <c r="C86" s="90">
        <v>0</v>
      </c>
      <c r="D86" s="90">
        <v>0</v>
      </c>
      <c r="E86" s="90">
        <v>0</v>
      </c>
      <c r="F86" s="155">
        <f t="shared" si="23"/>
        <v>0</v>
      </c>
      <c r="G86" s="236">
        <v>0</v>
      </c>
      <c r="H86" s="128">
        <v>0</v>
      </c>
      <c r="I86" s="128">
        <v>0</v>
      </c>
      <c r="J86" s="219">
        <f t="shared" si="24"/>
        <v>0</v>
      </c>
      <c r="K86" s="236">
        <v>0</v>
      </c>
      <c r="L86" s="128">
        <v>0</v>
      </c>
      <c r="M86" s="128">
        <v>0</v>
      </c>
      <c r="N86" s="219">
        <f t="shared" si="25"/>
        <v>0</v>
      </c>
      <c r="O86" s="190"/>
      <c r="P86" s="189"/>
      <c r="Q86" s="189"/>
      <c r="R86" s="189"/>
    </row>
    <row r="87" spans="1:18" s="89" customFormat="1" x14ac:dyDescent="0.25">
      <c r="A87" s="14" t="s">
        <v>359</v>
      </c>
      <c r="B87" s="7" t="s">
        <v>360</v>
      </c>
      <c r="C87" s="90">
        <v>0</v>
      </c>
      <c r="D87" s="90">
        <v>0</v>
      </c>
      <c r="E87" s="90">
        <v>0</v>
      </c>
      <c r="F87" s="155">
        <f t="shared" si="23"/>
        <v>0</v>
      </c>
      <c r="G87" s="236">
        <v>0</v>
      </c>
      <c r="H87" s="128">
        <v>0</v>
      </c>
      <c r="I87" s="128">
        <v>0</v>
      </c>
      <c r="J87" s="219">
        <f t="shared" si="24"/>
        <v>0</v>
      </c>
      <c r="K87" s="236">
        <v>0</v>
      </c>
      <c r="L87" s="128">
        <v>0</v>
      </c>
      <c r="M87" s="128">
        <v>0</v>
      </c>
      <c r="N87" s="219">
        <f t="shared" si="25"/>
        <v>0</v>
      </c>
      <c r="O87" s="190"/>
      <c r="P87" s="189"/>
      <c r="Q87" s="189"/>
      <c r="R87" s="189"/>
    </row>
    <row r="88" spans="1:18" s="89" customFormat="1" x14ac:dyDescent="0.25">
      <c r="A88" s="14" t="s">
        <v>361</v>
      </c>
      <c r="B88" s="7" t="s">
        <v>362</v>
      </c>
      <c r="C88" s="90">
        <v>0</v>
      </c>
      <c r="D88" s="90">
        <v>0</v>
      </c>
      <c r="E88" s="90">
        <v>0</v>
      </c>
      <c r="F88" s="155">
        <f t="shared" si="23"/>
        <v>0</v>
      </c>
      <c r="G88" s="236">
        <v>0</v>
      </c>
      <c r="H88" s="128">
        <v>0</v>
      </c>
      <c r="I88" s="128">
        <v>0</v>
      </c>
      <c r="J88" s="219">
        <f t="shared" si="24"/>
        <v>0</v>
      </c>
      <c r="K88" s="236">
        <v>0</v>
      </c>
      <c r="L88" s="128">
        <v>0</v>
      </c>
      <c r="M88" s="128">
        <v>0</v>
      </c>
      <c r="N88" s="219">
        <f t="shared" si="25"/>
        <v>0</v>
      </c>
      <c r="O88" s="190"/>
      <c r="P88" s="189"/>
      <c r="Q88" s="189"/>
      <c r="R88" s="189"/>
    </row>
    <row r="89" spans="1:18" s="89" customFormat="1" x14ac:dyDescent="0.25">
      <c r="A89" s="14" t="s">
        <v>363</v>
      </c>
      <c r="B89" s="7" t="s">
        <v>364</v>
      </c>
      <c r="C89" s="90">
        <v>0</v>
      </c>
      <c r="D89" s="90">
        <v>0</v>
      </c>
      <c r="E89" s="90">
        <v>0</v>
      </c>
      <c r="F89" s="155">
        <f t="shared" si="23"/>
        <v>0</v>
      </c>
      <c r="G89" s="236">
        <v>0</v>
      </c>
      <c r="H89" s="128">
        <v>0</v>
      </c>
      <c r="I89" s="128">
        <v>0</v>
      </c>
      <c r="J89" s="219">
        <f t="shared" si="24"/>
        <v>0</v>
      </c>
      <c r="K89" s="236">
        <v>0</v>
      </c>
      <c r="L89" s="128">
        <v>0</v>
      </c>
      <c r="M89" s="128">
        <v>0</v>
      </c>
      <c r="N89" s="219">
        <f t="shared" si="25"/>
        <v>0</v>
      </c>
      <c r="O89" s="190"/>
      <c r="P89" s="189"/>
      <c r="Q89" s="189"/>
      <c r="R89" s="189"/>
    </row>
    <row r="90" spans="1:18" s="89" customFormat="1" x14ac:dyDescent="0.25">
      <c r="A90" s="15" t="s">
        <v>506</v>
      </c>
      <c r="B90" s="7" t="s">
        <v>365</v>
      </c>
      <c r="C90" s="90">
        <v>0</v>
      </c>
      <c r="D90" s="90">
        <v>0</v>
      </c>
      <c r="E90" s="90">
        <v>0</v>
      </c>
      <c r="F90" s="155">
        <f t="shared" si="23"/>
        <v>0</v>
      </c>
      <c r="G90" s="236">
        <v>0</v>
      </c>
      <c r="H90" s="128">
        <v>0</v>
      </c>
      <c r="I90" s="128">
        <v>0</v>
      </c>
      <c r="J90" s="219">
        <f t="shared" si="24"/>
        <v>0</v>
      </c>
      <c r="K90" s="236">
        <v>0</v>
      </c>
      <c r="L90" s="128">
        <v>0</v>
      </c>
      <c r="M90" s="128">
        <v>0</v>
      </c>
      <c r="N90" s="219">
        <f t="shared" si="25"/>
        <v>0</v>
      </c>
      <c r="O90" s="190"/>
      <c r="P90" s="189"/>
      <c r="Q90" s="189"/>
      <c r="R90" s="189"/>
    </row>
    <row r="91" spans="1:18" s="89" customFormat="1" ht="15.75" x14ac:dyDescent="0.25">
      <c r="A91" s="43" t="s">
        <v>525</v>
      </c>
      <c r="B91" s="36" t="s">
        <v>367</v>
      </c>
      <c r="C91" s="119">
        <f>C75+C80+C85+C86+C88+C87+C89+C90</f>
        <v>17045665</v>
      </c>
      <c r="D91" s="119">
        <f>D75+D80+D85+D86+D88+D87+D89+D90</f>
        <v>0</v>
      </c>
      <c r="E91" s="119">
        <f>E75+E80+E85+E86+E88+E87+E89+E90</f>
        <v>0</v>
      </c>
      <c r="F91" s="156">
        <f t="shared" si="23"/>
        <v>17045665</v>
      </c>
      <c r="G91" s="237">
        <f>G75+G80+G85+G86+G88+G87+G89+G90</f>
        <v>11725344</v>
      </c>
      <c r="H91" s="129">
        <f>H75+H80+H85+H86+H88+H87+H89+H90</f>
        <v>0</v>
      </c>
      <c r="I91" s="129">
        <f>I75+I80+I85+I86+I88+I87+I89+I90</f>
        <v>0</v>
      </c>
      <c r="J91" s="202">
        <f t="shared" si="24"/>
        <v>11725344</v>
      </c>
      <c r="K91" s="237">
        <f>K75+K80+K85+K86+K88+K87+K89+K90</f>
        <v>11725344</v>
      </c>
      <c r="L91" s="129">
        <f>L75+L80+L85+L86+L88+L87+L89+L90</f>
        <v>0</v>
      </c>
      <c r="M91" s="129">
        <f>M75+M80+M85+M86+M88+M87+M89+M90</f>
        <v>0</v>
      </c>
      <c r="N91" s="202">
        <f t="shared" si="25"/>
        <v>11725344</v>
      </c>
      <c r="O91" s="182"/>
      <c r="P91" s="181"/>
      <c r="Q91" s="181"/>
      <c r="R91" s="181"/>
    </row>
    <row r="92" spans="1:18" x14ac:dyDescent="0.25">
      <c r="A92" s="13" t="s">
        <v>368</v>
      </c>
      <c r="B92" s="5" t="s">
        <v>369</v>
      </c>
      <c r="C92" s="87">
        <v>0</v>
      </c>
      <c r="D92" s="87">
        <v>0</v>
      </c>
      <c r="E92" s="87">
        <v>0</v>
      </c>
      <c r="F92" s="172">
        <f t="shared" si="23"/>
        <v>0</v>
      </c>
      <c r="G92" s="235">
        <v>0</v>
      </c>
      <c r="H92" s="132">
        <v>0</v>
      </c>
      <c r="I92" s="132">
        <v>0</v>
      </c>
      <c r="J92" s="218">
        <f t="shared" si="24"/>
        <v>0</v>
      </c>
      <c r="K92" s="235">
        <v>0</v>
      </c>
      <c r="L92" s="132">
        <v>0</v>
      </c>
      <c r="M92" s="132">
        <v>0</v>
      </c>
      <c r="N92" s="218">
        <f t="shared" si="25"/>
        <v>0</v>
      </c>
      <c r="O92" s="193"/>
      <c r="P92" s="192"/>
      <c r="Q92" s="192"/>
      <c r="R92" s="192"/>
    </row>
    <row r="93" spans="1:18" x14ac:dyDescent="0.25">
      <c r="A93" s="13" t="s">
        <v>370</v>
      </c>
      <c r="B93" s="5" t="s">
        <v>371</v>
      </c>
      <c r="C93" s="87">
        <v>0</v>
      </c>
      <c r="D93" s="87">
        <v>0</v>
      </c>
      <c r="E93" s="87">
        <v>0</v>
      </c>
      <c r="F93" s="172">
        <f t="shared" si="23"/>
        <v>0</v>
      </c>
      <c r="G93" s="235">
        <v>0</v>
      </c>
      <c r="H93" s="132">
        <v>0</v>
      </c>
      <c r="I93" s="132">
        <v>0</v>
      </c>
      <c r="J93" s="218">
        <f t="shared" si="24"/>
        <v>0</v>
      </c>
      <c r="K93" s="235">
        <v>0</v>
      </c>
      <c r="L93" s="132">
        <v>0</v>
      </c>
      <c r="M93" s="132">
        <v>0</v>
      </c>
      <c r="N93" s="218">
        <f t="shared" si="25"/>
        <v>0</v>
      </c>
      <c r="O93" s="193"/>
      <c r="P93" s="192"/>
      <c r="Q93" s="192"/>
      <c r="R93" s="192"/>
    </row>
    <row r="94" spans="1:18" x14ac:dyDescent="0.25">
      <c r="A94" s="34" t="s">
        <v>372</v>
      </c>
      <c r="B94" s="5" t="s">
        <v>373</v>
      </c>
      <c r="C94" s="87">
        <v>0</v>
      </c>
      <c r="D94" s="87">
        <v>0</v>
      </c>
      <c r="E94" s="87">
        <v>0</v>
      </c>
      <c r="F94" s="172">
        <f t="shared" si="23"/>
        <v>0</v>
      </c>
      <c r="G94" s="235">
        <v>0</v>
      </c>
      <c r="H94" s="132">
        <v>0</v>
      </c>
      <c r="I94" s="132">
        <v>0</v>
      </c>
      <c r="J94" s="218">
        <f t="shared" si="24"/>
        <v>0</v>
      </c>
      <c r="K94" s="235">
        <v>0</v>
      </c>
      <c r="L94" s="132">
        <v>0</v>
      </c>
      <c r="M94" s="132">
        <v>0</v>
      </c>
      <c r="N94" s="218">
        <f t="shared" si="25"/>
        <v>0</v>
      </c>
      <c r="O94" s="193"/>
      <c r="P94" s="192"/>
      <c r="Q94" s="192"/>
      <c r="R94" s="192"/>
    </row>
    <row r="95" spans="1:18" x14ac:dyDescent="0.25">
      <c r="A95" s="34" t="s">
        <v>507</v>
      </c>
      <c r="B95" s="5" t="s">
        <v>374</v>
      </c>
      <c r="C95" s="87">
        <v>0</v>
      </c>
      <c r="D95" s="87">
        <v>0</v>
      </c>
      <c r="E95" s="87">
        <v>0</v>
      </c>
      <c r="F95" s="172">
        <f t="shared" si="23"/>
        <v>0</v>
      </c>
      <c r="G95" s="235">
        <v>0</v>
      </c>
      <c r="H95" s="132">
        <v>0</v>
      </c>
      <c r="I95" s="132">
        <v>0</v>
      </c>
      <c r="J95" s="218">
        <f t="shared" si="24"/>
        <v>0</v>
      </c>
      <c r="K95" s="235">
        <v>0</v>
      </c>
      <c r="L95" s="132">
        <v>0</v>
      </c>
      <c r="M95" s="132">
        <v>0</v>
      </c>
      <c r="N95" s="218">
        <f t="shared" si="25"/>
        <v>0</v>
      </c>
      <c r="O95" s="193"/>
      <c r="P95" s="192"/>
      <c r="Q95" s="192"/>
      <c r="R95" s="192"/>
    </row>
    <row r="96" spans="1:18" s="89" customFormat="1" x14ac:dyDescent="0.25">
      <c r="A96" s="14" t="s">
        <v>526</v>
      </c>
      <c r="B96" s="7" t="s">
        <v>375</v>
      </c>
      <c r="C96" s="90">
        <v>0</v>
      </c>
      <c r="D96" s="90">
        <v>0</v>
      </c>
      <c r="E96" s="90">
        <v>0</v>
      </c>
      <c r="F96" s="155">
        <f t="shared" si="23"/>
        <v>0</v>
      </c>
      <c r="G96" s="236">
        <v>0</v>
      </c>
      <c r="H96" s="128">
        <v>0</v>
      </c>
      <c r="I96" s="128">
        <v>0</v>
      </c>
      <c r="J96" s="219">
        <f t="shared" si="24"/>
        <v>0</v>
      </c>
      <c r="K96" s="236">
        <v>0</v>
      </c>
      <c r="L96" s="128">
        <v>0</v>
      </c>
      <c r="M96" s="128">
        <v>0</v>
      </c>
      <c r="N96" s="219">
        <f t="shared" si="25"/>
        <v>0</v>
      </c>
      <c r="O96" s="190"/>
      <c r="P96" s="189"/>
      <c r="Q96" s="189"/>
      <c r="R96" s="189"/>
    </row>
    <row r="97" spans="1:18" s="89" customFormat="1" x14ac:dyDescent="0.25">
      <c r="A97" s="15" t="s">
        <v>376</v>
      </c>
      <c r="B97" s="7" t="s">
        <v>377</v>
      </c>
      <c r="C97" s="90">
        <v>0</v>
      </c>
      <c r="D97" s="90">
        <v>0</v>
      </c>
      <c r="E97" s="90">
        <v>0</v>
      </c>
      <c r="F97" s="155">
        <f t="shared" si="23"/>
        <v>0</v>
      </c>
      <c r="G97" s="236">
        <v>0</v>
      </c>
      <c r="H97" s="128">
        <v>0</v>
      </c>
      <c r="I97" s="128">
        <v>0</v>
      </c>
      <c r="J97" s="219">
        <f t="shared" si="24"/>
        <v>0</v>
      </c>
      <c r="K97" s="236">
        <v>0</v>
      </c>
      <c r="L97" s="128">
        <v>0</v>
      </c>
      <c r="M97" s="128">
        <v>0</v>
      </c>
      <c r="N97" s="219">
        <f t="shared" si="25"/>
        <v>0</v>
      </c>
      <c r="O97" s="190"/>
      <c r="P97" s="189"/>
      <c r="Q97" s="189"/>
      <c r="R97" s="189"/>
    </row>
    <row r="98" spans="1:18" s="89" customFormat="1" ht="15.75" x14ac:dyDescent="0.25">
      <c r="A98" s="139" t="s">
        <v>527</v>
      </c>
      <c r="B98" s="140" t="s">
        <v>378</v>
      </c>
      <c r="C98" s="148">
        <f>C91+C96+C97</f>
        <v>17045665</v>
      </c>
      <c r="D98" s="148">
        <f>D91+D96+D97</f>
        <v>0</v>
      </c>
      <c r="E98" s="148">
        <f>E91+E96+E97</f>
        <v>0</v>
      </c>
      <c r="F98" s="174">
        <f t="shared" si="23"/>
        <v>17045665</v>
      </c>
      <c r="G98" s="241">
        <f>G91+G96+G97</f>
        <v>11725344</v>
      </c>
      <c r="H98" s="141">
        <f>H91+H96+H97</f>
        <v>0</v>
      </c>
      <c r="I98" s="141">
        <f>I91+I96+I97</f>
        <v>0</v>
      </c>
      <c r="J98" s="204">
        <f t="shared" si="24"/>
        <v>11725344</v>
      </c>
      <c r="K98" s="241">
        <f>K91+K96+K97</f>
        <v>11725344</v>
      </c>
      <c r="L98" s="141">
        <f>L91+L96+L97</f>
        <v>0</v>
      </c>
      <c r="M98" s="141">
        <f>M91+M96+M97</f>
        <v>0</v>
      </c>
      <c r="N98" s="204">
        <f t="shared" si="25"/>
        <v>11725344</v>
      </c>
      <c r="O98" s="182"/>
      <c r="P98" s="181"/>
      <c r="Q98" s="181"/>
      <c r="R98" s="181"/>
    </row>
    <row r="99" spans="1:18" s="89" customFormat="1" ht="17.25" x14ac:dyDescent="0.3">
      <c r="A99" s="142" t="s">
        <v>509</v>
      </c>
      <c r="B99" s="142"/>
      <c r="C99" s="143">
        <f>C69+C98</f>
        <v>39807037</v>
      </c>
      <c r="D99" s="143">
        <f>D69+D98</f>
        <v>0</v>
      </c>
      <c r="E99" s="143">
        <f>E69+E98</f>
        <v>0</v>
      </c>
      <c r="F99" s="176">
        <f t="shared" si="23"/>
        <v>39807037</v>
      </c>
      <c r="G99" s="245">
        <f>G69+G98</f>
        <v>34654309</v>
      </c>
      <c r="H99" s="230">
        <f>H69+H98</f>
        <v>0</v>
      </c>
      <c r="I99" s="230">
        <f>I69+I98</f>
        <v>0</v>
      </c>
      <c r="J99" s="246">
        <f t="shared" si="24"/>
        <v>34654309</v>
      </c>
      <c r="K99" s="245">
        <f>K69+K98</f>
        <v>57646722</v>
      </c>
      <c r="L99" s="230">
        <f>L69+L98</f>
        <v>0</v>
      </c>
      <c r="M99" s="230">
        <f>M69+M98</f>
        <v>0</v>
      </c>
      <c r="N99" s="246">
        <f t="shared" si="25"/>
        <v>57646722</v>
      </c>
      <c r="O99" s="191"/>
      <c r="P99" s="188"/>
      <c r="Q99" s="188"/>
      <c r="R99" s="194"/>
    </row>
    <row r="100" spans="1:18" x14ac:dyDescent="0.25">
      <c r="G100" s="195"/>
      <c r="H100" s="195"/>
      <c r="I100" s="195"/>
      <c r="J100" s="195"/>
      <c r="K100" s="195"/>
      <c r="L100" s="195"/>
      <c r="M100" s="195"/>
      <c r="N100" s="195"/>
      <c r="O100" s="78"/>
      <c r="P100" s="78"/>
      <c r="Q100" s="78"/>
      <c r="R100" s="78"/>
    </row>
    <row r="101" spans="1:18" x14ac:dyDescent="0.25">
      <c r="G101" s="195"/>
      <c r="H101" s="195"/>
      <c r="I101" s="195"/>
      <c r="J101" s="195"/>
      <c r="K101" s="195"/>
      <c r="L101" s="195"/>
      <c r="M101" s="195"/>
      <c r="N101" s="195"/>
      <c r="O101" s="78"/>
      <c r="P101" s="78"/>
      <c r="Q101" s="78"/>
      <c r="R101" s="78"/>
    </row>
    <row r="102" spans="1:18" x14ac:dyDescent="0.25">
      <c r="G102" s="195"/>
      <c r="H102" s="195"/>
      <c r="I102" s="195"/>
      <c r="J102" s="195"/>
      <c r="K102" s="195"/>
      <c r="L102" s="195"/>
      <c r="M102" s="195"/>
      <c r="N102" s="195"/>
      <c r="O102" s="78"/>
      <c r="P102" s="78"/>
      <c r="Q102" s="78"/>
      <c r="R102" s="78"/>
    </row>
  </sheetData>
  <mergeCells count="7">
    <mergeCell ref="B1:F1"/>
    <mergeCell ref="K6:N6"/>
    <mergeCell ref="O6:R6"/>
    <mergeCell ref="A3:F3"/>
    <mergeCell ref="A4:F4"/>
    <mergeCell ref="C6:F6"/>
    <mergeCell ref="G6:J6"/>
  </mergeCells>
  <pageMargins left="0.70866141732283472" right="0.70866141732283472" top="0.74803149606299213" bottom="0.74803149606299213" header="0.31496062992125984" footer="0.31496062992125984"/>
  <pageSetup paperSize="9" scale="30" fitToHeight="0" orientation="portrait" horizontalDpi="300" verticalDpi="300" r:id="rId1"/>
  <ignoredErrors>
    <ignoredError sqref="C33:E33" formulaRange="1"/>
    <ignoredError sqref="F51 F6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E94"/>
  <sheetViews>
    <sheetView topLeftCell="A67" workbookViewId="0">
      <selection activeCell="K63" sqref="K63"/>
    </sheetView>
  </sheetViews>
  <sheetFormatPr defaultColWidth="22.42578125" defaultRowHeight="15" x14ac:dyDescent="0.25"/>
  <cols>
    <col min="1" max="1" width="64.7109375" customWidth="1"/>
    <col min="2" max="2" width="9.42578125" customWidth="1"/>
    <col min="3" max="3" width="22.42578125" customWidth="1"/>
    <col min="4" max="4" width="18" customWidth="1"/>
    <col min="5" max="5" width="18.7109375" style="121" customWidth="1"/>
    <col min="6" max="253" width="9.140625" customWidth="1"/>
    <col min="254" max="254" width="64.7109375" customWidth="1"/>
    <col min="255" max="255" width="9.42578125" customWidth="1"/>
  </cols>
  <sheetData>
    <row r="1" spans="1:5" x14ac:dyDescent="0.25">
      <c r="A1" s="267" t="s">
        <v>697</v>
      </c>
      <c r="B1" s="267"/>
      <c r="C1" s="267"/>
      <c r="D1" s="267"/>
      <c r="E1" s="267"/>
    </row>
    <row r="3" spans="1:5" ht="21.75" customHeight="1" x14ac:dyDescent="0.25">
      <c r="A3" s="259" t="s">
        <v>693</v>
      </c>
      <c r="B3" s="266"/>
      <c r="C3" s="266"/>
      <c r="D3" s="266"/>
      <c r="E3" s="266"/>
    </row>
    <row r="4" spans="1:5" ht="26.25" customHeight="1" x14ac:dyDescent="0.25">
      <c r="A4" s="262" t="s">
        <v>677</v>
      </c>
      <c r="B4" s="260"/>
      <c r="C4" s="260"/>
      <c r="D4" s="260"/>
      <c r="E4" s="260"/>
    </row>
    <row r="6" spans="1:5" ht="30" x14ac:dyDescent="0.3">
      <c r="A6" s="2" t="s">
        <v>82</v>
      </c>
      <c r="B6" s="3" t="s">
        <v>83</v>
      </c>
      <c r="C6" s="100" t="s">
        <v>1</v>
      </c>
      <c r="D6" s="101" t="s">
        <v>2</v>
      </c>
    </row>
    <row r="7" spans="1:5" x14ac:dyDescent="0.25">
      <c r="A7" s="26"/>
      <c r="B7" s="26"/>
      <c r="C7" s="87"/>
      <c r="D7" s="87"/>
    </row>
    <row r="8" spans="1:5" x14ac:dyDescent="0.25">
      <c r="A8" s="26"/>
      <c r="B8" s="26"/>
      <c r="C8" s="87"/>
      <c r="D8" s="87"/>
    </row>
    <row r="9" spans="1:5" x14ac:dyDescent="0.25">
      <c r="A9" s="26"/>
      <c r="B9" s="26"/>
      <c r="C9" s="87"/>
      <c r="D9" s="87"/>
    </row>
    <row r="10" spans="1:5" x14ac:dyDescent="0.25">
      <c r="A10" s="26"/>
      <c r="B10" s="26"/>
      <c r="C10" s="87"/>
      <c r="D10" s="87"/>
    </row>
    <row r="11" spans="1:5" x14ac:dyDescent="0.25">
      <c r="A11" s="13" t="s">
        <v>185</v>
      </c>
      <c r="B11" s="6" t="s">
        <v>186</v>
      </c>
      <c r="C11" s="87"/>
      <c r="D11" s="87"/>
    </row>
    <row r="12" spans="1:5" x14ac:dyDescent="0.25">
      <c r="A12" s="13"/>
      <c r="B12" s="6"/>
      <c r="C12" s="87"/>
      <c r="D12" s="87"/>
    </row>
    <row r="13" spans="1:5" x14ac:dyDescent="0.25">
      <c r="A13" s="13"/>
      <c r="B13" s="6"/>
      <c r="C13" s="87"/>
      <c r="D13" s="87"/>
    </row>
    <row r="14" spans="1:5" x14ac:dyDescent="0.25">
      <c r="A14" s="13"/>
      <c r="B14" s="6"/>
      <c r="C14" s="87"/>
      <c r="D14" s="87"/>
    </row>
    <row r="15" spans="1:5" x14ac:dyDescent="0.25">
      <c r="A15" s="13"/>
      <c r="B15" s="6"/>
      <c r="C15" s="87"/>
      <c r="D15" s="87"/>
    </row>
    <row r="16" spans="1:5" x14ac:dyDescent="0.25">
      <c r="A16" s="13" t="s">
        <v>421</v>
      </c>
      <c r="B16" s="6" t="s">
        <v>187</v>
      </c>
      <c r="C16" s="87">
        <v>0</v>
      </c>
      <c r="D16" s="87">
        <v>0</v>
      </c>
    </row>
    <row r="17" spans="1:5" x14ac:dyDescent="0.25">
      <c r="A17" s="13"/>
      <c r="B17" s="6"/>
      <c r="C17" s="87"/>
      <c r="D17" s="87"/>
    </row>
    <row r="18" spans="1:5" x14ac:dyDescent="0.25">
      <c r="A18" s="13"/>
      <c r="B18" s="6"/>
      <c r="C18" s="87"/>
      <c r="D18" s="87"/>
    </row>
    <row r="19" spans="1:5" x14ac:dyDescent="0.25">
      <c r="A19" s="13"/>
      <c r="B19" s="6"/>
      <c r="C19" s="87"/>
      <c r="D19" s="87"/>
    </row>
    <row r="20" spans="1:5" x14ac:dyDescent="0.25">
      <c r="A20" s="13"/>
      <c r="B20" s="6"/>
      <c r="C20" s="87"/>
      <c r="D20" s="87"/>
    </row>
    <row r="21" spans="1:5" x14ac:dyDescent="0.25">
      <c r="A21" s="5" t="s">
        <v>188</v>
      </c>
      <c r="B21" s="6" t="s">
        <v>189</v>
      </c>
      <c r="C21" s="87"/>
      <c r="D21" s="132">
        <v>0</v>
      </c>
    </row>
    <row r="22" spans="1:5" x14ac:dyDescent="0.25">
      <c r="A22" s="5" t="s">
        <v>669</v>
      </c>
      <c r="B22" s="6"/>
      <c r="C22" s="87">
        <v>0</v>
      </c>
      <c r="D22" s="87">
        <f>SUM(C22)</f>
        <v>0</v>
      </c>
    </row>
    <row r="23" spans="1:5" x14ac:dyDescent="0.25">
      <c r="A23" s="5" t="s">
        <v>668</v>
      </c>
      <c r="B23" s="6"/>
      <c r="C23" s="87">
        <v>0</v>
      </c>
      <c r="D23" s="87">
        <f>SUM(C23)</f>
        <v>0</v>
      </c>
      <c r="E23" s="130"/>
    </row>
    <row r="24" spans="1:5" x14ac:dyDescent="0.25">
      <c r="A24" s="5" t="s">
        <v>670</v>
      </c>
      <c r="B24" s="6"/>
      <c r="C24" s="87">
        <v>0</v>
      </c>
      <c r="D24" s="87">
        <f>SUM(C24)</f>
        <v>0</v>
      </c>
    </row>
    <row r="25" spans="1:5" x14ac:dyDescent="0.25">
      <c r="A25" s="13" t="s">
        <v>190</v>
      </c>
      <c r="B25" s="6" t="s">
        <v>191</v>
      </c>
      <c r="C25" s="118">
        <v>1000000</v>
      </c>
      <c r="D25" s="132">
        <v>1000000</v>
      </c>
    </row>
    <row r="26" spans="1:5" x14ac:dyDescent="0.25">
      <c r="B26" s="6"/>
      <c r="C26" s="87"/>
      <c r="D26" s="87"/>
    </row>
    <row r="27" spans="1:5" x14ac:dyDescent="0.25">
      <c r="A27" s="13"/>
      <c r="B27" s="6"/>
      <c r="C27" s="87"/>
      <c r="D27" s="87"/>
    </row>
    <row r="28" spans="1:5" x14ac:dyDescent="0.25">
      <c r="A28" s="13" t="s">
        <v>192</v>
      </c>
      <c r="B28" s="6" t="s">
        <v>193</v>
      </c>
      <c r="C28" s="87"/>
      <c r="D28" s="87"/>
    </row>
    <row r="29" spans="1:5" x14ac:dyDescent="0.25">
      <c r="A29" s="13"/>
      <c r="B29" s="6"/>
      <c r="C29" s="87"/>
      <c r="D29" s="87"/>
    </row>
    <row r="30" spans="1:5" x14ac:dyDescent="0.25">
      <c r="A30" s="13"/>
      <c r="B30" s="6"/>
      <c r="C30" s="87"/>
      <c r="D30" s="87"/>
    </row>
    <row r="31" spans="1:5" x14ac:dyDescent="0.25">
      <c r="A31" s="5" t="s">
        <v>194</v>
      </c>
      <c r="B31" s="6" t="s">
        <v>195</v>
      </c>
      <c r="C31" s="87"/>
      <c r="D31" s="87"/>
    </row>
    <row r="32" spans="1:5" x14ac:dyDescent="0.25">
      <c r="A32" s="5" t="s">
        <v>196</v>
      </c>
      <c r="B32" s="6" t="s">
        <v>197</v>
      </c>
      <c r="C32" s="118">
        <v>270000</v>
      </c>
      <c r="D32" s="108">
        <f>SUM(C32)</f>
        <v>270000</v>
      </c>
    </row>
    <row r="33" spans="1:5" s="89" customFormat="1" ht="15.75" x14ac:dyDescent="0.25">
      <c r="A33" s="20" t="s">
        <v>422</v>
      </c>
      <c r="B33" s="9" t="s">
        <v>198</v>
      </c>
      <c r="C33" s="128">
        <f>SUM(C16+C21+C25+C28+C31+C32)</f>
        <v>1270000</v>
      </c>
      <c r="D33" s="128">
        <f>SUM(D16+D21+D25+D32)</f>
        <v>1270000</v>
      </c>
    </row>
    <row r="34" spans="1:5" ht="15.75" x14ac:dyDescent="0.25">
      <c r="A34" s="24"/>
      <c r="B34" s="8"/>
      <c r="C34" s="87"/>
      <c r="D34" s="87"/>
    </row>
    <row r="35" spans="1:5" x14ac:dyDescent="0.25">
      <c r="A35" s="5" t="s">
        <v>671</v>
      </c>
      <c r="B35" s="8"/>
      <c r="C35" s="87">
        <v>0</v>
      </c>
      <c r="D35" s="87">
        <f>SUM(C35)</f>
        <v>0</v>
      </c>
    </row>
    <row r="36" spans="1:5" x14ac:dyDescent="0.25">
      <c r="A36" s="5" t="s">
        <v>672</v>
      </c>
      <c r="B36" s="8"/>
      <c r="C36" s="87">
        <v>0</v>
      </c>
      <c r="D36" s="87">
        <f>SUM(C36)</f>
        <v>0</v>
      </c>
    </row>
    <row r="37" spans="1:5" x14ac:dyDescent="0.25">
      <c r="A37" s="5" t="s">
        <v>673</v>
      </c>
      <c r="B37" s="8"/>
      <c r="C37" s="87">
        <v>0</v>
      </c>
      <c r="D37" s="87">
        <f>SUM(C37)</f>
        <v>0</v>
      </c>
      <c r="E37" s="130"/>
    </row>
    <row r="38" spans="1:5" x14ac:dyDescent="0.25">
      <c r="A38" s="13" t="s">
        <v>199</v>
      </c>
      <c r="B38" s="6" t="s">
        <v>200</v>
      </c>
      <c r="C38" s="118">
        <v>0</v>
      </c>
      <c r="D38" s="108">
        <v>0</v>
      </c>
    </row>
    <row r="39" spans="1:5" x14ac:dyDescent="0.25">
      <c r="A39" s="13"/>
      <c r="B39" s="6"/>
      <c r="C39" s="87"/>
      <c r="D39" s="87"/>
    </row>
    <row r="40" spans="1:5" x14ac:dyDescent="0.25">
      <c r="A40" s="13"/>
      <c r="B40" s="6"/>
      <c r="C40" s="87"/>
      <c r="D40" s="87"/>
    </row>
    <row r="41" spans="1:5" x14ac:dyDescent="0.25">
      <c r="A41" s="13"/>
      <c r="B41" s="6"/>
      <c r="C41" s="87"/>
      <c r="D41" s="87"/>
    </row>
    <row r="42" spans="1:5" x14ac:dyDescent="0.25">
      <c r="A42" s="13"/>
      <c r="B42" s="6"/>
      <c r="C42" s="87"/>
      <c r="D42" s="87"/>
    </row>
    <row r="43" spans="1:5" x14ac:dyDescent="0.25">
      <c r="A43" s="13" t="s">
        <v>201</v>
      </c>
      <c r="B43" s="6" t="s">
        <v>202</v>
      </c>
      <c r="C43" s="87"/>
      <c r="D43" s="87"/>
    </row>
    <row r="44" spans="1:5" x14ac:dyDescent="0.25">
      <c r="A44" s="13"/>
      <c r="B44" s="6"/>
      <c r="C44" s="87"/>
      <c r="D44" s="87"/>
    </row>
    <row r="45" spans="1:5" x14ac:dyDescent="0.25">
      <c r="A45" s="13"/>
      <c r="B45" s="6"/>
      <c r="C45" s="87"/>
      <c r="D45" s="87"/>
    </row>
    <row r="46" spans="1:5" x14ac:dyDescent="0.25">
      <c r="A46" s="13"/>
      <c r="B46" s="6"/>
      <c r="C46" s="87"/>
      <c r="D46" s="87"/>
    </row>
    <row r="47" spans="1:5" x14ac:dyDescent="0.25">
      <c r="A47" s="13"/>
      <c r="B47" s="6"/>
      <c r="C47" s="87"/>
      <c r="D47" s="87"/>
    </row>
    <row r="48" spans="1:5" x14ac:dyDescent="0.25">
      <c r="A48" s="13" t="s">
        <v>203</v>
      </c>
      <c r="B48" s="6" t="s">
        <v>204</v>
      </c>
      <c r="C48" s="87">
        <v>0</v>
      </c>
      <c r="D48" s="132">
        <v>0</v>
      </c>
    </row>
    <row r="49" spans="1:5" x14ac:dyDescent="0.25">
      <c r="A49" s="13" t="s">
        <v>205</v>
      </c>
      <c r="B49" s="6" t="s">
        <v>206</v>
      </c>
      <c r="C49" s="87">
        <v>0</v>
      </c>
      <c r="D49" s="132">
        <v>0</v>
      </c>
    </row>
    <row r="50" spans="1:5" s="89" customFormat="1" ht="15.75" x14ac:dyDescent="0.25">
      <c r="A50" s="20" t="s">
        <v>423</v>
      </c>
      <c r="B50" s="9" t="s">
        <v>207</v>
      </c>
      <c r="C50" s="120">
        <f>SUM(C34:C49)</f>
        <v>0</v>
      </c>
      <c r="D50" s="120">
        <f>SUM(D35:D49)</f>
        <v>0</v>
      </c>
    </row>
    <row r="53" spans="1:5" x14ac:dyDescent="0.25">
      <c r="A53" s="92" t="s">
        <v>634</v>
      </c>
      <c r="B53" s="92" t="s">
        <v>651</v>
      </c>
      <c r="C53" s="92" t="s">
        <v>635</v>
      </c>
      <c r="D53" s="92" t="s">
        <v>636</v>
      </c>
      <c r="E53" s="124" t="s">
        <v>637</v>
      </c>
    </row>
    <row r="54" spans="1:5" x14ac:dyDescent="0.25">
      <c r="A54" s="102"/>
      <c r="B54" s="102"/>
      <c r="C54" s="126"/>
      <c r="D54" s="126"/>
      <c r="E54" s="122"/>
    </row>
    <row r="55" spans="1:5" x14ac:dyDescent="0.25">
      <c r="A55" s="102"/>
      <c r="B55" s="102"/>
      <c r="C55" s="126"/>
      <c r="D55" s="126"/>
      <c r="E55" s="122"/>
    </row>
    <row r="56" spans="1:5" x14ac:dyDescent="0.25">
      <c r="A56" s="102"/>
      <c r="B56" s="102"/>
      <c r="C56" s="126"/>
      <c r="D56" s="126"/>
      <c r="E56" s="122"/>
    </row>
    <row r="57" spans="1:5" x14ac:dyDescent="0.25">
      <c r="A57" s="102"/>
      <c r="B57" s="102"/>
      <c r="C57" s="126"/>
      <c r="D57" s="126"/>
      <c r="E57" s="122"/>
    </row>
    <row r="58" spans="1:5" x14ac:dyDescent="0.25">
      <c r="A58" s="13" t="s">
        <v>185</v>
      </c>
      <c r="B58" s="6" t="s">
        <v>186</v>
      </c>
      <c r="C58" s="126"/>
      <c r="D58" s="126"/>
      <c r="E58" s="122"/>
    </row>
    <row r="59" spans="1:5" x14ac:dyDescent="0.25">
      <c r="A59" s="13"/>
      <c r="B59" s="6"/>
      <c r="C59" s="126"/>
      <c r="D59" s="126"/>
      <c r="E59" s="122"/>
    </row>
    <row r="60" spans="1:5" x14ac:dyDescent="0.25">
      <c r="A60" s="13"/>
      <c r="B60" s="6"/>
      <c r="C60" s="126"/>
      <c r="D60" s="126"/>
      <c r="E60" s="122"/>
    </row>
    <row r="61" spans="1:5" x14ac:dyDescent="0.25">
      <c r="A61" s="13"/>
      <c r="B61" s="6"/>
      <c r="C61" s="126"/>
      <c r="D61" s="126"/>
      <c r="E61" s="122"/>
    </row>
    <row r="62" spans="1:5" x14ac:dyDescent="0.25">
      <c r="A62" s="13"/>
      <c r="B62" s="6"/>
      <c r="C62" s="126"/>
      <c r="D62" s="126"/>
      <c r="E62" s="122"/>
    </row>
    <row r="63" spans="1:5" x14ac:dyDescent="0.25">
      <c r="A63" s="13" t="s">
        <v>421</v>
      </c>
      <c r="B63" s="6" t="s">
        <v>187</v>
      </c>
      <c r="C63" s="126">
        <v>0</v>
      </c>
      <c r="D63" s="126"/>
      <c r="E63" s="122">
        <v>0</v>
      </c>
    </row>
    <row r="64" spans="1:5" x14ac:dyDescent="0.25">
      <c r="A64" s="13"/>
      <c r="B64" s="6"/>
      <c r="C64" s="126"/>
      <c r="D64" s="126"/>
      <c r="E64" s="122"/>
    </row>
    <row r="65" spans="1:5" x14ac:dyDescent="0.25">
      <c r="A65" s="13"/>
      <c r="B65" s="6"/>
      <c r="C65" s="126"/>
      <c r="D65" s="126"/>
      <c r="E65" s="122"/>
    </row>
    <row r="66" spans="1:5" x14ac:dyDescent="0.25">
      <c r="A66" s="13"/>
      <c r="B66" s="6"/>
      <c r="C66" s="126"/>
      <c r="D66" s="126"/>
      <c r="E66" s="122"/>
    </row>
    <row r="67" spans="1:5" x14ac:dyDescent="0.25">
      <c r="A67" s="13"/>
      <c r="B67" s="6"/>
      <c r="C67" s="126"/>
      <c r="D67" s="126"/>
      <c r="E67" s="122"/>
    </row>
    <row r="68" spans="1:5" x14ac:dyDescent="0.25">
      <c r="A68" s="5" t="s">
        <v>188</v>
      </c>
      <c r="B68" s="6" t="s">
        <v>189</v>
      </c>
      <c r="C68" s="126">
        <v>0</v>
      </c>
      <c r="D68" s="126"/>
      <c r="E68" s="122">
        <v>0</v>
      </c>
    </row>
    <row r="69" spans="1:5" x14ac:dyDescent="0.25">
      <c r="A69" s="5"/>
      <c r="B69" s="6"/>
      <c r="C69" s="126"/>
      <c r="D69" s="126"/>
      <c r="E69" s="122"/>
    </row>
    <row r="70" spans="1:5" x14ac:dyDescent="0.25">
      <c r="A70" s="5"/>
      <c r="B70" s="6"/>
      <c r="C70" s="107"/>
      <c r="D70" s="107"/>
      <c r="E70" s="107"/>
    </row>
    <row r="71" spans="1:5" x14ac:dyDescent="0.25">
      <c r="A71" s="13" t="s">
        <v>190</v>
      </c>
      <c r="B71" s="6" t="s">
        <v>191</v>
      </c>
      <c r="C71" s="248">
        <v>1000000</v>
      </c>
      <c r="D71" s="248">
        <v>270000</v>
      </c>
      <c r="E71" s="248">
        <v>1270000</v>
      </c>
    </row>
    <row r="72" spans="1:5" s="89" customFormat="1" ht="15.75" x14ac:dyDescent="0.25">
      <c r="A72" s="20" t="s">
        <v>422</v>
      </c>
      <c r="B72" s="9" t="s">
        <v>198</v>
      </c>
      <c r="C72" s="249">
        <v>1000000</v>
      </c>
      <c r="D72" s="249">
        <v>270000</v>
      </c>
      <c r="E72" s="249">
        <v>1270000</v>
      </c>
    </row>
    <row r="73" spans="1:5" ht="15.75" x14ac:dyDescent="0.25">
      <c r="A73" s="24"/>
      <c r="B73" s="8"/>
      <c r="C73" s="126"/>
      <c r="D73" s="126"/>
      <c r="E73" s="122"/>
    </row>
    <row r="74" spans="1:5" ht="15.75" x14ac:dyDescent="0.25">
      <c r="A74" s="24"/>
      <c r="B74" s="8"/>
      <c r="C74" s="126"/>
      <c r="D74" s="126"/>
      <c r="E74" s="122"/>
    </row>
    <row r="75" spans="1:5" s="123" customFormat="1" x14ac:dyDescent="0.25">
      <c r="A75" s="13" t="s">
        <v>649</v>
      </c>
      <c r="B75" s="6"/>
      <c r="C75" s="126"/>
      <c r="D75" s="126"/>
      <c r="E75" s="122"/>
    </row>
    <row r="76" spans="1:5" ht="15.75" x14ac:dyDescent="0.25">
      <c r="A76" s="24"/>
      <c r="B76" s="8"/>
      <c r="C76" s="126"/>
      <c r="D76" s="126"/>
      <c r="E76" s="122"/>
    </row>
    <row r="77" spans="1:5" x14ac:dyDescent="0.25">
      <c r="A77" s="13" t="s">
        <v>199</v>
      </c>
      <c r="B77" s="6" t="s">
        <v>200</v>
      </c>
      <c r="C77" s="132">
        <v>0</v>
      </c>
      <c r="D77" s="126"/>
      <c r="E77" s="122">
        <f>SUM(C77:D77)</f>
        <v>0</v>
      </c>
    </row>
    <row r="78" spans="1:5" x14ac:dyDescent="0.25">
      <c r="A78" s="13"/>
      <c r="B78" s="6"/>
      <c r="C78" s="126"/>
      <c r="D78" s="126"/>
      <c r="E78" s="122"/>
    </row>
    <row r="79" spans="1:5" x14ac:dyDescent="0.25">
      <c r="A79" s="13"/>
      <c r="B79" s="6"/>
      <c r="C79" s="126"/>
      <c r="D79" s="126"/>
      <c r="E79" s="122"/>
    </row>
    <row r="80" spans="1:5" x14ac:dyDescent="0.25">
      <c r="A80" s="13"/>
      <c r="B80" s="6"/>
      <c r="C80" s="126"/>
      <c r="D80" s="126"/>
      <c r="E80" s="122"/>
    </row>
    <row r="81" spans="1:5" x14ac:dyDescent="0.25">
      <c r="A81" s="13"/>
      <c r="B81" s="6"/>
      <c r="C81" s="126"/>
      <c r="D81" s="126"/>
      <c r="E81" s="122"/>
    </row>
    <row r="82" spans="1:5" x14ac:dyDescent="0.25">
      <c r="A82" s="13" t="s">
        <v>201</v>
      </c>
      <c r="B82" s="6" t="s">
        <v>202</v>
      </c>
      <c r="C82" s="126"/>
      <c r="D82" s="126"/>
      <c r="E82" s="122"/>
    </row>
    <row r="83" spans="1:5" x14ac:dyDescent="0.25">
      <c r="A83" s="13"/>
      <c r="B83" s="6"/>
      <c r="C83" s="126"/>
      <c r="D83" s="126"/>
      <c r="E83" s="122"/>
    </row>
    <row r="84" spans="1:5" x14ac:dyDescent="0.25">
      <c r="A84" s="13"/>
      <c r="B84" s="6"/>
      <c r="C84" s="126"/>
      <c r="D84" s="126"/>
      <c r="E84" s="122"/>
    </row>
    <row r="85" spans="1:5" x14ac:dyDescent="0.25">
      <c r="A85" s="13"/>
      <c r="B85" s="6"/>
      <c r="C85" s="126"/>
      <c r="D85" s="126"/>
      <c r="E85" s="122"/>
    </row>
    <row r="86" spans="1:5" x14ac:dyDescent="0.25">
      <c r="A86" s="13"/>
      <c r="B86" s="6"/>
      <c r="C86" s="126"/>
      <c r="D86" s="126"/>
      <c r="E86" s="122"/>
    </row>
    <row r="87" spans="1:5" x14ac:dyDescent="0.25">
      <c r="A87" s="13" t="s">
        <v>203</v>
      </c>
      <c r="B87" s="6" t="s">
        <v>204</v>
      </c>
      <c r="C87" s="116">
        <v>0</v>
      </c>
      <c r="D87" s="116"/>
      <c r="E87" s="152">
        <v>0</v>
      </c>
    </row>
    <row r="88" spans="1:5" s="89" customFormat="1" ht="15.75" x14ac:dyDescent="0.25">
      <c r="A88" s="20" t="s">
        <v>423</v>
      </c>
      <c r="B88" s="9" t="s">
        <v>207</v>
      </c>
      <c r="C88" s="127">
        <f>SUM(C73:C87)</f>
        <v>0</v>
      </c>
      <c r="D88" s="127"/>
      <c r="E88" s="125">
        <f>SUM(E74:E87)</f>
        <v>0</v>
      </c>
    </row>
    <row r="89" spans="1:5" x14ac:dyDescent="0.25">
      <c r="A89" s="88"/>
      <c r="B89" s="88"/>
      <c r="C89" s="88"/>
      <c r="D89" s="88"/>
    </row>
    <row r="90" spans="1:5" x14ac:dyDescent="0.25">
      <c r="A90" s="88"/>
      <c r="B90" s="88"/>
      <c r="C90" s="88"/>
      <c r="D90" s="88"/>
    </row>
    <row r="91" spans="1:5" x14ac:dyDescent="0.25">
      <c r="A91" s="88"/>
      <c r="B91" s="88"/>
      <c r="C91" s="88"/>
      <c r="D91" s="88"/>
    </row>
    <row r="92" spans="1:5" x14ac:dyDescent="0.25">
      <c r="A92" s="88"/>
      <c r="B92" s="88"/>
      <c r="C92" s="88"/>
      <c r="D92" s="88"/>
    </row>
    <row r="93" spans="1:5" x14ac:dyDescent="0.25">
      <c r="A93" s="88"/>
      <c r="B93" s="88"/>
      <c r="C93" s="88"/>
      <c r="D93" s="88"/>
    </row>
    <row r="94" spans="1:5" x14ac:dyDescent="0.25">
      <c r="A94" s="88"/>
      <c r="B94" s="88"/>
      <c r="C94" s="88"/>
      <c r="D94" s="88"/>
    </row>
  </sheetData>
  <mergeCells count="3">
    <mergeCell ref="A1:E1"/>
    <mergeCell ref="A3:E3"/>
    <mergeCell ref="A4:E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5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6"/>
  <sheetViews>
    <sheetView workbookViewId="0">
      <selection activeCell="D7" sqref="D7"/>
    </sheetView>
  </sheetViews>
  <sheetFormatPr defaultRowHeight="15" x14ac:dyDescent="0.25"/>
  <cols>
    <col min="1" max="1" width="86.28515625" customWidth="1"/>
    <col min="2" max="2" width="28.28515625" customWidth="1"/>
    <col min="3" max="3" width="29.140625" customWidth="1"/>
    <col min="4" max="4" width="29.42578125" customWidth="1"/>
    <col min="5" max="5" width="18.42578125" customWidth="1"/>
  </cols>
  <sheetData>
    <row r="1" spans="1:5" x14ac:dyDescent="0.25">
      <c r="C1" s="267" t="s">
        <v>698</v>
      </c>
      <c r="D1" s="267"/>
      <c r="E1" s="267"/>
    </row>
    <row r="3" spans="1:5" ht="25.5" customHeight="1" x14ac:dyDescent="0.25">
      <c r="A3" s="259" t="s">
        <v>693</v>
      </c>
      <c r="B3" s="266"/>
      <c r="C3" s="266"/>
      <c r="D3" s="266"/>
      <c r="E3" s="266"/>
    </row>
    <row r="4" spans="1:5" ht="23.25" customHeight="1" x14ac:dyDescent="0.25">
      <c r="A4" s="271" t="s">
        <v>581</v>
      </c>
      <c r="B4" s="272"/>
      <c r="C4" s="272"/>
      <c r="D4" s="272"/>
      <c r="E4" s="272"/>
    </row>
    <row r="5" spans="1:5" x14ac:dyDescent="0.25">
      <c r="A5" s="1"/>
    </row>
    <row r="6" spans="1:5" x14ac:dyDescent="0.25">
      <c r="A6" s="1"/>
    </row>
    <row r="7" spans="1:5" ht="51" customHeight="1" x14ac:dyDescent="0.25">
      <c r="A7" s="50" t="s">
        <v>580</v>
      </c>
      <c r="B7" s="51" t="s">
        <v>627</v>
      </c>
      <c r="C7" s="51" t="s">
        <v>628</v>
      </c>
      <c r="D7" s="51" t="s">
        <v>628</v>
      </c>
      <c r="E7" s="59" t="s">
        <v>2</v>
      </c>
    </row>
    <row r="8" spans="1:5" ht="15" customHeight="1" x14ac:dyDescent="0.25">
      <c r="A8" s="51" t="s">
        <v>554</v>
      </c>
      <c r="B8" s="52"/>
      <c r="C8" s="52"/>
      <c r="D8" s="52"/>
      <c r="E8" s="26">
        <f>SUM(B8:D8)</f>
        <v>0</v>
      </c>
    </row>
    <row r="9" spans="1:5" ht="15" customHeight="1" x14ac:dyDescent="0.25">
      <c r="A9" s="51" t="s">
        <v>555</v>
      </c>
      <c r="B9" s="52"/>
      <c r="C9" s="52"/>
      <c r="D9" s="52"/>
      <c r="E9" s="26">
        <f t="shared" ref="E9:E34" si="0">SUM(B9:D9)</f>
        <v>0</v>
      </c>
    </row>
    <row r="10" spans="1:5" ht="15" customHeight="1" x14ac:dyDescent="0.25">
      <c r="A10" s="51" t="s">
        <v>556</v>
      </c>
      <c r="B10" s="52"/>
      <c r="C10" s="52"/>
      <c r="D10" s="52"/>
      <c r="E10" s="26">
        <f t="shared" si="0"/>
        <v>0</v>
      </c>
    </row>
    <row r="11" spans="1:5" ht="15" customHeight="1" x14ac:dyDescent="0.25">
      <c r="A11" s="51" t="s">
        <v>557</v>
      </c>
      <c r="B11" s="52"/>
      <c r="C11" s="52"/>
      <c r="D11" s="52"/>
      <c r="E11" s="26">
        <f t="shared" si="0"/>
        <v>0</v>
      </c>
    </row>
    <row r="12" spans="1:5" s="89" customFormat="1" ht="15" customHeight="1" x14ac:dyDescent="0.25">
      <c r="A12" s="50" t="s">
        <v>575</v>
      </c>
      <c r="B12" s="93">
        <f>SUM(B8:B11)</f>
        <v>0</v>
      </c>
      <c r="C12" s="93">
        <f>SUM(C8:C11)</f>
        <v>0</v>
      </c>
      <c r="D12" s="93">
        <f>SUM(D8:D11)</f>
        <v>0</v>
      </c>
      <c r="E12" s="94">
        <f t="shared" si="0"/>
        <v>0</v>
      </c>
    </row>
    <row r="13" spans="1:5" ht="15" customHeight="1" x14ac:dyDescent="0.25">
      <c r="A13" s="51" t="s">
        <v>558</v>
      </c>
      <c r="B13" s="52"/>
      <c r="C13" s="52"/>
      <c r="D13" s="52"/>
      <c r="E13" s="26">
        <f t="shared" si="0"/>
        <v>0</v>
      </c>
    </row>
    <row r="14" spans="1:5" ht="33" customHeight="1" x14ac:dyDescent="0.25">
      <c r="A14" s="51" t="s">
        <v>559</v>
      </c>
      <c r="B14" s="52"/>
      <c r="C14" s="52"/>
      <c r="D14" s="52"/>
      <c r="E14" s="26">
        <f t="shared" si="0"/>
        <v>0</v>
      </c>
    </row>
    <row r="15" spans="1:5" ht="15" customHeight="1" x14ac:dyDescent="0.25">
      <c r="A15" s="51" t="s">
        <v>560</v>
      </c>
      <c r="B15" s="52"/>
      <c r="C15" s="52"/>
      <c r="D15" s="52"/>
      <c r="E15" s="26">
        <f t="shared" si="0"/>
        <v>0</v>
      </c>
    </row>
    <row r="16" spans="1:5" ht="15" customHeight="1" x14ac:dyDescent="0.25">
      <c r="A16" s="51" t="s">
        <v>561</v>
      </c>
      <c r="B16" s="52">
        <v>0</v>
      </c>
      <c r="C16" s="52"/>
      <c r="D16" s="52"/>
      <c r="E16" s="26">
        <f t="shared" si="0"/>
        <v>0</v>
      </c>
    </row>
    <row r="17" spans="1:5" ht="15" customHeight="1" x14ac:dyDescent="0.25">
      <c r="A17" s="51" t="s">
        <v>562</v>
      </c>
      <c r="B17" s="52"/>
      <c r="C17" s="52"/>
      <c r="D17" s="52"/>
      <c r="E17" s="26">
        <f t="shared" si="0"/>
        <v>0</v>
      </c>
    </row>
    <row r="18" spans="1:5" ht="15" customHeight="1" x14ac:dyDescent="0.25">
      <c r="A18" s="51" t="s">
        <v>563</v>
      </c>
      <c r="B18" s="52"/>
      <c r="C18" s="52"/>
      <c r="D18" s="52"/>
      <c r="E18" s="26">
        <f t="shared" si="0"/>
        <v>0</v>
      </c>
    </row>
    <row r="19" spans="1:5" ht="15" customHeight="1" x14ac:dyDescent="0.25">
      <c r="A19" s="51" t="s">
        <v>564</v>
      </c>
      <c r="B19" s="52"/>
      <c r="C19" s="52"/>
      <c r="D19" s="52"/>
      <c r="E19" s="26">
        <f t="shared" si="0"/>
        <v>0</v>
      </c>
    </row>
    <row r="20" spans="1:5" s="89" customFormat="1" ht="15" customHeight="1" x14ac:dyDescent="0.25">
      <c r="A20" s="50" t="s">
        <v>576</v>
      </c>
      <c r="B20" s="93">
        <f>SUM(B13:B19)</f>
        <v>0</v>
      </c>
      <c r="C20" s="93">
        <f>SUM(C13:C19)</f>
        <v>0</v>
      </c>
      <c r="D20" s="93">
        <f>SUM(D13:D19)</f>
        <v>0</v>
      </c>
      <c r="E20" s="94">
        <f t="shared" si="0"/>
        <v>0</v>
      </c>
    </row>
    <row r="21" spans="1:5" ht="15" customHeight="1" x14ac:dyDescent="0.25">
      <c r="A21" s="51" t="s">
        <v>565</v>
      </c>
      <c r="B21" s="52">
        <v>1</v>
      </c>
      <c r="C21" s="52"/>
      <c r="D21" s="52"/>
      <c r="E21" s="26">
        <f t="shared" si="0"/>
        <v>1</v>
      </c>
    </row>
    <row r="22" spans="1:5" ht="15" customHeight="1" x14ac:dyDescent="0.25">
      <c r="A22" s="51" t="s">
        <v>566</v>
      </c>
      <c r="B22" s="52"/>
      <c r="C22" s="52"/>
      <c r="D22" s="52"/>
      <c r="E22" s="26">
        <f t="shared" si="0"/>
        <v>0</v>
      </c>
    </row>
    <row r="23" spans="1:5" ht="15" customHeight="1" x14ac:dyDescent="0.25">
      <c r="A23" s="51" t="s">
        <v>567</v>
      </c>
      <c r="B23" s="52">
        <v>1</v>
      </c>
      <c r="C23" s="52"/>
      <c r="D23" s="52"/>
      <c r="E23" s="26">
        <f t="shared" si="0"/>
        <v>1</v>
      </c>
    </row>
    <row r="24" spans="1:5" s="89" customFormat="1" ht="15" customHeight="1" x14ac:dyDescent="0.25">
      <c r="A24" s="50" t="s">
        <v>577</v>
      </c>
      <c r="B24" s="93">
        <f>SUM(B21:B23)</f>
        <v>2</v>
      </c>
      <c r="C24" s="93">
        <f>SUM(C21:C23)</f>
        <v>0</v>
      </c>
      <c r="D24" s="93">
        <f>SUM(D21:D23)</f>
        <v>0</v>
      </c>
      <c r="E24" s="94">
        <f t="shared" si="0"/>
        <v>2</v>
      </c>
    </row>
    <row r="25" spans="1:5" ht="15" customHeight="1" x14ac:dyDescent="0.25">
      <c r="A25" s="51" t="s">
        <v>568</v>
      </c>
      <c r="B25" s="52">
        <v>1</v>
      </c>
      <c r="C25" s="52"/>
      <c r="D25" s="52"/>
      <c r="E25" s="26">
        <f t="shared" si="0"/>
        <v>1</v>
      </c>
    </row>
    <row r="26" spans="1:5" ht="15" customHeight="1" x14ac:dyDescent="0.25">
      <c r="A26" s="51" t="s">
        <v>569</v>
      </c>
      <c r="B26" s="52">
        <v>4</v>
      </c>
      <c r="C26" s="52"/>
      <c r="D26" s="52"/>
      <c r="E26" s="26">
        <f t="shared" si="0"/>
        <v>4</v>
      </c>
    </row>
    <row r="27" spans="1:5" ht="15" customHeight="1" x14ac:dyDescent="0.25">
      <c r="A27" s="51" t="s">
        <v>570</v>
      </c>
      <c r="B27" s="52">
        <v>0</v>
      </c>
      <c r="C27" s="52"/>
      <c r="D27" s="52"/>
      <c r="E27" s="26">
        <f t="shared" si="0"/>
        <v>0</v>
      </c>
    </row>
    <row r="28" spans="1:5" s="89" customFormat="1" ht="15" customHeight="1" x14ac:dyDescent="0.25">
      <c r="A28" s="50" t="s">
        <v>578</v>
      </c>
      <c r="B28" s="93">
        <f>SUM(B25:B27)</f>
        <v>5</v>
      </c>
      <c r="C28" s="93">
        <f>SUM(C25:C27)</f>
        <v>0</v>
      </c>
      <c r="D28" s="93">
        <f>SUM(D25:D27)</f>
        <v>0</v>
      </c>
      <c r="E28" s="94">
        <f t="shared" si="0"/>
        <v>5</v>
      </c>
    </row>
    <row r="29" spans="1:5" s="89" customFormat="1" ht="37.5" customHeight="1" x14ac:dyDescent="0.25">
      <c r="A29" s="50" t="s">
        <v>579</v>
      </c>
      <c r="B29" s="68">
        <f>SUM(B28,B24,B20,B12)</f>
        <v>7</v>
      </c>
      <c r="C29" s="45">
        <f>SUM(C28,C24,C20,C12)</f>
        <v>0</v>
      </c>
      <c r="D29" s="45">
        <f>SUM(D28,D24,D20,D12)</f>
        <v>0</v>
      </c>
      <c r="E29" s="94">
        <f t="shared" si="0"/>
        <v>7</v>
      </c>
    </row>
    <row r="30" spans="1:5" ht="30" customHeight="1" x14ac:dyDescent="0.25">
      <c r="A30" s="51" t="s">
        <v>571</v>
      </c>
      <c r="B30" s="52"/>
      <c r="C30" s="52"/>
      <c r="D30" s="52"/>
      <c r="E30" s="26">
        <f t="shared" si="0"/>
        <v>0</v>
      </c>
    </row>
    <row r="31" spans="1:5" ht="32.25" customHeight="1" x14ac:dyDescent="0.25">
      <c r="A31" s="51" t="s">
        <v>572</v>
      </c>
      <c r="B31" s="52"/>
      <c r="C31" s="52"/>
      <c r="D31" s="52"/>
      <c r="E31" s="26">
        <f t="shared" si="0"/>
        <v>0</v>
      </c>
    </row>
    <row r="32" spans="1:5" ht="33.75" customHeight="1" x14ac:dyDescent="0.25">
      <c r="A32" s="51" t="s">
        <v>573</v>
      </c>
      <c r="B32" s="52"/>
      <c r="C32" s="52"/>
      <c r="D32" s="52"/>
      <c r="E32" s="26">
        <f t="shared" si="0"/>
        <v>0</v>
      </c>
    </row>
    <row r="33" spans="1:5" ht="18.75" customHeight="1" x14ac:dyDescent="0.25">
      <c r="A33" s="51" t="s">
        <v>574</v>
      </c>
      <c r="B33" s="52"/>
      <c r="C33" s="52"/>
      <c r="D33" s="52"/>
      <c r="E33" s="26">
        <f t="shared" si="0"/>
        <v>0</v>
      </c>
    </row>
    <row r="34" spans="1:5" s="89" customFormat="1" ht="33" customHeight="1" x14ac:dyDescent="0.25">
      <c r="A34" s="50" t="s">
        <v>45</v>
      </c>
      <c r="B34" s="93">
        <f>SUM(B30:B33)</f>
        <v>0</v>
      </c>
      <c r="C34" s="93">
        <f>SUM(C30:C33)</f>
        <v>0</v>
      </c>
      <c r="D34" s="93">
        <f>SUM(D30:D33)</f>
        <v>0</v>
      </c>
      <c r="E34" s="94">
        <f t="shared" si="0"/>
        <v>0</v>
      </c>
    </row>
    <row r="35" spans="1:5" x14ac:dyDescent="0.25">
      <c r="A35" s="268"/>
      <c r="B35" s="269"/>
      <c r="C35" s="269"/>
      <c r="D35" s="269"/>
    </row>
    <row r="36" spans="1:5" x14ac:dyDescent="0.25">
      <c r="A36" s="270"/>
      <c r="B36" s="269"/>
      <c r="C36" s="269"/>
      <c r="D36" s="269"/>
    </row>
  </sheetData>
  <mergeCells count="5">
    <mergeCell ref="C1:E1"/>
    <mergeCell ref="A35:D35"/>
    <mergeCell ref="A36:D36"/>
    <mergeCell ref="A3:E3"/>
    <mergeCell ref="A4:E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G44"/>
  <sheetViews>
    <sheetView workbookViewId="0">
      <selection activeCell="D7" sqref="D7"/>
    </sheetView>
  </sheetViews>
  <sheetFormatPr defaultRowHeight="15" x14ac:dyDescent="0.25"/>
  <cols>
    <col min="1" max="1" width="83.28515625" customWidth="1"/>
    <col min="2" max="2" width="19.5703125" customWidth="1"/>
  </cols>
  <sheetData>
    <row r="1" spans="1:7" x14ac:dyDescent="0.25">
      <c r="A1" s="267" t="s">
        <v>707</v>
      </c>
      <c r="B1" s="267"/>
    </row>
    <row r="3" spans="1:7" ht="27" customHeight="1" x14ac:dyDescent="0.25">
      <c r="A3" s="259" t="s">
        <v>693</v>
      </c>
      <c r="B3" s="266"/>
    </row>
    <row r="4" spans="1:7" ht="71.25" customHeight="1" x14ac:dyDescent="0.25">
      <c r="A4" s="271" t="s">
        <v>678</v>
      </c>
      <c r="B4" s="271"/>
      <c r="C4" s="61"/>
      <c r="D4" s="61"/>
      <c r="E4" s="61"/>
      <c r="F4" s="61"/>
      <c r="G4" s="61"/>
    </row>
    <row r="5" spans="1:7" ht="24" customHeight="1" x14ac:dyDescent="0.25">
      <c r="A5" s="57"/>
      <c r="B5" s="57"/>
      <c r="C5" s="61"/>
      <c r="D5" s="61"/>
      <c r="E5" s="61"/>
      <c r="F5" s="61"/>
      <c r="G5" s="61"/>
    </row>
    <row r="6" spans="1:7" ht="22.5" customHeight="1" x14ac:dyDescent="0.25">
      <c r="A6" s="4" t="s">
        <v>1</v>
      </c>
    </row>
    <row r="7" spans="1:7" ht="18" hidden="1" x14ac:dyDescent="0.25">
      <c r="A7" s="39" t="s">
        <v>653</v>
      </c>
      <c r="B7" s="38" t="s">
        <v>9</v>
      </c>
    </row>
    <row r="8" spans="1:7" hidden="1" x14ac:dyDescent="0.25">
      <c r="A8" s="37" t="s">
        <v>64</v>
      </c>
      <c r="B8" s="37"/>
    </row>
    <row r="9" spans="1:7" hidden="1" x14ac:dyDescent="0.25">
      <c r="A9" s="62" t="s">
        <v>65</v>
      </c>
      <c r="B9" s="37"/>
    </row>
    <row r="10" spans="1:7" hidden="1" x14ac:dyDescent="0.25">
      <c r="A10" s="37" t="s">
        <v>66</v>
      </c>
      <c r="B10" s="109"/>
    </row>
    <row r="11" spans="1:7" hidden="1" x14ac:dyDescent="0.25">
      <c r="A11" s="37" t="s">
        <v>67</v>
      </c>
      <c r="B11" s="109"/>
    </row>
    <row r="12" spans="1:7" hidden="1" x14ac:dyDescent="0.25">
      <c r="A12" s="37" t="s">
        <v>68</v>
      </c>
      <c r="B12" s="109"/>
    </row>
    <row r="13" spans="1:7" hidden="1" x14ac:dyDescent="0.25">
      <c r="A13" s="37" t="s">
        <v>69</v>
      </c>
      <c r="B13" s="109"/>
    </row>
    <row r="14" spans="1:7" hidden="1" x14ac:dyDescent="0.25">
      <c r="A14" s="37" t="s">
        <v>70</v>
      </c>
      <c r="B14" s="109"/>
    </row>
    <row r="15" spans="1:7" hidden="1" x14ac:dyDescent="0.25">
      <c r="A15" s="37" t="s">
        <v>71</v>
      </c>
      <c r="B15" s="109"/>
    </row>
    <row r="16" spans="1:7" s="89" customFormat="1" hidden="1" x14ac:dyDescent="0.25">
      <c r="A16" s="95" t="s">
        <v>12</v>
      </c>
      <c r="B16" s="110"/>
    </row>
    <row r="17" spans="1:2" ht="30" hidden="1" x14ac:dyDescent="0.25">
      <c r="A17" s="63" t="s">
        <v>4</v>
      </c>
      <c r="B17" s="109"/>
    </row>
    <row r="18" spans="1:2" ht="30" hidden="1" x14ac:dyDescent="0.25">
      <c r="A18" s="63" t="s">
        <v>5</v>
      </c>
      <c r="B18" s="109"/>
    </row>
    <row r="19" spans="1:2" hidden="1" x14ac:dyDescent="0.25">
      <c r="A19" s="64" t="s">
        <v>6</v>
      </c>
      <c r="B19" s="37"/>
    </row>
    <row r="20" spans="1:2" hidden="1" x14ac:dyDescent="0.25">
      <c r="A20" s="64" t="s">
        <v>7</v>
      </c>
      <c r="B20" s="37"/>
    </row>
    <row r="21" spans="1:2" hidden="1" x14ac:dyDescent="0.25">
      <c r="A21" s="37" t="s">
        <v>10</v>
      </c>
      <c r="B21" s="37"/>
    </row>
    <row r="22" spans="1:2" s="89" customFormat="1" hidden="1" x14ac:dyDescent="0.25">
      <c r="A22" s="43" t="s">
        <v>8</v>
      </c>
      <c r="B22" s="92"/>
    </row>
    <row r="23" spans="1:2" s="89" customFormat="1" ht="31.5" hidden="1" x14ac:dyDescent="0.25">
      <c r="A23" s="65" t="s">
        <v>11</v>
      </c>
      <c r="B23" s="23"/>
    </row>
    <row r="24" spans="1:2" s="89" customFormat="1" ht="15.75" hidden="1" x14ac:dyDescent="0.25">
      <c r="A24" s="91" t="s">
        <v>553</v>
      </c>
      <c r="B24" s="91"/>
    </row>
    <row r="25" spans="1:2" hidden="1" x14ac:dyDescent="0.25"/>
    <row r="26" spans="1:2" hidden="1" x14ac:dyDescent="0.25"/>
    <row r="27" spans="1:2" ht="18" x14ac:dyDescent="0.25">
      <c r="A27" s="39" t="s">
        <v>3</v>
      </c>
      <c r="B27" s="38" t="s">
        <v>9</v>
      </c>
    </row>
    <row r="28" spans="1:2" x14ac:dyDescent="0.25">
      <c r="A28" s="37" t="s">
        <v>64</v>
      </c>
      <c r="B28" s="37"/>
    </row>
    <row r="29" spans="1:2" x14ac:dyDescent="0.25">
      <c r="A29" s="62" t="s">
        <v>65</v>
      </c>
      <c r="B29" s="37"/>
    </row>
    <row r="30" spans="1:2" x14ac:dyDescent="0.25">
      <c r="A30" s="37" t="s">
        <v>66</v>
      </c>
      <c r="B30" s="37"/>
    </row>
    <row r="31" spans="1:2" x14ac:dyDescent="0.25">
      <c r="A31" s="37" t="s">
        <v>67</v>
      </c>
      <c r="B31" s="37"/>
    </row>
    <row r="32" spans="1:2" x14ac:dyDescent="0.25">
      <c r="A32" s="37" t="s">
        <v>68</v>
      </c>
      <c r="B32" s="37"/>
    </row>
    <row r="33" spans="1:2" x14ac:dyDescent="0.25">
      <c r="A33" s="37" t="s">
        <v>69</v>
      </c>
      <c r="B33" s="37"/>
    </row>
    <row r="34" spans="1:2" x14ac:dyDescent="0.25">
      <c r="A34" s="37" t="s">
        <v>70</v>
      </c>
      <c r="B34" s="37"/>
    </row>
    <row r="35" spans="1:2" x14ac:dyDescent="0.25">
      <c r="A35" s="37" t="s">
        <v>71</v>
      </c>
      <c r="B35" s="37"/>
    </row>
    <row r="36" spans="1:2" s="89" customFormat="1" x14ac:dyDescent="0.25">
      <c r="A36" s="95" t="s">
        <v>12</v>
      </c>
      <c r="B36" s="95">
        <f>SUM(B28:B35)</f>
        <v>0</v>
      </c>
    </row>
    <row r="37" spans="1:2" ht="30" x14ac:dyDescent="0.25">
      <c r="A37" s="63" t="s">
        <v>4</v>
      </c>
      <c r="B37" s="37"/>
    </row>
    <row r="38" spans="1:2" ht="30" x14ac:dyDescent="0.25">
      <c r="A38" s="63" t="s">
        <v>5</v>
      </c>
      <c r="B38" s="37"/>
    </row>
    <row r="39" spans="1:2" x14ac:dyDescent="0.25">
      <c r="A39" s="64" t="s">
        <v>6</v>
      </c>
      <c r="B39" s="37"/>
    </row>
    <row r="40" spans="1:2" x14ac:dyDescent="0.25">
      <c r="A40" s="64" t="s">
        <v>7</v>
      </c>
      <c r="B40" s="37"/>
    </row>
    <row r="41" spans="1:2" x14ac:dyDescent="0.25">
      <c r="A41" s="37" t="s">
        <v>10</v>
      </c>
      <c r="B41" s="37"/>
    </row>
    <row r="42" spans="1:2" s="89" customFormat="1" x14ac:dyDescent="0.25">
      <c r="A42" s="43" t="s">
        <v>8</v>
      </c>
      <c r="B42" s="92">
        <f>SUM(B37:B41)</f>
        <v>0</v>
      </c>
    </row>
    <row r="43" spans="1:2" s="89" customFormat="1" ht="31.5" x14ac:dyDescent="0.25">
      <c r="A43" s="65" t="s">
        <v>11</v>
      </c>
      <c r="B43" s="23"/>
    </row>
    <row r="44" spans="1:2" s="89" customFormat="1" ht="15.75" x14ac:dyDescent="0.25">
      <c r="A44" s="91" t="s">
        <v>553</v>
      </c>
      <c r="B44" s="91">
        <f>SUM(B42,B43,)</f>
        <v>0</v>
      </c>
    </row>
  </sheetData>
  <mergeCells count="3">
    <mergeCell ref="A4:B4"/>
    <mergeCell ref="A3:B3"/>
    <mergeCell ref="A1:B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4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65"/>
  <sheetViews>
    <sheetView topLeftCell="A25" zoomScale="90" zoomScaleNormal="90" workbookViewId="0">
      <selection activeCell="D7" sqref="D7"/>
    </sheetView>
  </sheetViews>
  <sheetFormatPr defaultRowHeight="15" x14ac:dyDescent="0.25"/>
  <cols>
    <col min="1" max="1" width="64.28515625" customWidth="1"/>
    <col min="3" max="3" width="18.140625" customWidth="1"/>
    <col min="4" max="4" width="21.5703125" customWidth="1"/>
    <col min="5" max="5" width="21.85546875" customWidth="1"/>
    <col min="6" max="7" width="19.5703125" customWidth="1"/>
    <col min="8" max="8" width="16.42578125" customWidth="1"/>
    <col min="9" max="9" width="16.28515625" customWidth="1"/>
    <col min="10" max="10" width="30.140625" customWidth="1"/>
  </cols>
  <sheetData>
    <row r="1" spans="1:12" ht="30" customHeight="1" x14ac:dyDescent="0.25">
      <c r="H1" s="254" t="s">
        <v>706</v>
      </c>
      <c r="I1" s="254"/>
      <c r="J1" s="254"/>
    </row>
    <row r="2" spans="1:12" ht="46.5" customHeight="1" x14ac:dyDescent="0.25">
      <c r="A2" s="259" t="s">
        <v>693</v>
      </c>
      <c r="B2" s="266"/>
      <c r="C2" s="266"/>
      <c r="D2" s="266"/>
      <c r="E2" s="266"/>
      <c r="F2" s="266"/>
      <c r="G2" s="266"/>
      <c r="H2" s="266"/>
      <c r="I2" s="266"/>
      <c r="J2" s="266"/>
    </row>
    <row r="3" spans="1:12" ht="16.5" customHeight="1" x14ac:dyDescent="0.25">
      <c r="A3" s="262" t="s">
        <v>46</v>
      </c>
      <c r="B3" s="260"/>
      <c r="C3" s="260"/>
      <c r="D3" s="260"/>
      <c r="E3" s="260"/>
      <c r="F3" s="260"/>
      <c r="G3" s="260"/>
      <c r="H3" s="260"/>
      <c r="I3" s="260"/>
      <c r="J3" s="260"/>
    </row>
    <row r="4" spans="1:12" ht="18" x14ac:dyDescent="0.25">
      <c r="A4" s="98"/>
      <c r="B4" s="58"/>
      <c r="C4" s="58"/>
      <c r="D4" s="58"/>
      <c r="E4" s="58"/>
      <c r="F4" s="58"/>
      <c r="G4" s="58"/>
      <c r="H4" s="58"/>
      <c r="I4" s="58"/>
      <c r="J4" s="58"/>
    </row>
    <row r="5" spans="1:12" ht="61.5" customHeight="1" x14ac:dyDescent="0.25">
      <c r="A5" s="88" t="s">
        <v>1</v>
      </c>
    </row>
    <row r="6" spans="1:12" ht="60" x14ac:dyDescent="0.3">
      <c r="A6" s="2" t="s">
        <v>82</v>
      </c>
      <c r="B6" s="3" t="s">
        <v>83</v>
      </c>
      <c r="C6" s="85" t="s">
        <v>638</v>
      </c>
      <c r="D6" s="85" t="s">
        <v>641</v>
      </c>
      <c r="E6" s="85" t="s">
        <v>642</v>
      </c>
      <c r="F6" s="85" t="s">
        <v>643</v>
      </c>
      <c r="G6" s="85" t="s">
        <v>647</v>
      </c>
      <c r="H6" s="85" t="s">
        <v>639</v>
      </c>
      <c r="I6" s="85" t="s">
        <v>640</v>
      </c>
      <c r="J6" s="85" t="s">
        <v>644</v>
      </c>
    </row>
    <row r="7" spans="1:12" ht="25.5" x14ac:dyDescent="0.25">
      <c r="A7" s="102"/>
      <c r="B7" s="102"/>
      <c r="C7" s="102"/>
      <c r="D7" s="102"/>
      <c r="E7" s="102"/>
      <c r="F7" s="55" t="s">
        <v>648</v>
      </c>
      <c r="G7" s="54"/>
      <c r="H7" s="102"/>
      <c r="I7" s="102"/>
      <c r="J7" s="102"/>
    </row>
    <row r="8" spans="1:12" x14ac:dyDescent="0.25">
      <c r="A8" s="102"/>
      <c r="B8" s="102"/>
      <c r="C8" s="102"/>
      <c r="D8" s="102"/>
      <c r="E8" s="102"/>
      <c r="F8" s="102"/>
      <c r="G8" s="102"/>
      <c r="H8" s="102"/>
      <c r="I8" s="102"/>
      <c r="J8" s="102"/>
    </row>
    <row r="9" spans="1:12" x14ac:dyDescent="0.25">
      <c r="A9" s="102"/>
      <c r="B9" s="102"/>
      <c r="C9" s="102"/>
      <c r="D9" s="102"/>
      <c r="E9" s="102"/>
      <c r="F9" s="102"/>
      <c r="G9" s="102"/>
      <c r="H9" s="102"/>
      <c r="I9" s="102"/>
      <c r="J9" s="102"/>
    </row>
    <row r="10" spans="1:12" x14ac:dyDescent="0.25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L10" s="112"/>
    </row>
    <row r="11" spans="1:12" x14ac:dyDescent="0.25">
      <c r="A11" s="13" t="s">
        <v>185</v>
      </c>
      <c r="B11" s="6" t="s">
        <v>186</v>
      </c>
      <c r="C11" s="102"/>
      <c r="D11" s="102"/>
      <c r="E11" s="102"/>
      <c r="F11" s="102"/>
      <c r="G11" s="102"/>
      <c r="H11" s="102"/>
      <c r="I11" s="102"/>
      <c r="J11" s="102"/>
    </row>
    <row r="12" spans="1:12" x14ac:dyDescent="0.25">
      <c r="A12" s="13"/>
      <c r="B12" s="6"/>
      <c r="C12" s="102"/>
      <c r="D12" s="102"/>
      <c r="E12" s="102"/>
      <c r="F12" s="102"/>
      <c r="G12" s="102"/>
      <c r="H12" s="102"/>
      <c r="I12" s="102"/>
      <c r="J12" s="102"/>
    </row>
    <row r="13" spans="1:12" x14ac:dyDescent="0.25">
      <c r="A13" s="13"/>
      <c r="B13" s="6"/>
      <c r="C13" s="102"/>
      <c r="D13" s="102"/>
      <c r="E13" s="102"/>
      <c r="F13" s="102"/>
      <c r="G13" s="102"/>
      <c r="H13" s="102"/>
      <c r="I13" s="102"/>
      <c r="J13" s="102"/>
    </row>
    <row r="14" spans="1:12" x14ac:dyDescent="0.25">
      <c r="A14" s="13"/>
      <c r="B14" s="6"/>
      <c r="C14" s="102"/>
      <c r="D14" s="102"/>
      <c r="E14" s="102"/>
      <c r="F14" s="102"/>
      <c r="G14" s="102"/>
      <c r="H14" s="102"/>
      <c r="I14" s="102"/>
      <c r="J14" s="102"/>
    </row>
    <row r="15" spans="1:12" x14ac:dyDescent="0.25">
      <c r="A15" s="13"/>
      <c r="B15" s="6"/>
      <c r="C15" s="102"/>
      <c r="D15" s="102"/>
      <c r="E15" s="102"/>
      <c r="F15" s="102"/>
      <c r="G15" s="102"/>
      <c r="H15" s="102"/>
      <c r="I15" s="102"/>
      <c r="J15" s="102"/>
    </row>
    <row r="16" spans="1:12" x14ac:dyDescent="0.25">
      <c r="A16" s="13" t="s">
        <v>421</v>
      </c>
      <c r="B16" s="6" t="s">
        <v>187</v>
      </c>
      <c r="C16" s="102"/>
      <c r="D16" s="102"/>
      <c r="E16" s="102"/>
      <c r="F16" s="102"/>
      <c r="G16" s="102"/>
      <c r="H16" s="102"/>
      <c r="I16" s="102"/>
      <c r="J16" s="102"/>
    </row>
    <row r="17" spans="1:10" x14ac:dyDescent="0.25">
      <c r="A17" s="13"/>
      <c r="B17" s="6"/>
      <c r="C17" s="102"/>
      <c r="D17" s="102"/>
      <c r="E17" s="102"/>
      <c r="F17" s="102"/>
      <c r="G17" s="102"/>
      <c r="H17" s="102"/>
      <c r="I17" s="102"/>
      <c r="J17" s="102"/>
    </row>
    <row r="18" spans="1:10" x14ac:dyDescent="0.25">
      <c r="A18" s="13"/>
      <c r="B18" s="6"/>
      <c r="C18" s="102"/>
      <c r="D18" s="102"/>
      <c r="E18" s="102"/>
      <c r="F18" s="102"/>
      <c r="G18" s="102"/>
      <c r="H18" s="102"/>
      <c r="I18" s="102"/>
      <c r="J18" s="102"/>
    </row>
    <row r="19" spans="1:10" x14ac:dyDescent="0.25">
      <c r="A19" s="13"/>
      <c r="B19" s="6"/>
      <c r="C19" s="102"/>
      <c r="D19" s="102"/>
      <c r="E19" s="102"/>
      <c r="F19" s="102"/>
      <c r="G19" s="102"/>
      <c r="H19" s="102"/>
      <c r="I19" s="102"/>
      <c r="J19" s="102"/>
    </row>
    <row r="20" spans="1:10" x14ac:dyDescent="0.25">
      <c r="A20" s="13"/>
      <c r="B20" s="6"/>
      <c r="C20" s="102"/>
      <c r="D20" s="102"/>
      <c r="E20" s="102"/>
      <c r="F20" s="102"/>
      <c r="G20" s="102"/>
      <c r="H20" s="102"/>
      <c r="I20" s="102"/>
      <c r="J20" s="102"/>
    </row>
    <row r="21" spans="1:10" x14ac:dyDescent="0.25">
      <c r="A21" s="5" t="s">
        <v>188</v>
      </c>
      <c r="B21" s="6" t="s">
        <v>189</v>
      </c>
      <c r="C21" s="102"/>
      <c r="D21" s="102"/>
      <c r="E21" s="102"/>
      <c r="F21" s="102"/>
      <c r="G21" s="102"/>
      <c r="H21" s="102"/>
      <c r="I21" s="102"/>
      <c r="J21" s="102"/>
    </row>
    <row r="22" spans="1:10" x14ac:dyDescent="0.25">
      <c r="A22" s="5"/>
      <c r="B22" s="6"/>
      <c r="C22" s="102"/>
      <c r="D22" s="102"/>
      <c r="E22" s="102"/>
      <c r="F22" s="102"/>
      <c r="G22" s="102"/>
      <c r="H22" s="103"/>
      <c r="I22" s="103"/>
      <c r="J22" s="111"/>
    </row>
    <row r="23" spans="1:10" x14ac:dyDescent="0.25">
      <c r="A23" s="5"/>
      <c r="B23" s="6"/>
      <c r="C23" s="102"/>
      <c r="D23" s="102"/>
      <c r="E23" s="102"/>
      <c r="F23" s="102"/>
      <c r="G23" s="102"/>
      <c r="H23" s="103"/>
      <c r="I23" s="103"/>
      <c r="J23" s="111"/>
    </row>
    <row r="24" spans="1:10" x14ac:dyDescent="0.25">
      <c r="A24" s="13" t="s">
        <v>190</v>
      </c>
      <c r="B24" s="6" t="s">
        <v>191</v>
      </c>
      <c r="C24" s="102"/>
      <c r="D24" s="102"/>
      <c r="E24" s="102"/>
      <c r="F24" s="102"/>
      <c r="G24" s="102"/>
      <c r="H24" s="102"/>
      <c r="I24" s="102"/>
      <c r="J24" s="111"/>
    </row>
    <row r="25" spans="1:10" x14ac:dyDescent="0.25">
      <c r="A25" s="13"/>
      <c r="B25" s="6"/>
      <c r="C25" s="102"/>
      <c r="D25" s="102"/>
      <c r="E25" s="102"/>
      <c r="F25" s="102"/>
      <c r="G25" s="102"/>
      <c r="H25" s="102"/>
      <c r="I25" s="102"/>
      <c r="J25" s="102"/>
    </row>
    <row r="26" spans="1:10" x14ac:dyDescent="0.25">
      <c r="A26" s="13"/>
      <c r="B26" s="6"/>
      <c r="C26" s="102"/>
      <c r="D26" s="102"/>
      <c r="E26" s="102"/>
      <c r="F26" s="102"/>
      <c r="G26" s="102"/>
      <c r="H26" s="102"/>
      <c r="I26" s="102"/>
      <c r="J26" s="102"/>
    </row>
    <row r="27" spans="1:10" x14ac:dyDescent="0.25">
      <c r="A27" s="13" t="s">
        <v>192</v>
      </c>
      <c r="B27" s="6" t="s">
        <v>193</v>
      </c>
      <c r="C27" s="102"/>
      <c r="D27" s="102"/>
      <c r="E27" s="102"/>
      <c r="F27" s="102"/>
      <c r="G27" s="102"/>
      <c r="H27" s="102"/>
      <c r="I27" s="102"/>
      <c r="J27" s="102"/>
    </row>
    <row r="28" spans="1:10" x14ac:dyDescent="0.25">
      <c r="A28" s="13"/>
      <c r="B28" s="6"/>
      <c r="C28" s="102"/>
      <c r="D28" s="102"/>
      <c r="E28" s="102"/>
      <c r="F28" s="102"/>
      <c r="G28" s="102"/>
      <c r="H28" s="102"/>
      <c r="I28" s="102"/>
      <c r="J28" s="102"/>
    </row>
    <row r="29" spans="1:10" x14ac:dyDescent="0.25">
      <c r="A29" s="13"/>
      <c r="B29" s="6"/>
      <c r="C29" s="102"/>
      <c r="D29" s="102"/>
      <c r="E29" s="102"/>
      <c r="F29" s="102"/>
      <c r="G29" s="102"/>
      <c r="H29" s="102"/>
      <c r="I29" s="102"/>
      <c r="J29" s="102"/>
    </row>
    <row r="30" spans="1:10" x14ac:dyDescent="0.25">
      <c r="A30" s="5" t="s">
        <v>194</v>
      </c>
      <c r="B30" s="6" t="s">
        <v>195</v>
      </c>
      <c r="C30" s="102"/>
      <c r="D30" s="102"/>
      <c r="E30" s="102"/>
      <c r="F30" s="102"/>
      <c r="G30" s="102"/>
      <c r="H30" s="102"/>
      <c r="I30" s="102"/>
      <c r="J30" s="102"/>
    </row>
    <row r="31" spans="1:10" s="89" customFormat="1" x14ac:dyDescent="0.25">
      <c r="A31" s="5" t="s">
        <v>196</v>
      </c>
      <c r="B31" s="6" t="s">
        <v>197</v>
      </c>
      <c r="C31" s="102"/>
      <c r="D31" s="102"/>
      <c r="E31" s="102"/>
      <c r="F31" s="102"/>
      <c r="G31" s="102"/>
      <c r="H31" s="102"/>
      <c r="I31" s="102"/>
      <c r="J31" s="102"/>
    </row>
    <row r="32" spans="1:10" ht="15.75" x14ac:dyDescent="0.25">
      <c r="A32" s="20" t="s">
        <v>422</v>
      </c>
      <c r="B32" s="9" t="s">
        <v>198</v>
      </c>
      <c r="C32" s="92">
        <f>SUM(C11,C16,C21,C24,C27,C30,C31,)</f>
        <v>0</v>
      </c>
      <c r="D32" s="92">
        <f t="shared" ref="D32:J32" si="0">SUM(D11,D16,D21,D24,D27,D30,D31,)</f>
        <v>0</v>
      </c>
      <c r="E32" s="92">
        <f t="shared" si="0"/>
        <v>0</v>
      </c>
      <c r="F32" s="92">
        <f t="shared" si="0"/>
        <v>0</v>
      </c>
      <c r="G32" s="92">
        <f t="shared" si="0"/>
        <v>0</v>
      </c>
      <c r="H32" s="92">
        <f t="shared" si="0"/>
        <v>0</v>
      </c>
      <c r="I32" s="92">
        <f t="shared" si="0"/>
        <v>0</v>
      </c>
      <c r="J32" s="92">
        <f t="shared" si="0"/>
        <v>0</v>
      </c>
    </row>
    <row r="33" spans="1:10" ht="15.75" x14ac:dyDescent="0.25">
      <c r="A33" s="24"/>
      <c r="B33" s="8"/>
      <c r="C33" s="102"/>
      <c r="D33" s="102"/>
      <c r="E33" s="102"/>
      <c r="F33" s="102"/>
      <c r="G33" s="102"/>
      <c r="H33" s="102"/>
      <c r="I33" s="102"/>
      <c r="J33" s="102"/>
    </row>
    <row r="34" spans="1:10" ht="15.75" x14ac:dyDescent="0.25">
      <c r="A34" s="24"/>
      <c r="B34" s="8"/>
      <c r="C34" s="102"/>
      <c r="D34" s="102"/>
      <c r="E34" s="102"/>
      <c r="F34" s="102"/>
      <c r="G34" s="102"/>
      <c r="H34" s="102"/>
      <c r="I34" s="102"/>
      <c r="J34" s="102"/>
    </row>
    <row r="35" spans="1:10" ht="15.75" x14ac:dyDescent="0.25">
      <c r="A35" s="24"/>
      <c r="B35" s="8"/>
      <c r="C35" s="102"/>
      <c r="D35" s="102"/>
      <c r="E35" s="102"/>
      <c r="F35" s="102"/>
      <c r="G35" s="102"/>
      <c r="H35" s="102"/>
      <c r="I35" s="102"/>
      <c r="J35" s="102"/>
    </row>
    <row r="36" spans="1:10" ht="15.75" x14ac:dyDescent="0.25">
      <c r="A36" s="24"/>
      <c r="B36" s="8"/>
      <c r="C36" s="102"/>
      <c r="D36" s="102"/>
      <c r="E36" s="102"/>
      <c r="F36" s="102"/>
      <c r="G36" s="102"/>
      <c r="H36" s="102"/>
      <c r="I36" s="102"/>
      <c r="J36" s="102"/>
    </row>
    <row r="37" spans="1:10" x14ac:dyDescent="0.25">
      <c r="A37" s="13" t="s">
        <v>199</v>
      </c>
      <c r="B37" s="6" t="s">
        <v>200</v>
      </c>
      <c r="C37" s="102"/>
      <c r="D37" s="102"/>
      <c r="E37" s="102"/>
      <c r="F37" s="102"/>
      <c r="G37" s="102"/>
      <c r="H37" s="102"/>
      <c r="I37" s="102"/>
      <c r="J37" s="102"/>
    </row>
    <row r="38" spans="1:10" x14ac:dyDescent="0.25">
      <c r="A38" s="13"/>
      <c r="B38" s="6"/>
      <c r="C38" s="102"/>
      <c r="D38" s="102"/>
      <c r="E38" s="102"/>
      <c r="F38" s="102"/>
      <c r="G38" s="102"/>
      <c r="H38" s="102"/>
      <c r="I38" s="102"/>
      <c r="J38" s="102"/>
    </row>
    <row r="39" spans="1:10" x14ac:dyDescent="0.25">
      <c r="A39" s="13"/>
      <c r="B39" s="6"/>
      <c r="C39" s="102"/>
      <c r="D39" s="102"/>
      <c r="E39" s="102"/>
      <c r="F39" s="102"/>
      <c r="G39" s="102"/>
      <c r="H39" s="102"/>
      <c r="I39" s="102"/>
      <c r="J39" s="102"/>
    </row>
    <row r="40" spans="1:10" x14ac:dyDescent="0.25">
      <c r="A40" s="13"/>
      <c r="B40" s="6"/>
      <c r="C40" s="102"/>
      <c r="D40" s="102"/>
      <c r="E40" s="102"/>
      <c r="F40" s="102"/>
      <c r="G40" s="102"/>
      <c r="H40" s="102"/>
      <c r="I40" s="102"/>
      <c r="J40" s="102"/>
    </row>
    <row r="41" spans="1:10" x14ac:dyDescent="0.25">
      <c r="A41" s="13"/>
      <c r="B41" s="6"/>
      <c r="C41" s="102"/>
      <c r="D41" s="102"/>
      <c r="E41" s="102"/>
      <c r="F41" s="102"/>
      <c r="G41" s="102"/>
      <c r="H41" s="102"/>
      <c r="I41" s="102"/>
      <c r="J41" s="102"/>
    </row>
    <row r="42" spans="1:10" x14ac:dyDescent="0.25">
      <c r="A42" s="13" t="s">
        <v>201</v>
      </c>
      <c r="B42" s="6" t="s">
        <v>202</v>
      </c>
      <c r="C42" s="102"/>
      <c r="D42" s="102"/>
      <c r="E42" s="102"/>
      <c r="F42" s="102"/>
      <c r="G42" s="102"/>
      <c r="H42" s="102"/>
      <c r="I42" s="102"/>
      <c r="J42" s="102"/>
    </row>
    <row r="43" spans="1:10" x14ac:dyDescent="0.25">
      <c r="A43" s="13"/>
      <c r="B43" s="6"/>
      <c r="C43" s="102"/>
      <c r="D43" s="102"/>
      <c r="E43" s="102"/>
      <c r="F43" s="102"/>
      <c r="G43" s="102"/>
      <c r="H43" s="102"/>
      <c r="I43" s="102"/>
      <c r="J43" s="102"/>
    </row>
    <row r="44" spans="1:10" x14ac:dyDescent="0.25">
      <c r="A44" s="13"/>
      <c r="B44" s="6"/>
      <c r="C44" s="102"/>
      <c r="D44" s="102"/>
      <c r="E44" s="102"/>
      <c r="F44" s="102"/>
      <c r="G44" s="102"/>
      <c r="H44" s="102"/>
      <c r="I44" s="102"/>
      <c r="J44" s="102"/>
    </row>
    <row r="45" spans="1:10" x14ac:dyDescent="0.25">
      <c r="A45" s="13"/>
      <c r="B45" s="6"/>
      <c r="C45" s="102"/>
      <c r="D45" s="102"/>
      <c r="E45" s="102"/>
      <c r="F45" s="102"/>
      <c r="G45" s="102"/>
      <c r="H45" s="102"/>
      <c r="I45" s="102"/>
      <c r="J45" s="102"/>
    </row>
    <row r="46" spans="1:10" x14ac:dyDescent="0.25">
      <c r="A46" s="13"/>
      <c r="B46" s="6"/>
      <c r="C46" s="102"/>
      <c r="D46" s="102"/>
      <c r="E46" s="102"/>
      <c r="F46" s="102"/>
      <c r="G46" s="102"/>
      <c r="H46" s="102"/>
      <c r="I46" s="102"/>
      <c r="J46" s="102"/>
    </row>
    <row r="47" spans="1:10" x14ac:dyDescent="0.25">
      <c r="A47" s="13" t="s">
        <v>203</v>
      </c>
      <c r="B47" s="6" t="s">
        <v>204</v>
      </c>
      <c r="C47" s="102"/>
      <c r="D47" s="102"/>
      <c r="E47" s="102"/>
      <c r="F47" s="102"/>
      <c r="G47" s="102"/>
      <c r="H47" s="102"/>
      <c r="I47" s="102"/>
      <c r="J47" s="102"/>
    </row>
    <row r="48" spans="1:10" s="89" customFormat="1" x14ac:dyDescent="0.25">
      <c r="A48" s="13" t="s">
        <v>205</v>
      </c>
      <c r="B48" s="6" t="s">
        <v>206</v>
      </c>
      <c r="C48" s="102"/>
      <c r="D48" s="102"/>
      <c r="E48" s="102"/>
      <c r="F48" s="102"/>
      <c r="G48" s="102"/>
      <c r="H48" s="102"/>
      <c r="I48" s="102"/>
      <c r="J48" s="102"/>
    </row>
    <row r="49" spans="1:10" s="89" customFormat="1" ht="15.75" x14ac:dyDescent="0.25">
      <c r="A49" s="20" t="s">
        <v>423</v>
      </c>
      <c r="B49" s="9" t="s">
        <v>207</v>
      </c>
      <c r="C49" s="92">
        <f>SUM(C37,C42,C47,C48,)</f>
        <v>0</v>
      </c>
      <c r="D49" s="92">
        <f t="shared" ref="D49:J49" si="1">SUM(D37,D42,D47,D48,)</f>
        <v>0</v>
      </c>
      <c r="E49" s="92">
        <f t="shared" si="1"/>
        <v>0</v>
      </c>
      <c r="F49" s="92">
        <f t="shared" si="1"/>
        <v>0</v>
      </c>
      <c r="G49" s="92">
        <f t="shared" si="1"/>
        <v>0</v>
      </c>
      <c r="H49" s="92">
        <f t="shared" si="1"/>
        <v>0</v>
      </c>
      <c r="I49" s="92">
        <f t="shared" si="1"/>
        <v>0</v>
      </c>
      <c r="J49" s="92">
        <f t="shared" si="1"/>
        <v>0</v>
      </c>
    </row>
    <row r="50" spans="1:10" ht="78.75" x14ac:dyDescent="0.25">
      <c r="A50" s="96" t="s">
        <v>53</v>
      </c>
      <c r="B50" s="94"/>
      <c r="C50" s="94"/>
      <c r="D50" s="94"/>
      <c r="E50" s="94"/>
      <c r="F50" s="94"/>
      <c r="G50" s="94"/>
      <c r="H50" s="94"/>
      <c r="I50" s="94"/>
      <c r="J50" s="94"/>
    </row>
    <row r="51" spans="1:10" ht="15.75" x14ac:dyDescent="0.3">
      <c r="A51" s="85" t="s">
        <v>54</v>
      </c>
      <c r="B51" s="26"/>
      <c r="C51" s="26"/>
      <c r="D51" s="26"/>
      <c r="E51" s="26"/>
      <c r="F51" s="26"/>
      <c r="G51" s="26"/>
      <c r="H51" s="26"/>
      <c r="I51" s="26"/>
      <c r="J51" s="26"/>
    </row>
    <row r="52" spans="1:10" ht="15.75" x14ac:dyDescent="0.3">
      <c r="A52" s="85" t="s">
        <v>54</v>
      </c>
      <c r="B52" s="26"/>
      <c r="C52" s="26"/>
      <c r="D52" s="26"/>
      <c r="E52" s="26"/>
      <c r="F52" s="26"/>
      <c r="G52" s="26"/>
      <c r="H52" s="26"/>
      <c r="I52" s="26"/>
      <c r="J52" s="26"/>
    </row>
    <row r="53" spans="1:10" ht="15.75" x14ac:dyDescent="0.3">
      <c r="A53" s="85" t="s">
        <v>54</v>
      </c>
      <c r="B53" s="26"/>
      <c r="C53" s="26"/>
      <c r="D53" s="26"/>
      <c r="E53" s="26"/>
      <c r="F53" s="26"/>
      <c r="G53" s="26"/>
      <c r="H53" s="26"/>
      <c r="I53" s="26"/>
      <c r="J53" s="26"/>
    </row>
    <row r="54" spans="1:10" x14ac:dyDescent="0.25">
      <c r="A54" s="25"/>
      <c r="B54" s="25"/>
      <c r="C54" s="25"/>
      <c r="D54" s="25"/>
      <c r="E54" s="25"/>
      <c r="F54" s="25"/>
      <c r="G54" s="25"/>
      <c r="H54" s="25"/>
      <c r="I54" s="25"/>
      <c r="J54" s="25"/>
    </row>
    <row r="55" spans="1:10" x14ac:dyDescent="0.25">
      <c r="A55" s="25"/>
      <c r="B55" s="25"/>
      <c r="C55" s="25"/>
      <c r="D55" s="25"/>
      <c r="E55" s="25"/>
      <c r="F55" s="25"/>
      <c r="G55" s="25"/>
      <c r="H55" s="25"/>
      <c r="I55" s="25"/>
      <c r="J55" s="25"/>
    </row>
    <row r="56" spans="1:10" x14ac:dyDescent="0.25">
      <c r="A56" s="81" t="s">
        <v>52</v>
      </c>
    </row>
    <row r="57" spans="1:10" x14ac:dyDescent="0.25">
      <c r="A57" s="83"/>
    </row>
    <row r="58" spans="1:10" ht="25.5" x14ac:dyDescent="0.25">
      <c r="A58" s="82" t="s">
        <v>60</v>
      </c>
    </row>
    <row r="59" spans="1:10" ht="51" x14ac:dyDescent="0.25">
      <c r="A59" s="82" t="s">
        <v>47</v>
      </c>
    </row>
    <row r="60" spans="1:10" ht="25.5" x14ac:dyDescent="0.25">
      <c r="A60" s="82" t="s">
        <v>48</v>
      </c>
    </row>
    <row r="61" spans="1:10" ht="25.5" x14ac:dyDescent="0.25">
      <c r="A61" s="82" t="s">
        <v>49</v>
      </c>
    </row>
    <row r="62" spans="1:10" ht="38.25" x14ac:dyDescent="0.25">
      <c r="A62" s="82" t="s">
        <v>50</v>
      </c>
    </row>
    <row r="63" spans="1:10" ht="25.5" x14ac:dyDescent="0.25">
      <c r="A63" s="82" t="s">
        <v>51</v>
      </c>
    </row>
    <row r="64" spans="1:10" ht="38.25" x14ac:dyDescent="0.25">
      <c r="A64" s="82" t="s">
        <v>61</v>
      </c>
    </row>
    <row r="65" spans="1:1" ht="51" x14ac:dyDescent="0.25">
      <c r="A65" s="104" t="s">
        <v>62</v>
      </c>
    </row>
  </sheetData>
  <mergeCells count="3">
    <mergeCell ref="H1:J1"/>
    <mergeCell ref="A2:J2"/>
    <mergeCell ref="A3:J3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6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44"/>
  <sheetViews>
    <sheetView workbookViewId="0">
      <selection activeCell="D7" sqref="D7"/>
    </sheetView>
  </sheetViews>
  <sheetFormatPr defaultRowHeight="15" x14ac:dyDescent="0.25"/>
  <cols>
    <col min="1" max="1" width="64.140625" customWidth="1"/>
    <col min="2" max="2" width="15.42578125" customWidth="1"/>
    <col min="3" max="3" width="14.7109375" customWidth="1"/>
    <col min="4" max="4" width="13.28515625" customWidth="1"/>
    <col min="5" max="5" width="23.140625" customWidth="1"/>
    <col min="6" max="6" width="14.28515625" customWidth="1"/>
    <col min="7" max="7" width="15.28515625" customWidth="1"/>
    <col min="8" max="8" width="17" customWidth="1"/>
    <col min="9" max="9" width="16.28515625" customWidth="1"/>
  </cols>
  <sheetData>
    <row r="1" spans="1:9" x14ac:dyDescent="0.25">
      <c r="E1" s="254" t="s">
        <v>699</v>
      </c>
      <c r="F1" s="254"/>
      <c r="G1" s="254"/>
      <c r="H1" s="254"/>
    </row>
    <row r="3" spans="1:9" ht="25.5" customHeight="1" x14ac:dyDescent="0.25">
      <c r="A3" s="259" t="s">
        <v>693</v>
      </c>
      <c r="B3" s="266"/>
      <c r="C3" s="266"/>
      <c r="D3" s="266"/>
      <c r="E3" s="266"/>
      <c r="F3" s="266"/>
      <c r="G3" s="266"/>
      <c r="H3" s="266"/>
    </row>
    <row r="4" spans="1:9" ht="82.5" customHeight="1" x14ac:dyDescent="0.25">
      <c r="A4" s="262" t="s">
        <v>679</v>
      </c>
      <c r="B4" s="262"/>
      <c r="C4" s="262"/>
      <c r="D4" s="262"/>
      <c r="E4" s="262"/>
      <c r="F4" s="262"/>
      <c r="G4" s="262"/>
      <c r="H4" s="262"/>
    </row>
    <row r="5" spans="1:9" ht="20.25" customHeight="1" x14ac:dyDescent="0.25">
      <c r="A5" s="56"/>
      <c r="B5" s="105"/>
      <c r="C5" s="105"/>
      <c r="D5" s="105"/>
      <c r="E5" s="105"/>
      <c r="F5" s="105"/>
      <c r="G5" s="105"/>
      <c r="H5" s="105"/>
    </row>
    <row r="6" spans="1:9" x14ac:dyDescent="0.25">
      <c r="A6" s="88" t="s">
        <v>1</v>
      </c>
      <c r="F6" s="264" t="s">
        <v>652</v>
      </c>
      <c r="G6" s="274"/>
      <c r="H6" s="274"/>
      <c r="I6" s="275"/>
    </row>
    <row r="7" spans="1:9" ht="86.25" customHeight="1" x14ac:dyDescent="0.3">
      <c r="A7" s="2" t="s">
        <v>82</v>
      </c>
      <c r="B7" s="3" t="s">
        <v>83</v>
      </c>
      <c r="C7" s="85" t="s">
        <v>639</v>
      </c>
      <c r="D7" s="85" t="s">
        <v>640</v>
      </c>
      <c r="E7" s="85" t="s">
        <v>645</v>
      </c>
      <c r="F7" s="106">
        <v>2016</v>
      </c>
      <c r="G7" s="106">
        <v>2017</v>
      </c>
      <c r="H7" s="106">
        <v>2018</v>
      </c>
      <c r="I7" s="106">
        <v>2019</v>
      </c>
    </row>
    <row r="8" spans="1:9" x14ac:dyDescent="0.25">
      <c r="A8" s="21" t="s">
        <v>502</v>
      </c>
      <c r="B8" s="5" t="s">
        <v>342</v>
      </c>
      <c r="C8" s="103"/>
      <c r="D8" s="103"/>
      <c r="E8" s="54"/>
      <c r="F8" s="102"/>
      <c r="G8" s="102"/>
      <c r="H8" s="102"/>
      <c r="I8" s="102"/>
    </row>
    <row r="9" spans="1:9" x14ac:dyDescent="0.25">
      <c r="A9" s="47" t="s">
        <v>221</v>
      </c>
      <c r="B9" s="47" t="s">
        <v>342</v>
      </c>
      <c r="C9" s="102"/>
      <c r="D9" s="102"/>
      <c r="E9" s="102"/>
      <c r="F9" s="102"/>
      <c r="G9" s="102"/>
      <c r="H9" s="102"/>
      <c r="I9" s="102"/>
    </row>
    <row r="10" spans="1:9" ht="30" x14ac:dyDescent="0.25">
      <c r="A10" s="12" t="s">
        <v>343</v>
      </c>
      <c r="B10" s="5" t="s">
        <v>344</v>
      </c>
      <c r="C10" s="102"/>
      <c r="D10" s="102"/>
      <c r="E10" s="102"/>
      <c r="F10" s="102"/>
      <c r="G10" s="102"/>
      <c r="H10" s="102"/>
      <c r="I10" s="102"/>
    </row>
    <row r="11" spans="1:9" x14ac:dyDescent="0.25">
      <c r="A11" s="21" t="s">
        <v>550</v>
      </c>
      <c r="B11" s="5" t="s">
        <v>345</v>
      </c>
      <c r="C11" s="103"/>
      <c r="D11" s="103"/>
      <c r="E11" s="113"/>
      <c r="F11" s="102"/>
      <c r="G11" s="102"/>
      <c r="H11" s="102"/>
      <c r="I11" s="102"/>
    </row>
    <row r="12" spans="1:9" x14ac:dyDescent="0.25">
      <c r="A12" s="47" t="s">
        <v>221</v>
      </c>
      <c r="B12" s="47" t="s">
        <v>345</v>
      </c>
      <c r="C12" s="102"/>
      <c r="D12" s="102"/>
      <c r="E12" s="102"/>
      <c r="F12" s="102"/>
      <c r="G12" s="102"/>
      <c r="H12" s="102"/>
      <c r="I12" s="102"/>
    </row>
    <row r="13" spans="1:9" s="89" customFormat="1" x14ac:dyDescent="0.25">
      <c r="A13" s="11" t="s">
        <v>522</v>
      </c>
      <c r="B13" s="7" t="s">
        <v>346</v>
      </c>
      <c r="C13" s="92"/>
      <c r="D13" s="92"/>
      <c r="E13" s="92"/>
      <c r="F13" s="92"/>
      <c r="G13" s="92"/>
      <c r="H13" s="92"/>
      <c r="I13" s="92"/>
    </row>
    <row r="14" spans="1:9" x14ac:dyDescent="0.25">
      <c r="A14" s="12" t="s">
        <v>551</v>
      </c>
      <c r="B14" s="5" t="s">
        <v>347</v>
      </c>
      <c r="C14" s="102"/>
      <c r="D14" s="102"/>
      <c r="E14" s="102"/>
      <c r="F14" s="102"/>
      <c r="G14" s="102"/>
      <c r="H14" s="102"/>
      <c r="I14" s="102"/>
    </row>
    <row r="15" spans="1:9" x14ac:dyDescent="0.25">
      <c r="A15" s="47" t="s">
        <v>229</v>
      </c>
      <c r="B15" s="47" t="s">
        <v>347</v>
      </c>
      <c r="C15" s="102"/>
      <c r="D15" s="102"/>
      <c r="E15" s="102"/>
      <c r="F15" s="102"/>
      <c r="G15" s="102"/>
      <c r="H15" s="102"/>
      <c r="I15" s="102"/>
    </row>
    <row r="16" spans="1:9" x14ac:dyDescent="0.25">
      <c r="A16" s="21" t="s">
        <v>348</v>
      </c>
      <c r="B16" s="5" t="s">
        <v>349</v>
      </c>
      <c r="C16" s="102"/>
      <c r="D16" s="102"/>
      <c r="E16" s="102"/>
      <c r="F16" s="102"/>
      <c r="G16" s="102"/>
      <c r="H16" s="102"/>
      <c r="I16" s="102"/>
    </row>
    <row r="17" spans="1:9" x14ac:dyDescent="0.25">
      <c r="A17" s="13" t="s">
        <v>552</v>
      </c>
      <c r="B17" s="5" t="s">
        <v>350</v>
      </c>
      <c r="C17" s="26"/>
      <c r="D17" s="26"/>
      <c r="E17" s="26"/>
      <c r="F17" s="26"/>
      <c r="G17" s="26"/>
      <c r="H17" s="26"/>
      <c r="I17" s="26"/>
    </row>
    <row r="18" spans="1:9" x14ac:dyDescent="0.25">
      <c r="A18" s="47" t="s">
        <v>230</v>
      </c>
      <c r="B18" s="47" t="s">
        <v>350</v>
      </c>
      <c r="C18" s="26"/>
      <c r="D18" s="26"/>
      <c r="E18" s="26"/>
      <c r="F18" s="26"/>
      <c r="G18" s="26"/>
      <c r="H18" s="26"/>
      <c r="I18" s="26"/>
    </row>
    <row r="19" spans="1:9" x14ac:dyDescent="0.25">
      <c r="A19" s="21" t="s">
        <v>351</v>
      </c>
      <c r="B19" s="5" t="s">
        <v>352</v>
      </c>
      <c r="C19" s="26"/>
      <c r="D19" s="26"/>
      <c r="E19" s="26"/>
      <c r="F19" s="26"/>
      <c r="G19" s="26"/>
      <c r="H19" s="26"/>
      <c r="I19" s="26"/>
    </row>
    <row r="20" spans="1:9" s="89" customFormat="1" x14ac:dyDescent="0.25">
      <c r="A20" s="22" t="s">
        <v>523</v>
      </c>
      <c r="B20" s="7" t="s">
        <v>353</v>
      </c>
      <c r="C20" s="94"/>
      <c r="D20" s="94"/>
      <c r="E20" s="94"/>
      <c r="F20" s="94"/>
      <c r="G20" s="94"/>
      <c r="H20" s="94"/>
      <c r="I20" s="94"/>
    </row>
    <row r="21" spans="1:9" x14ac:dyDescent="0.25">
      <c r="A21" s="12" t="s">
        <v>368</v>
      </c>
      <c r="B21" s="5" t="s">
        <v>369</v>
      </c>
      <c r="C21" s="26"/>
      <c r="D21" s="26"/>
      <c r="E21" s="26"/>
      <c r="F21" s="26"/>
      <c r="G21" s="26"/>
      <c r="H21" s="26"/>
      <c r="I21" s="26"/>
    </row>
    <row r="22" spans="1:9" x14ac:dyDescent="0.25">
      <c r="A22" s="13" t="s">
        <v>370</v>
      </c>
      <c r="B22" s="5" t="s">
        <v>371</v>
      </c>
      <c r="C22" s="26"/>
      <c r="D22" s="26"/>
      <c r="E22" s="26"/>
      <c r="F22" s="26"/>
      <c r="G22" s="26"/>
      <c r="H22" s="26"/>
      <c r="I22" s="26"/>
    </row>
    <row r="23" spans="1:9" x14ac:dyDescent="0.25">
      <c r="A23" s="21" t="s">
        <v>372</v>
      </c>
      <c r="B23" s="5" t="s">
        <v>373</v>
      </c>
      <c r="C23" s="26"/>
      <c r="D23" s="26"/>
      <c r="E23" s="26"/>
      <c r="F23" s="26"/>
      <c r="G23" s="26"/>
      <c r="H23" s="26"/>
      <c r="I23" s="26"/>
    </row>
    <row r="24" spans="1:9" x14ac:dyDescent="0.25">
      <c r="A24" s="21" t="s">
        <v>507</v>
      </c>
      <c r="B24" s="5" t="s">
        <v>374</v>
      </c>
      <c r="C24" s="26"/>
      <c r="D24" s="26"/>
      <c r="E24" s="26"/>
      <c r="F24" s="26"/>
      <c r="G24" s="26"/>
      <c r="H24" s="26"/>
      <c r="I24" s="26"/>
    </row>
    <row r="25" spans="1:9" x14ac:dyDescent="0.25">
      <c r="A25" s="47" t="s">
        <v>255</v>
      </c>
      <c r="B25" s="47" t="s">
        <v>374</v>
      </c>
      <c r="C25" s="26"/>
      <c r="D25" s="26"/>
      <c r="E25" s="26"/>
      <c r="F25" s="26"/>
      <c r="G25" s="26"/>
      <c r="H25" s="26"/>
      <c r="I25" s="26"/>
    </row>
    <row r="26" spans="1:9" x14ac:dyDescent="0.25">
      <c r="A26" s="47" t="s">
        <v>256</v>
      </c>
      <c r="B26" s="47" t="s">
        <v>374</v>
      </c>
      <c r="C26" s="26"/>
      <c r="D26" s="26"/>
      <c r="E26" s="26"/>
      <c r="F26" s="26"/>
      <c r="G26" s="26"/>
      <c r="H26" s="26"/>
      <c r="I26" s="26"/>
    </row>
    <row r="27" spans="1:9" x14ac:dyDescent="0.25">
      <c r="A27" s="48" t="s">
        <v>257</v>
      </c>
      <c r="B27" s="48" t="s">
        <v>374</v>
      </c>
      <c r="C27" s="26"/>
      <c r="D27" s="26"/>
      <c r="E27" s="26"/>
      <c r="F27" s="26"/>
      <c r="G27" s="26"/>
      <c r="H27" s="26"/>
      <c r="I27" s="26"/>
    </row>
    <row r="28" spans="1:9" s="89" customFormat="1" x14ac:dyDescent="0.25">
      <c r="A28" s="49" t="s">
        <v>526</v>
      </c>
      <c r="B28" s="36" t="s">
        <v>375</v>
      </c>
      <c r="C28" s="94"/>
      <c r="D28" s="94"/>
      <c r="E28" s="94"/>
      <c r="F28" s="94"/>
      <c r="G28" s="94"/>
      <c r="H28" s="94"/>
      <c r="I28" s="94"/>
    </row>
    <row r="29" spans="1:9" x14ac:dyDescent="0.25">
      <c r="A29" s="79"/>
      <c r="B29" s="80"/>
    </row>
    <row r="30" spans="1:9" ht="47.25" customHeight="1" x14ac:dyDescent="0.3">
      <c r="A30" s="2" t="s">
        <v>82</v>
      </c>
      <c r="B30" s="3" t="s">
        <v>83</v>
      </c>
      <c r="C30" s="85" t="s">
        <v>646</v>
      </c>
      <c r="D30" s="85" t="s">
        <v>37</v>
      </c>
      <c r="E30" s="85" t="s">
        <v>56</v>
      </c>
      <c r="F30" s="85" t="s">
        <v>674</v>
      </c>
      <c r="G30" s="26"/>
      <c r="H30" s="26"/>
    </row>
    <row r="31" spans="1:9" s="89" customFormat="1" ht="26.25" x14ac:dyDescent="0.25">
      <c r="A31" s="84" t="s">
        <v>36</v>
      </c>
      <c r="B31" s="36"/>
      <c r="C31" s="94"/>
      <c r="D31" s="94"/>
      <c r="E31" s="94"/>
      <c r="F31" s="94"/>
      <c r="G31" s="94"/>
      <c r="H31" s="94"/>
    </row>
    <row r="32" spans="1:9" ht="15.75" x14ac:dyDescent="0.3">
      <c r="A32" s="85" t="s">
        <v>58</v>
      </c>
      <c r="B32" s="36"/>
      <c r="C32" s="26"/>
      <c r="D32" s="26"/>
      <c r="E32" s="26"/>
      <c r="F32" s="26"/>
      <c r="G32" s="26"/>
      <c r="H32" s="26"/>
    </row>
    <row r="33" spans="1:8" ht="45" x14ac:dyDescent="0.3">
      <c r="A33" s="85" t="s">
        <v>33</v>
      </c>
      <c r="B33" s="36"/>
      <c r="C33" s="26"/>
      <c r="D33" s="26"/>
      <c r="E33" s="26"/>
      <c r="F33" s="26"/>
      <c r="G33" s="26"/>
      <c r="H33" s="26"/>
    </row>
    <row r="34" spans="1:8" ht="15.75" x14ac:dyDescent="0.3">
      <c r="A34" s="85" t="s">
        <v>34</v>
      </c>
      <c r="B34" s="36"/>
      <c r="C34" s="26"/>
      <c r="D34" s="26"/>
      <c r="E34" s="26"/>
      <c r="F34" s="26"/>
      <c r="G34" s="26"/>
      <c r="H34" s="26"/>
    </row>
    <row r="35" spans="1:8" ht="30.75" customHeight="1" x14ac:dyDescent="0.3">
      <c r="A35" s="85" t="s">
        <v>35</v>
      </c>
      <c r="B35" s="36"/>
      <c r="C35" s="26"/>
      <c r="D35" s="26"/>
      <c r="E35" s="26"/>
      <c r="F35" s="26"/>
      <c r="G35" s="26"/>
      <c r="H35" s="26"/>
    </row>
    <row r="36" spans="1:8" ht="15.75" x14ac:dyDescent="0.3">
      <c r="A36" s="85" t="s">
        <v>59</v>
      </c>
      <c r="B36" s="36"/>
      <c r="C36" s="26"/>
      <c r="D36" s="26"/>
      <c r="E36" s="26"/>
      <c r="F36" s="26"/>
      <c r="G36" s="26"/>
      <c r="H36" s="26"/>
    </row>
    <row r="37" spans="1:8" ht="21" customHeight="1" x14ac:dyDescent="0.3">
      <c r="A37" s="85" t="s">
        <v>57</v>
      </c>
      <c r="B37" s="36"/>
      <c r="C37" s="26"/>
      <c r="D37" s="26"/>
      <c r="E37" s="26"/>
      <c r="F37" s="26"/>
      <c r="G37" s="26"/>
      <c r="H37" s="26"/>
    </row>
    <row r="38" spans="1:8" s="89" customFormat="1" x14ac:dyDescent="0.25">
      <c r="A38" s="22" t="s">
        <v>24</v>
      </c>
      <c r="B38" s="36"/>
      <c r="C38" s="94"/>
      <c r="D38" s="94"/>
      <c r="E38" s="94"/>
      <c r="F38" s="94"/>
      <c r="G38" s="94"/>
      <c r="H38" s="94"/>
    </row>
    <row r="39" spans="1:8" x14ac:dyDescent="0.25">
      <c r="A39" s="79"/>
      <c r="B39" s="80"/>
    </row>
    <row r="40" spans="1:8" x14ac:dyDescent="0.25">
      <c r="A40" s="79"/>
      <c r="B40" s="80"/>
    </row>
    <row r="41" spans="1:8" x14ac:dyDescent="0.25">
      <c r="A41" s="273" t="s">
        <v>55</v>
      </c>
      <c r="B41" s="273"/>
      <c r="C41" s="273"/>
      <c r="D41" s="273"/>
      <c r="E41" s="273"/>
    </row>
    <row r="42" spans="1:8" x14ac:dyDescent="0.25">
      <c r="A42" s="273"/>
      <c r="B42" s="273"/>
      <c r="C42" s="273"/>
      <c r="D42" s="273"/>
      <c r="E42" s="273"/>
    </row>
    <row r="43" spans="1:8" ht="27.75" customHeight="1" x14ac:dyDescent="0.25">
      <c r="A43" s="273"/>
      <c r="B43" s="273"/>
      <c r="C43" s="273"/>
      <c r="D43" s="273"/>
      <c r="E43" s="273"/>
    </row>
    <row r="44" spans="1:8" x14ac:dyDescent="0.25">
      <c r="A44" s="79"/>
      <c r="B44" s="80"/>
    </row>
  </sheetData>
  <mergeCells count="5">
    <mergeCell ref="A41:E43"/>
    <mergeCell ref="E1:H1"/>
    <mergeCell ref="A3:H3"/>
    <mergeCell ref="A4:H4"/>
    <mergeCell ref="F6:I6"/>
  </mergeCells>
  <phoneticPr fontId="36" type="noConversion"/>
  <hyperlinks>
    <hyperlink ref="A20" r:id="rId1" location="foot4" display="http://njt.hu/cgi_bin/njt_doc.cgi?docid=142896.245143 - foot4" xr:uid="{00000000-0004-0000-0700-000000000000}"/>
  </hyperlinks>
  <pageMargins left="0.70866141732283472" right="0.70866141732283472" top="0.74803149606299213" bottom="0.74803149606299213" header="0.31496062992125984" footer="0.31496062992125984"/>
  <pageSetup paperSize="9" scale="54" orientation="landscape" horizontalDpi="300" verticalDpi="3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  <pageSetUpPr fitToPage="1"/>
  </sheetPr>
  <dimension ref="A1:D17"/>
  <sheetViews>
    <sheetView workbookViewId="0">
      <selection activeCell="C13" sqref="C13"/>
    </sheetView>
  </sheetViews>
  <sheetFormatPr defaultRowHeight="15" x14ac:dyDescent="0.25"/>
  <cols>
    <col min="1" max="1" width="36.42578125" customWidth="1"/>
    <col min="2" max="2" width="10.140625" customWidth="1"/>
    <col min="3" max="3" width="18.85546875" customWidth="1"/>
    <col min="4" max="4" width="17.7109375" customWidth="1"/>
  </cols>
  <sheetData>
    <row r="1" spans="1:4" x14ac:dyDescent="0.25">
      <c r="D1" s="198"/>
    </row>
    <row r="3" spans="1:4" ht="24" customHeight="1" x14ac:dyDescent="0.25">
      <c r="A3" s="259" t="s">
        <v>693</v>
      </c>
      <c r="B3" s="266"/>
      <c r="C3" s="266"/>
      <c r="D3" s="266"/>
    </row>
    <row r="4" spans="1:4" ht="23.25" customHeight="1" x14ac:dyDescent="0.25">
      <c r="A4" s="271" t="s">
        <v>680</v>
      </c>
      <c r="B4" s="260"/>
      <c r="C4" s="260"/>
      <c r="D4" s="260"/>
    </row>
    <row r="5" spans="1:4" ht="18" x14ac:dyDescent="0.25">
      <c r="A5" s="42"/>
    </row>
    <row r="7" spans="1:4" ht="30" x14ac:dyDescent="0.3">
      <c r="A7" s="2" t="s">
        <v>82</v>
      </c>
      <c r="B7" s="3" t="s">
        <v>83</v>
      </c>
      <c r="C7" s="53" t="s">
        <v>1</v>
      </c>
      <c r="D7" s="59" t="s">
        <v>2</v>
      </c>
    </row>
    <row r="8" spans="1:4" x14ac:dyDescent="0.25">
      <c r="A8" s="26"/>
      <c r="B8" s="26"/>
      <c r="C8" s="26"/>
      <c r="D8" s="26"/>
    </row>
    <row r="9" spans="1:4" x14ac:dyDescent="0.25">
      <c r="A9" s="26"/>
      <c r="B9" s="26"/>
      <c r="C9" s="26"/>
      <c r="D9" s="26"/>
    </row>
    <row r="10" spans="1:4" x14ac:dyDescent="0.25">
      <c r="A10" s="26"/>
      <c r="B10" s="26"/>
      <c r="C10" s="26"/>
      <c r="D10" s="26"/>
    </row>
    <row r="11" spans="1:4" x14ac:dyDescent="0.25">
      <c r="A11" s="26"/>
      <c r="B11" s="26"/>
      <c r="C11" s="26"/>
      <c r="D11" s="26"/>
    </row>
    <row r="12" spans="1:4" s="89" customFormat="1" x14ac:dyDescent="0.25">
      <c r="A12" s="15" t="s">
        <v>633</v>
      </c>
      <c r="B12" s="8" t="s">
        <v>659</v>
      </c>
      <c r="C12" s="212">
        <v>18190180</v>
      </c>
      <c r="D12" s="128">
        <f>SUM(C12:C12)</f>
        <v>18190180</v>
      </c>
    </row>
    <row r="13" spans="1:4" x14ac:dyDescent="0.25">
      <c r="A13" s="15"/>
      <c r="B13" s="8"/>
      <c r="C13" s="26"/>
      <c r="D13" s="26"/>
    </row>
    <row r="14" spans="1:4" x14ac:dyDescent="0.25">
      <c r="A14" s="15"/>
      <c r="B14" s="8"/>
      <c r="C14" s="26"/>
      <c r="D14" s="26"/>
    </row>
    <row r="15" spans="1:4" x14ac:dyDescent="0.25">
      <c r="A15" s="15"/>
      <c r="B15" s="8"/>
      <c r="C15" s="26"/>
      <c r="D15" s="26"/>
    </row>
    <row r="16" spans="1:4" x14ac:dyDescent="0.25">
      <c r="A16" s="15"/>
      <c r="B16" s="8"/>
      <c r="C16" s="26"/>
      <c r="D16" s="26"/>
    </row>
    <row r="17" spans="1:4" s="89" customFormat="1" x14ac:dyDescent="0.25">
      <c r="A17" s="15" t="s">
        <v>657</v>
      </c>
      <c r="B17" s="8" t="s">
        <v>659</v>
      </c>
      <c r="C17" s="94"/>
      <c r="D17" s="94"/>
    </row>
  </sheetData>
  <mergeCells count="2">
    <mergeCell ref="A3:D3"/>
    <mergeCell ref="A4:D4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40"/>
  <sheetViews>
    <sheetView workbookViewId="0">
      <selection activeCell="D7" sqref="D7"/>
    </sheetView>
  </sheetViews>
  <sheetFormatPr defaultRowHeight="15" x14ac:dyDescent="0.25"/>
  <cols>
    <col min="1" max="1" width="101.28515625" customWidth="1"/>
    <col min="3" max="3" width="19.5703125" customWidth="1"/>
    <col min="4" max="4" width="16.5703125" customWidth="1"/>
    <col min="5" max="5" width="15" customWidth="1"/>
  </cols>
  <sheetData>
    <row r="1" spans="1:5" x14ac:dyDescent="0.25">
      <c r="A1" s="97"/>
      <c r="B1" s="78"/>
      <c r="C1" s="78"/>
      <c r="D1" s="78"/>
      <c r="E1" s="78"/>
    </row>
    <row r="2" spans="1:5" x14ac:dyDescent="0.25">
      <c r="A2" s="97"/>
      <c r="B2" s="78"/>
      <c r="C2" s="276" t="s">
        <v>705</v>
      </c>
      <c r="D2" s="276"/>
      <c r="E2" s="276"/>
    </row>
    <row r="3" spans="1:5" x14ac:dyDescent="0.25">
      <c r="A3" s="97"/>
      <c r="B3" s="78"/>
      <c r="C3" s="78"/>
      <c r="D3" s="78"/>
      <c r="E3" s="78"/>
    </row>
    <row r="4" spans="1:5" ht="27" customHeight="1" x14ac:dyDescent="0.25">
      <c r="A4" s="259" t="s">
        <v>693</v>
      </c>
      <c r="B4" s="266"/>
      <c r="C4" s="266"/>
      <c r="D4" s="266"/>
      <c r="E4" s="266"/>
    </row>
    <row r="5" spans="1:5" ht="22.5" customHeight="1" x14ac:dyDescent="0.25">
      <c r="A5" s="271" t="s">
        <v>681</v>
      </c>
      <c r="B5" s="260"/>
      <c r="C5" s="260"/>
      <c r="D5" s="260"/>
      <c r="E5" s="260"/>
    </row>
    <row r="6" spans="1:5" ht="18" x14ac:dyDescent="0.25">
      <c r="A6" s="66"/>
    </row>
    <row r="7" spans="1:5" x14ac:dyDescent="0.25">
      <c r="A7" s="4" t="s">
        <v>1</v>
      </c>
    </row>
    <row r="8" spans="1:5" ht="31.5" customHeight="1" x14ac:dyDescent="0.25">
      <c r="A8" s="67" t="s">
        <v>82</v>
      </c>
      <c r="B8" s="68" t="s">
        <v>83</v>
      </c>
      <c r="C8" s="59" t="s">
        <v>20</v>
      </c>
      <c r="D8" s="59" t="s">
        <v>21</v>
      </c>
      <c r="E8" s="59" t="s">
        <v>22</v>
      </c>
    </row>
    <row r="9" spans="1:5" ht="15" customHeight="1" x14ac:dyDescent="0.25">
      <c r="A9" s="69"/>
      <c r="B9" s="37"/>
      <c r="C9" s="37"/>
      <c r="D9" s="37"/>
      <c r="E9" s="37"/>
    </row>
    <row r="10" spans="1:5" ht="15" customHeight="1" x14ac:dyDescent="0.25">
      <c r="A10" s="69"/>
      <c r="B10" s="37"/>
      <c r="C10" s="37"/>
      <c r="D10" s="37"/>
      <c r="E10" s="37"/>
    </row>
    <row r="11" spans="1:5" ht="15" customHeight="1" x14ac:dyDescent="0.25">
      <c r="A11" s="69"/>
      <c r="B11" s="37"/>
      <c r="C11" s="37"/>
      <c r="D11" s="37"/>
      <c r="E11" s="37"/>
    </row>
    <row r="12" spans="1:5" ht="15" customHeight="1" x14ac:dyDescent="0.25">
      <c r="A12" s="37"/>
      <c r="B12" s="37"/>
      <c r="C12" s="37"/>
      <c r="D12" s="37"/>
      <c r="E12" s="37"/>
    </row>
    <row r="13" spans="1:5" s="89" customFormat="1" ht="29.25" customHeight="1" x14ac:dyDescent="0.25">
      <c r="A13" s="86" t="s">
        <v>13</v>
      </c>
      <c r="B13" s="44" t="s">
        <v>318</v>
      </c>
      <c r="C13" s="92">
        <f>SUM(C9:C12)</f>
        <v>0</v>
      </c>
      <c r="D13" s="92">
        <f>SUM(D9:D12)</f>
        <v>0</v>
      </c>
      <c r="E13" s="92">
        <f>SUM(E9:E12)</f>
        <v>0</v>
      </c>
    </row>
    <row r="14" spans="1:5" ht="29.25" customHeight="1" x14ac:dyDescent="0.25">
      <c r="A14" s="70"/>
      <c r="B14" s="37"/>
      <c r="C14" s="37"/>
      <c r="D14" s="37"/>
      <c r="E14" s="37"/>
    </row>
    <row r="15" spans="1:5" ht="15" customHeight="1" x14ac:dyDescent="0.25">
      <c r="A15" s="70"/>
      <c r="B15" s="37"/>
      <c r="C15" s="37"/>
      <c r="D15" s="37"/>
      <c r="E15" s="37"/>
    </row>
    <row r="16" spans="1:5" ht="15" customHeight="1" x14ac:dyDescent="0.25">
      <c r="A16" s="71"/>
      <c r="B16" s="37"/>
      <c r="C16" s="37"/>
      <c r="D16" s="37"/>
      <c r="E16" s="37"/>
    </row>
    <row r="17" spans="1:5" ht="15" customHeight="1" x14ac:dyDescent="0.25">
      <c r="A17" s="71"/>
      <c r="B17" s="37"/>
      <c r="C17" s="37"/>
      <c r="D17" s="37"/>
      <c r="E17" s="37"/>
    </row>
    <row r="18" spans="1:5" s="89" customFormat="1" ht="30.75" customHeight="1" x14ac:dyDescent="0.25">
      <c r="A18" s="86" t="s">
        <v>14</v>
      </c>
      <c r="B18" s="36" t="s">
        <v>339</v>
      </c>
      <c r="C18" s="92"/>
      <c r="D18" s="92"/>
      <c r="E18" s="92"/>
    </row>
    <row r="19" spans="1:5" ht="15" customHeight="1" x14ac:dyDescent="0.25">
      <c r="A19" s="64" t="s">
        <v>532</v>
      </c>
      <c r="B19" s="64" t="s">
        <v>294</v>
      </c>
      <c r="C19" s="37"/>
      <c r="D19" s="37"/>
      <c r="E19" s="37"/>
    </row>
    <row r="20" spans="1:5" ht="15" customHeight="1" x14ac:dyDescent="0.25">
      <c r="A20" s="64" t="s">
        <v>533</v>
      </c>
      <c r="B20" s="64" t="s">
        <v>294</v>
      </c>
      <c r="C20" s="37"/>
      <c r="D20" s="37"/>
      <c r="E20" s="37">
        <f>SUM(C20:D20)</f>
        <v>0</v>
      </c>
    </row>
    <row r="21" spans="1:5" ht="15" customHeight="1" x14ac:dyDescent="0.25">
      <c r="A21" s="64" t="s">
        <v>534</v>
      </c>
      <c r="B21" s="64" t="s">
        <v>294</v>
      </c>
      <c r="C21" s="180"/>
      <c r="D21" s="37"/>
      <c r="E21" s="37">
        <f t="shared" ref="E21:E25" si="0">SUM(C21:D21)</f>
        <v>0</v>
      </c>
    </row>
    <row r="22" spans="1:5" ht="15" customHeight="1" x14ac:dyDescent="0.25">
      <c r="A22" s="64" t="s">
        <v>535</v>
      </c>
      <c r="B22" s="64" t="s">
        <v>294</v>
      </c>
      <c r="C22" s="37"/>
      <c r="D22" s="37"/>
      <c r="E22" s="37">
        <f t="shared" si="0"/>
        <v>0</v>
      </c>
    </row>
    <row r="23" spans="1:5" ht="15" customHeight="1" x14ac:dyDescent="0.25">
      <c r="A23" s="64" t="s">
        <v>486</v>
      </c>
      <c r="B23" s="72" t="s">
        <v>301</v>
      </c>
      <c r="C23" s="180"/>
      <c r="D23" s="37"/>
      <c r="E23" s="37">
        <f t="shared" si="0"/>
        <v>0</v>
      </c>
    </row>
    <row r="24" spans="1:5" ht="15" customHeight="1" x14ac:dyDescent="0.25">
      <c r="A24" s="64" t="s">
        <v>692</v>
      </c>
      <c r="B24" s="72" t="s">
        <v>306</v>
      </c>
      <c r="C24" s="180"/>
      <c r="D24" s="37"/>
      <c r="E24" s="37"/>
    </row>
    <row r="25" spans="1:5" ht="15" customHeight="1" x14ac:dyDescent="0.25">
      <c r="A25" s="64" t="s">
        <v>484</v>
      </c>
      <c r="B25" s="72" t="s">
        <v>295</v>
      </c>
      <c r="C25" s="180"/>
      <c r="D25" s="37"/>
      <c r="E25" s="37">
        <f t="shared" si="0"/>
        <v>0</v>
      </c>
    </row>
    <row r="26" spans="1:5" ht="15" customHeight="1" x14ac:dyDescent="0.25">
      <c r="A26" s="71"/>
      <c r="B26" s="37"/>
      <c r="C26" s="37"/>
      <c r="D26" s="37"/>
      <c r="E26" s="37"/>
    </row>
    <row r="27" spans="1:5" s="89" customFormat="1" ht="27.75" customHeight="1" x14ac:dyDescent="0.25">
      <c r="A27" s="86" t="s">
        <v>15</v>
      </c>
      <c r="B27" s="92" t="s">
        <v>18</v>
      </c>
      <c r="C27" s="92">
        <f>SUM(C18:C25)</f>
        <v>0</v>
      </c>
      <c r="D27" s="92">
        <f>SUM(D18:D25)</f>
        <v>0</v>
      </c>
      <c r="E27" s="92">
        <f>SUM(E18:E25)</f>
        <v>0</v>
      </c>
    </row>
    <row r="28" spans="1:5" ht="15" customHeight="1" x14ac:dyDescent="0.25">
      <c r="A28" s="70"/>
      <c r="B28" s="37" t="s">
        <v>314</v>
      </c>
      <c r="C28" s="37"/>
      <c r="D28" s="37"/>
      <c r="E28" s="37"/>
    </row>
    <row r="29" spans="1:5" ht="15" customHeight="1" x14ac:dyDescent="0.25">
      <c r="A29" s="70"/>
      <c r="B29" s="37" t="s">
        <v>333</v>
      </c>
      <c r="C29" s="37"/>
      <c r="D29" s="37"/>
      <c r="E29" s="37"/>
    </row>
    <row r="30" spans="1:5" ht="15" customHeight="1" x14ac:dyDescent="0.25">
      <c r="A30" s="71"/>
      <c r="B30" s="37"/>
      <c r="C30" s="37"/>
      <c r="D30" s="37"/>
      <c r="E30" s="37"/>
    </row>
    <row r="31" spans="1:5" ht="15" customHeight="1" x14ac:dyDescent="0.25">
      <c r="A31" s="71"/>
      <c r="B31" s="37"/>
      <c r="C31" s="37"/>
      <c r="D31" s="37"/>
      <c r="E31" s="37"/>
    </row>
    <row r="32" spans="1:5" s="89" customFormat="1" ht="31.5" customHeight="1" x14ac:dyDescent="0.25">
      <c r="A32" s="86" t="s">
        <v>16</v>
      </c>
      <c r="B32" s="92" t="s">
        <v>19</v>
      </c>
      <c r="C32" s="92">
        <f>SUM(C28:C29)</f>
        <v>0</v>
      </c>
      <c r="D32" s="92">
        <f>SUM(D28:D29)</f>
        <v>0</v>
      </c>
      <c r="E32" s="92">
        <f>SUM(E28:E29)</f>
        <v>0</v>
      </c>
    </row>
    <row r="33" spans="1:5" ht="15" customHeight="1" x14ac:dyDescent="0.25">
      <c r="A33" s="70"/>
      <c r="B33" s="37"/>
      <c r="C33" s="37"/>
      <c r="D33" s="37"/>
      <c r="E33" s="37"/>
    </row>
    <row r="34" spans="1:5" ht="15" customHeight="1" x14ac:dyDescent="0.25">
      <c r="A34" s="70"/>
      <c r="B34" s="37"/>
      <c r="C34" s="37"/>
      <c r="D34" s="37"/>
      <c r="E34" s="37"/>
    </row>
    <row r="35" spans="1:5" ht="15" customHeight="1" x14ac:dyDescent="0.25">
      <c r="A35" s="71"/>
      <c r="B35" s="37"/>
      <c r="C35" s="37"/>
      <c r="D35" s="37"/>
      <c r="E35" s="37"/>
    </row>
    <row r="36" spans="1:5" ht="15" customHeight="1" x14ac:dyDescent="0.25">
      <c r="A36" s="71"/>
      <c r="B36" s="37"/>
      <c r="C36" s="37"/>
      <c r="D36" s="37"/>
      <c r="E36" s="37"/>
    </row>
    <row r="37" spans="1:5" s="89" customFormat="1" ht="15" customHeight="1" x14ac:dyDescent="0.25">
      <c r="A37" s="86" t="s">
        <v>17</v>
      </c>
      <c r="B37" s="92"/>
      <c r="C37" s="92"/>
      <c r="D37" s="92"/>
      <c r="E37" s="92"/>
    </row>
    <row r="38" spans="1:5" ht="15" customHeight="1" x14ac:dyDescent="0.25"/>
    <row r="39" spans="1:5" ht="15" customHeight="1" x14ac:dyDescent="0.25"/>
    <row r="40" spans="1:5" ht="15" customHeight="1" x14ac:dyDescent="0.25"/>
  </sheetData>
  <mergeCells count="3">
    <mergeCell ref="A4:E4"/>
    <mergeCell ref="A5:E5"/>
    <mergeCell ref="C2:E2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50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C117"/>
  <sheetViews>
    <sheetView topLeftCell="A109" workbookViewId="0">
      <selection activeCell="K138" sqref="K138"/>
    </sheetView>
  </sheetViews>
  <sheetFormatPr defaultRowHeight="15" x14ac:dyDescent="0.25"/>
  <cols>
    <col min="1" max="1" width="91.28515625" customWidth="1"/>
    <col min="2" max="2" width="10.85546875" customWidth="1"/>
    <col min="3" max="3" width="16.140625" customWidth="1"/>
  </cols>
  <sheetData>
    <row r="1" spans="1:3" x14ac:dyDescent="0.25">
      <c r="A1" s="267" t="s">
        <v>704</v>
      </c>
      <c r="B1" s="267"/>
      <c r="C1" s="267"/>
    </row>
    <row r="3" spans="1:3" ht="27" customHeight="1" x14ac:dyDescent="0.25">
      <c r="A3" s="259" t="s">
        <v>693</v>
      </c>
      <c r="B3" s="260"/>
      <c r="C3" s="260"/>
    </row>
    <row r="4" spans="1:3" ht="27" customHeight="1" x14ac:dyDescent="0.25">
      <c r="A4" s="271" t="s">
        <v>682</v>
      </c>
      <c r="B4" s="260"/>
      <c r="C4" s="260"/>
    </row>
    <row r="5" spans="1:3" ht="19.5" customHeight="1" x14ac:dyDescent="0.25">
      <c r="A5" s="57"/>
      <c r="B5" s="58"/>
      <c r="C5" s="58"/>
    </row>
    <row r="6" spans="1:3" x14ac:dyDescent="0.25">
      <c r="A6" s="4" t="s">
        <v>1</v>
      </c>
    </row>
    <row r="7" spans="1:3" ht="25.5" x14ac:dyDescent="0.25">
      <c r="A7" s="38" t="s">
        <v>634</v>
      </c>
      <c r="B7" s="3" t="s">
        <v>83</v>
      </c>
      <c r="C7" s="73" t="s">
        <v>25</v>
      </c>
    </row>
    <row r="8" spans="1:3" x14ac:dyDescent="0.25">
      <c r="A8" s="13" t="s">
        <v>584</v>
      </c>
      <c r="B8" s="6" t="s">
        <v>173</v>
      </c>
      <c r="C8" s="26"/>
    </row>
    <row r="9" spans="1:3" x14ac:dyDescent="0.25">
      <c r="A9" s="13" t="s">
        <v>585</v>
      </c>
      <c r="B9" s="6" t="s">
        <v>173</v>
      </c>
      <c r="C9" s="26"/>
    </row>
    <row r="10" spans="1:3" x14ac:dyDescent="0.25">
      <c r="A10" s="13" t="s">
        <v>586</v>
      </c>
      <c r="B10" s="6" t="s">
        <v>173</v>
      </c>
      <c r="C10" s="26"/>
    </row>
    <row r="11" spans="1:3" x14ac:dyDescent="0.25">
      <c r="A11" s="13" t="s">
        <v>587</v>
      </c>
      <c r="B11" s="6" t="s">
        <v>173</v>
      </c>
      <c r="C11" s="26"/>
    </row>
    <row r="12" spans="1:3" x14ac:dyDescent="0.25">
      <c r="A12" s="13" t="s">
        <v>588</v>
      </c>
      <c r="B12" s="6" t="s">
        <v>173</v>
      </c>
      <c r="C12" s="26"/>
    </row>
    <row r="13" spans="1:3" x14ac:dyDescent="0.25">
      <c r="A13" s="13" t="s">
        <v>589</v>
      </c>
      <c r="B13" s="6" t="s">
        <v>173</v>
      </c>
      <c r="C13" s="26"/>
    </row>
    <row r="14" spans="1:3" x14ac:dyDescent="0.25">
      <c r="A14" s="13" t="s">
        <v>590</v>
      </c>
      <c r="B14" s="6" t="s">
        <v>173</v>
      </c>
      <c r="C14" s="26"/>
    </row>
    <row r="15" spans="1:3" x14ac:dyDescent="0.25">
      <c r="A15" s="13" t="s">
        <v>591</v>
      </c>
      <c r="B15" s="6" t="s">
        <v>173</v>
      </c>
      <c r="C15" s="26"/>
    </row>
    <row r="16" spans="1:3" x14ac:dyDescent="0.25">
      <c r="A16" s="13" t="s">
        <v>592</v>
      </c>
      <c r="B16" s="6" t="s">
        <v>173</v>
      </c>
      <c r="C16" s="26"/>
    </row>
    <row r="17" spans="1:3" x14ac:dyDescent="0.25">
      <c r="A17" s="13" t="s">
        <v>593</v>
      </c>
      <c r="B17" s="6" t="s">
        <v>173</v>
      </c>
      <c r="C17" s="26"/>
    </row>
    <row r="18" spans="1:3" s="89" customFormat="1" ht="25.5" x14ac:dyDescent="0.25">
      <c r="A18" s="11" t="s">
        <v>415</v>
      </c>
      <c r="B18" s="8" t="s">
        <v>173</v>
      </c>
      <c r="C18" s="94"/>
    </row>
    <row r="19" spans="1:3" x14ac:dyDescent="0.25">
      <c r="A19" s="13" t="s">
        <v>584</v>
      </c>
      <c r="B19" s="6" t="s">
        <v>174</v>
      </c>
      <c r="C19" s="26"/>
    </row>
    <row r="20" spans="1:3" x14ac:dyDescent="0.25">
      <c r="A20" s="13" t="s">
        <v>585</v>
      </c>
      <c r="B20" s="6" t="s">
        <v>174</v>
      </c>
      <c r="C20" s="26"/>
    </row>
    <row r="21" spans="1:3" x14ac:dyDescent="0.25">
      <c r="A21" s="13" t="s">
        <v>586</v>
      </c>
      <c r="B21" s="6" t="s">
        <v>174</v>
      </c>
      <c r="C21" s="26"/>
    </row>
    <row r="22" spans="1:3" x14ac:dyDescent="0.25">
      <c r="A22" s="13" t="s">
        <v>587</v>
      </c>
      <c r="B22" s="6" t="s">
        <v>174</v>
      </c>
      <c r="C22" s="26"/>
    </row>
    <row r="23" spans="1:3" x14ac:dyDescent="0.25">
      <c r="A23" s="13" t="s">
        <v>588</v>
      </c>
      <c r="B23" s="6" t="s">
        <v>174</v>
      </c>
      <c r="C23" s="26"/>
    </row>
    <row r="24" spans="1:3" x14ac:dyDescent="0.25">
      <c r="A24" s="13" t="s">
        <v>589</v>
      </c>
      <c r="B24" s="6" t="s">
        <v>174</v>
      </c>
      <c r="C24" s="26"/>
    </row>
    <row r="25" spans="1:3" x14ac:dyDescent="0.25">
      <c r="A25" s="13" t="s">
        <v>590</v>
      </c>
      <c r="B25" s="6" t="s">
        <v>174</v>
      </c>
      <c r="C25" s="26"/>
    </row>
    <row r="26" spans="1:3" x14ac:dyDescent="0.25">
      <c r="A26" s="13" t="s">
        <v>591</v>
      </c>
      <c r="B26" s="6" t="s">
        <v>174</v>
      </c>
      <c r="C26" s="26"/>
    </row>
    <row r="27" spans="1:3" x14ac:dyDescent="0.25">
      <c r="A27" s="13" t="s">
        <v>592</v>
      </c>
      <c r="B27" s="6" t="s">
        <v>174</v>
      </c>
      <c r="C27" s="26"/>
    </row>
    <row r="28" spans="1:3" x14ac:dyDescent="0.25">
      <c r="A28" s="13" t="s">
        <v>593</v>
      </c>
      <c r="B28" s="6" t="s">
        <v>174</v>
      </c>
      <c r="C28" s="26"/>
    </row>
    <row r="29" spans="1:3" s="89" customFormat="1" ht="25.5" x14ac:dyDescent="0.25">
      <c r="A29" s="11" t="s">
        <v>416</v>
      </c>
      <c r="B29" s="8" t="s">
        <v>174</v>
      </c>
      <c r="C29" s="94"/>
    </row>
    <row r="30" spans="1:3" x14ac:dyDescent="0.25">
      <c r="A30" s="13" t="s">
        <v>584</v>
      </c>
      <c r="B30" s="6" t="s">
        <v>175</v>
      </c>
      <c r="C30" s="26"/>
    </row>
    <row r="31" spans="1:3" x14ac:dyDescent="0.25">
      <c r="A31" s="13" t="s">
        <v>585</v>
      </c>
      <c r="B31" s="6" t="s">
        <v>175</v>
      </c>
      <c r="C31" s="26"/>
    </row>
    <row r="32" spans="1:3" x14ac:dyDescent="0.25">
      <c r="A32" s="13" t="s">
        <v>586</v>
      </c>
      <c r="B32" s="6" t="s">
        <v>175</v>
      </c>
      <c r="C32" s="26"/>
    </row>
    <row r="33" spans="1:3" x14ac:dyDescent="0.25">
      <c r="A33" s="13" t="s">
        <v>587</v>
      </c>
      <c r="B33" s="6" t="s">
        <v>175</v>
      </c>
      <c r="C33" s="26"/>
    </row>
    <row r="34" spans="1:3" x14ac:dyDescent="0.25">
      <c r="A34" s="13" t="s">
        <v>588</v>
      </c>
      <c r="B34" s="6" t="s">
        <v>175</v>
      </c>
      <c r="C34" s="26"/>
    </row>
    <row r="35" spans="1:3" x14ac:dyDescent="0.25">
      <c r="A35" s="13" t="s">
        <v>589</v>
      </c>
      <c r="B35" s="6" t="s">
        <v>175</v>
      </c>
      <c r="C35" s="26"/>
    </row>
    <row r="36" spans="1:3" x14ac:dyDescent="0.25">
      <c r="A36" s="13" t="s">
        <v>590</v>
      </c>
      <c r="B36" s="6" t="s">
        <v>175</v>
      </c>
      <c r="C36" s="26"/>
    </row>
    <row r="37" spans="1:3" x14ac:dyDescent="0.25">
      <c r="A37" s="13" t="s">
        <v>591</v>
      </c>
      <c r="B37" s="6" t="s">
        <v>175</v>
      </c>
      <c r="C37" s="208">
        <v>1415791</v>
      </c>
    </row>
    <row r="38" spans="1:3" x14ac:dyDescent="0.25">
      <c r="A38" s="13" t="s">
        <v>592</v>
      </c>
      <c r="B38" s="6" t="s">
        <v>175</v>
      </c>
      <c r="C38" s="26"/>
    </row>
    <row r="39" spans="1:3" x14ac:dyDescent="0.25">
      <c r="A39" s="13" t="s">
        <v>593</v>
      </c>
      <c r="B39" s="6" t="s">
        <v>175</v>
      </c>
      <c r="C39" s="26"/>
    </row>
    <row r="40" spans="1:3" s="89" customFormat="1" x14ac:dyDescent="0.25">
      <c r="A40" s="11" t="s">
        <v>417</v>
      </c>
      <c r="B40" s="8" t="s">
        <v>175</v>
      </c>
      <c r="C40" s="94">
        <f>SUM(C37:C39)</f>
        <v>1415791</v>
      </c>
    </row>
    <row r="41" spans="1:3" x14ac:dyDescent="0.25">
      <c r="A41" s="13" t="s">
        <v>594</v>
      </c>
      <c r="B41" s="5" t="s">
        <v>177</v>
      </c>
      <c r="C41" s="26"/>
    </row>
    <row r="42" spans="1:3" x14ac:dyDescent="0.25">
      <c r="A42" s="13" t="s">
        <v>595</v>
      </c>
      <c r="B42" s="5" t="s">
        <v>177</v>
      </c>
      <c r="C42" s="26"/>
    </row>
    <row r="43" spans="1:3" x14ac:dyDescent="0.25">
      <c r="A43" s="13" t="s">
        <v>596</v>
      </c>
      <c r="B43" s="5" t="s">
        <v>177</v>
      </c>
      <c r="C43" s="26">
        <v>0</v>
      </c>
    </row>
    <row r="44" spans="1:3" x14ac:dyDescent="0.25">
      <c r="A44" s="5" t="s">
        <v>597</v>
      </c>
      <c r="B44" s="5" t="s">
        <v>177</v>
      </c>
      <c r="C44" s="26"/>
    </row>
    <row r="45" spans="1:3" x14ac:dyDescent="0.25">
      <c r="A45" s="5" t="s">
        <v>598</v>
      </c>
      <c r="B45" s="5" t="s">
        <v>177</v>
      </c>
      <c r="C45" s="26"/>
    </row>
    <row r="46" spans="1:3" x14ac:dyDescent="0.25">
      <c r="A46" s="5" t="s">
        <v>599</v>
      </c>
      <c r="B46" s="5" t="s">
        <v>177</v>
      </c>
      <c r="C46" s="26"/>
    </row>
    <row r="47" spans="1:3" x14ac:dyDescent="0.25">
      <c r="A47" s="13" t="s">
        <v>600</v>
      </c>
      <c r="B47" s="5" t="s">
        <v>177</v>
      </c>
      <c r="C47" s="26"/>
    </row>
    <row r="48" spans="1:3" x14ac:dyDescent="0.25">
      <c r="A48" s="13" t="s">
        <v>601</v>
      </c>
      <c r="B48" s="5" t="s">
        <v>177</v>
      </c>
      <c r="C48" s="26"/>
    </row>
    <row r="49" spans="1:3" x14ac:dyDescent="0.25">
      <c r="A49" s="13" t="s">
        <v>602</v>
      </c>
      <c r="B49" s="5" t="s">
        <v>177</v>
      </c>
      <c r="C49" s="26"/>
    </row>
    <row r="50" spans="1:3" x14ac:dyDescent="0.25">
      <c r="A50" s="13" t="s">
        <v>603</v>
      </c>
      <c r="B50" s="5" t="s">
        <v>177</v>
      </c>
      <c r="C50" s="26"/>
    </row>
    <row r="51" spans="1:3" s="89" customFormat="1" ht="25.5" x14ac:dyDescent="0.25">
      <c r="A51" s="11" t="s">
        <v>418</v>
      </c>
      <c r="B51" s="8" t="s">
        <v>177</v>
      </c>
      <c r="C51" s="94">
        <v>0</v>
      </c>
    </row>
    <row r="52" spans="1:3" x14ac:dyDescent="0.25">
      <c r="A52" s="13" t="s">
        <v>594</v>
      </c>
      <c r="B52" s="5" t="s">
        <v>183</v>
      </c>
      <c r="C52" s="26"/>
    </row>
    <row r="53" spans="1:3" x14ac:dyDescent="0.25">
      <c r="A53" s="13" t="s">
        <v>595</v>
      </c>
      <c r="B53" s="5" t="s">
        <v>183</v>
      </c>
      <c r="C53" s="152"/>
    </row>
    <row r="54" spans="1:3" x14ac:dyDescent="0.25">
      <c r="A54" s="13" t="s">
        <v>596</v>
      </c>
      <c r="B54" s="5" t="s">
        <v>183</v>
      </c>
      <c r="C54" s="132">
        <v>410000</v>
      </c>
    </row>
    <row r="55" spans="1:3" x14ac:dyDescent="0.25">
      <c r="A55" s="5" t="s">
        <v>597</v>
      </c>
      <c r="B55" s="5" t="s">
        <v>183</v>
      </c>
      <c r="C55" s="26">
        <f ca="1">SUM(C52:C61)</f>
        <v>0</v>
      </c>
    </row>
    <row r="56" spans="1:3" x14ac:dyDescent="0.25">
      <c r="A56" s="5" t="s">
        <v>598</v>
      </c>
      <c r="B56" s="5" t="s">
        <v>183</v>
      </c>
      <c r="C56" s="26"/>
    </row>
    <row r="57" spans="1:3" x14ac:dyDescent="0.25">
      <c r="A57" s="5" t="s">
        <v>599</v>
      </c>
      <c r="B57" s="5" t="s">
        <v>183</v>
      </c>
      <c r="C57" s="26"/>
    </row>
    <row r="58" spans="1:3" x14ac:dyDescent="0.25">
      <c r="A58" s="13" t="s">
        <v>600</v>
      </c>
      <c r="B58" s="5" t="s">
        <v>183</v>
      </c>
      <c r="C58" s="26">
        <v>0</v>
      </c>
    </row>
    <row r="59" spans="1:3" x14ac:dyDescent="0.25">
      <c r="A59" s="13" t="s">
        <v>604</v>
      </c>
      <c r="B59" s="5" t="s">
        <v>183</v>
      </c>
      <c r="C59" s="26"/>
    </row>
    <row r="60" spans="1:3" x14ac:dyDescent="0.25">
      <c r="A60" s="13" t="s">
        <v>602</v>
      </c>
      <c r="B60" s="5" t="s">
        <v>183</v>
      </c>
      <c r="C60" s="26"/>
    </row>
    <row r="61" spans="1:3" x14ac:dyDescent="0.25">
      <c r="A61" s="13" t="s">
        <v>603</v>
      </c>
      <c r="B61" s="5" t="s">
        <v>183</v>
      </c>
      <c r="C61" s="26"/>
    </row>
    <row r="62" spans="1:3" s="89" customFormat="1" x14ac:dyDescent="0.25">
      <c r="A62" s="15" t="s">
        <v>419</v>
      </c>
      <c r="B62" s="8" t="s">
        <v>183</v>
      </c>
      <c r="C62" s="250">
        <v>410000</v>
      </c>
    </row>
    <row r="63" spans="1:3" x14ac:dyDescent="0.25">
      <c r="A63" s="13" t="s">
        <v>584</v>
      </c>
      <c r="B63" s="6" t="s">
        <v>210</v>
      </c>
      <c r="C63" s="26"/>
    </row>
    <row r="64" spans="1:3" x14ac:dyDescent="0.25">
      <c r="A64" s="13" t="s">
        <v>585</v>
      </c>
      <c r="B64" s="6" t="s">
        <v>210</v>
      </c>
      <c r="C64" s="26"/>
    </row>
    <row r="65" spans="1:3" x14ac:dyDescent="0.25">
      <c r="A65" s="13" t="s">
        <v>586</v>
      </c>
      <c r="B65" s="6" t="s">
        <v>210</v>
      </c>
      <c r="C65" s="26"/>
    </row>
    <row r="66" spans="1:3" x14ac:dyDescent="0.25">
      <c r="A66" s="13" t="s">
        <v>587</v>
      </c>
      <c r="B66" s="6" t="s">
        <v>210</v>
      </c>
      <c r="C66" s="26"/>
    </row>
    <row r="67" spans="1:3" x14ac:dyDescent="0.25">
      <c r="A67" s="13" t="s">
        <v>588</v>
      </c>
      <c r="B67" s="6" t="s">
        <v>210</v>
      </c>
      <c r="C67" s="26"/>
    </row>
    <row r="68" spans="1:3" x14ac:dyDescent="0.25">
      <c r="A68" s="13" t="s">
        <v>589</v>
      </c>
      <c r="B68" s="6" t="s">
        <v>210</v>
      </c>
      <c r="C68" s="26"/>
    </row>
    <row r="69" spans="1:3" x14ac:dyDescent="0.25">
      <c r="A69" s="13" t="s">
        <v>590</v>
      </c>
      <c r="B69" s="6" t="s">
        <v>210</v>
      </c>
      <c r="C69" s="26"/>
    </row>
    <row r="70" spans="1:3" x14ac:dyDescent="0.25">
      <c r="A70" s="13" t="s">
        <v>591</v>
      </c>
      <c r="B70" s="6" t="s">
        <v>210</v>
      </c>
      <c r="C70" s="26"/>
    </row>
    <row r="71" spans="1:3" x14ac:dyDescent="0.25">
      <c r="A71" s="13" t="s">
        <v>592</v>
      </c>
      <c r="B71" s="6" t="s">
        <v>210</v>
      </c>
      <c r="C71" s="26"/>
    </row>
    <row r="72" spans="1:3" x14ac:dyDescent="0.25">
      <c r="A72" s="13" t="s">
        <v>593</v>
      </c>
      <c r="B72" s="6" t="s">
        <v>210</v>
      </c>
      <c r="C72" s="26"/>
    </row>
    <row r="73" spans="1:3" s="89" customFormat="1" ht="25.5" x14ac:dyDescent="0.25">
      <c r="A73" s="11" t="s">
        <v>428</v>
      </c>
      <c r="B73" s="8" t="s">
        <v>210</v>
      </c>
      <c r="C73" s="94"/>
    </row>
    <row r="74" spans="1:3" x14ac:dyDescent="0.25">
      <c r="A74" s="13" t="s">
        <v>584</v>
      </c>
      <c r="B74" s="6" t="s">
        <v>211</v>
      </c>
      <c r="C74" s="26"/>
    </row>
    <row r="75" spans="1:3" x14ac:dyDescent="0.25">
      <c r="A75" s="13" t="s">
        <v>585</v>
      </c>
      <c r="B75" s="6" t="s">
        <v>211</v>
      </c>
      <c r="C75" s="26"/>
    </row>
    <row r="76" spans="1:3" x14ac:dyDescent="0.25">
      <c r="A76" s="13" t="s">
        <v>586</v>
      </c>
      <c r="B76" s="6" t="s">
        <v>211</v>
      </c>
      <c r="C76" s="26"/>
    </row>
    <row r="77" spans="1:3" x14ac:dyDescent="0.25">
      <c r="A77" s="13" t="s">
        <v>587</v>
      </c>
      <c r="B77" s="6" t="s">
        <v>211</v>
      </c>
      <c r="C77" s="26"/>
    </row>
    <row r="78" spans="1:3" x14ac:dyDescent="0.25">
      <c r="A78" s="13" t="s">
        <v>588</v>
      </c>
      <c r="B78" s="6" t="s">
        <v>211</v>
      </c>
      <c r="C78" s="26"/>
    </row>
    <row r="79" spans="1:3" x14ac:dyDescent="0.25">
      <c r="A79" s="13" t="s">
        <v>589</v>
      </c>
      <c r="B79" s="6" t="s">
        <v>211</v>
      </c>
      <c r="C79" s="26"/>
    </row>
    <row r="80" spans="1:3" x14ac:dyDescent="0.25">
      <c r="A80" s="13" t="s">
        <v>590</v>
      </c>
      <c r="B80" s="6" t="s">
        <v>211</v>
      </c>
      <c r="C80" s="26"/>
    </row>
    <row r="81" spans="1:3" x14ac:dyDescent="0.25">
      <c r="A81" s="13" t="s">
        <v>591</v>
      </c>
      <c r="B81" s="6" t="s">
        <v>211</v>
      </c>
      <c r="C81" s="26"/>
    </row>
    <row r="82" spans="1:3" x14ac:dyDescent="0.25">
      <c r="A82" s="13" t="s">
        <v>592</v>
      </c>
      <c r="B82" s="6" t="s">
        <v>211</v>
      </c>
      <c r="C82" s="26"/>
    </row>
    <row r="83" spans="1:3" x14ac:dyDescent="0.25">
      <c r="A83" s="13" t="s">
        <v>593</v>
      </c>
      <c r="B83" s="6" t="s">
        <v>211</v>
      </c>
      <c r="C83" s="26"/>
    </row>
    <row r="84" spans="1:3" s="89" customFormat="1" ht="25.5" x14ac:dyDescent="0.25">
      <c r="A84" s="11" t="s">
        <v>427</v>
      </c>
      <c r="B84" s="8" t="s">
        <v>211</v>
      </c>
      <c r="C84" s="94"/>
    </row>
    <row r="85" spans="1:3" x14ac:dyDescent="0.25">
      <c r="A85" s="13" t="s">
        <v>584</v>
      </c>
      <c r="B85" s="6" t="s">
        <v>212</v>
      </c>
      <c r="C85" s="26"/>
    </row>
    <row r="86" spans="1:3" x14ac:dyDescent="0.25">
      <c r="A86" s="13" t="s">
        <v>585</v>
      </c>
      <c r="B86" s="6" t="s">
        <v>212</v>
      </c>
      <c r="C86" s="26"/>
    </row>
    <row r="87" spans="1:3" x14ac:dyDescent="0.25">
      <c r="A87" s="13" t="s">
        <v>586</v>
      </c>
      <c r="B87" s="6" t="s">
        <v>212</v>
      </c>
      <c r="C87" s="26"/>
    </row>
    <row r="88" spans="1:3" x14ac:dyDescent="0.25">
      <c r="A88" s="13" t="s">
        <v>587</v>
      </c>
      <c r="B88" s="6" t="s">
        <v>212</v>
      </c>
      <c r="C88" s="26"/>
    </row>
    <row r="89" spans="1:3" x14ac:dyDescent="0.25">
      <c r="A89" s="13" t="s">
        <v>588</v>
      </c>
      <c r="B89" s="6" t="s">
        <v>212</v>
      </c>
      <c r="C89" s="26"/>
    </row>
    <row r="90" spans="1:3" x14ac:dyDescent="0.25">
      <c r="A90" s="13" t="s">
        <v>589</v>
      </c>
      <c r="B90" s="6" t="s">
        <v>212</v>
      </c>
      <c r="C90" s="26"/>
    </row>
    <row r="91" spans="1:3" x14ac:dyDescent="0.25">
      <c r="A91" s="13" t="s">
        <v>590</v>
      </c>
      <c r="B91" s="6" t="s">
        <v>212</v>
      </c>
      <c r="C91" s="26"/>
    </row>
    <row r="92" spans="1:3" x14ac:dyDescent="0.25">
      <c r="A92" s="13" t="s">
        <v>591</v>
      </c>
      <c r="B92" s="6" t="s">
        <v>212</v>
      </c>
      <c r="C92" s="26"/>
    </row>
    <row r="93" spans="1:3" x14ac:dyDescent="0.25">
      <c r="A93" s="13" t="s">
        <v>592</v>
      </c>
      <c r="B93" s="6" t="s">
        <v>212</v>
      </c>
      <c r="C93" s="26"/>
    </row>
    <row r="94" spans="1:3" x14ac:dyDescent="0.25">
      <c r="A94" s="13" t="s">
        <v>593</v>
      </c>
      <c r="B94" s="6" t="s">
        <v>212</v>
      </c>
      <c r="C94" s="26"/>
    </row>
    <row r="95" spans="1:3" s="89" customFormat="1" x14ac:dyDescent="0.25">
      <c r="A95" s="11" t="s">
        <v>426</v>
      </c>
      <c r="B95" s="8" t="s">
        <v>212</v>
      </c>
      <c r="C95" s="94"/>
    </row>
    <row r="96" spans="1:3" x14ac:dyDescent="0.25">
      <c r="A96" s="13" t="s">
        <v>594</v>
      </c>
      <c r="B96" s="5" t="s">
        <v>214</v>
      </c>
      <c r="C96" s="26"/>
    </row>
    <row r="97" spans="1:3" x14ac:dyDescent="0.25">
      <c r="A97" s="13" t="s">
        <v>595</v>
      </c>
      <c r="B97" s="6" t="s">
        <v>214</v>
      </c>
      <c r="C97" s="26"/>
    </row>
    <row r="98" spans="1:3" x14ac:dyDescent="0.25">
      <c r="A98" s="13" t="s">
        <v>596</v>
      </c>
      <c r="B98" s="5" t="s">
        <v>214</v>
      </c>
      <c r="C98" s="26"/>
    </row>
    <row r="99" spans="1:3" x14ac:dyDescent="0.25">
      <c r="A99" s="5" t="s">
        <v>597</v>
      </c>
      <c r="B99" s="6" t="s">
        <v>214</v>
      </c>
      <c r="C99" s="26"/>
    </row>
    <row r="100" spans="1:3" x14ac:dyDescent="0.25">
      <c r="A100" s="5" t="s">
        <v>598</v>
      </c>
      <c r="B100" s="5" t="s">
        <v>214</v>
      </c>
      <c r="C100" s="26"/>
    </row>
    <row r="101" spans="1:3" x14ac:dyDescent="0.25">
      <c r="A101" s="5" t="s">
        <v>599</v>
      </c>
      <c r="B101" s="6" t="s">
        <v>214</v>
      </c>
      <c r="C101" s="26"/>
    </row>
    <row r="102" spans="1:3" x14ac:dyDescent="0.25">
      <c r="A102" s="13" t="s">
        <v>600</v>
      </c>
      <c r="B102" s="5" t="s">
        <v>214</v>
      </c>
      <c r="C102" s="26"/>
    </row>
    <row r="103" spans="1:3" x14ac:dyDescent="0.25">
      <c r="A103" s="13" t="s">
        <v>604</v>
      </c>
      <c r="B103" s="6" t="s">
        <v>214</v>
      </c>
      <c r="C103" s="26"/>
    </row>
    <row r="104" spans="1:3" x14ac:dyDescent="0.25">
      <c r="A104" s="13" t="s">
        <v>602</v>
      </c>
      <c r="B104" s="5" t="s">
        <v>214</v>
      </c>
      <c r="C104" s="26"/>
    </row>
    <row r="105" spans="1:3" x14ac:dyDescent="0.25">
      <c r="A105" s="13" t="s">
        <v>603</v>
      </c>
      <c r="B105" s="6" t="s">
        <v>214</v>
      </c>
      <c r="C105" s="26"/>
    </row>
    <row r="106" spans="1:3" s="89" customFormat="1" ht="25.5" x14ac:dyDescent="0.25">
      <c r="A106" s="11" t="s">
        <v>425</v>
      </c>
      <c r="B106" s="8" t="s">
        <v>214</v>
      </c>
      <c r="C106" s="94"/>
    </row>
    <row r="107" spans="1:3" x14ac:dyDescent="0.25">
      <c r="A107" s="13" t="s">
        <v>594</v>
      </c>
      <c r="B107" s="5" t="s">
        <v>663</v>
      </c>
      <c r="C107" s="26"/>
    </row>
    <row r="108" spans="1:3" x14ac:dyDescent="0.25">
      <c r="A108" s="13" t="s">
        <v>595</v>
      </c>
      <c r="B108" s="5" t="s">
        <v>663</v>
      </c>
      <c r="C108" s="26"/>
    </row>
    <row r="109" spans="1:3" x14ac:dyDescent="0.25">
      <c r="A109" s="13" t="s">
        <v>596</v>
      </c>
      <c r="B109" s="5" t="s">
        <v>663</v>
      </c>
      <c r="C109" s="26"/>
    </row>
    <row r="110" spans="1:3" x14ac:dyDescent="0.25">
      <c r="A110" s="5" t="s">
        <v>597</v>
      </c>
      <c r="B110" s="5" t="s">
        <v>663</v>
      </c>
      <c r="C110" s="26"/>
    </row>
    <row r="111" spans="1:3" x14ac:dyDescent="0.25">
      <c r="A111" s="5" t="s">
        <v>598</v>
      </c>
      <c r="B111" s="5" t="s">
        <v>663</v>
      </c>
      <c r="C111" s="26"/>
    </row>
    <row r="112" spans="1:3" x14ac:dyDescent="0.25">
      <c r="A112" s="5" t="s">
        <v>599</v>
      </c>
      <c r="B112" s="5" t="s">
        <v>663</v>
      </c>
      <c r="C112" s="26"/>
    </row>
    <row r="113" spans="1:3" x14ac:dyDescent="0.25">
      <c r="A113" s="13" t="s">
        <v>600</v>
      </c>
      <c r="B113" s="5" t="s">
        <v>663</v>
      </c>
      <c r="C113" s="26"/>
    </row>
    <row r="114" spans="1:3" x14ac:dyDescent="0.25">
      <c r="A114" s="13" t="s">
        <v>604</v>
      </c>
      <c r="B114" s="5" t="s">
        <v>663</v>
      </c>
      <c r="C114" s="26"/>
    </row>
    <row r="115" spans="1:3" x14ac:dyDescent="0.25">
      <c r="A115" s="13" t="s">
        <v>602</v>
      </c>
      <c r="B115" s="5" t="s">
        <v>663</v>
      </c>
      <c r="C115" s="26"/>
    </row>
    <row r="116" spans="1:3" x14ac:dyDescent="0.25">
      <c r="A116" s="13" t="s">
        <v>603</v>
      </c>
      <c r="B116" s="5" t="s">
        <v>663</v>
      </c>
      <c r="C116" s="26"/>
    </row>
    <row r="117" spans="1:3" s="89" customFormat="1" x14ac:dyDescent="0.25">
      <c r="A117" s="15" t="s">
        <v>464</v>
      </c>
      <c r="B117" s="7" t="s">
        <v>663</v>
      </c>
      <c r="C117" s="94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40" orientation="portrait" horizontalDpi="300" verticalDpi="3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</sheetPr>
  <dimension ref="A1:C117"/>
  <sheetViews>
    <sheetView topLeftCell="A103" workbookViewId="0">
      <selection activeCell="N133" sqref="N133"/>
    </sheetView>
  </sheetViews>
  <sheetFormatPr defaultRowHeight="15" x14ac:dyDescent="0.25"/>
  <cols>
    <col min="1" max="1" width="82.5703125" customWidth="1"/>
    <col min="3" max="3" width="16.28515625" customWidth="1"/>
  </cols>
  <sheetData>
    <row r="1" spans="1:3" x14ac:dyDescent="0.25">
      <c r="A1" s="267" t="s">
        <v>700</v>
      </c>
      <c r="B1" s="267"/>
      <c r="C1" s="267"/>
    </row>
    <row r="3" spans="1:3" ht="27" customHeight="1" x14ac:dyDescent="0.25">
      <c r="A3" s="259" t="s">
        <v>693</v>
      </c>
      <c r="B3" s="260"/>
      <c r="C3" s="260"/>
    </row>
    <row r="4" spans="1:3" ht="25.5" customHeight="1" x14ac:dyDescent="0.25">
      <c r="A4" s="271" t="s">
        <v>683</v>
      </c>
      <c r="B4" s="260"/>
      <c r="C4" s="260"/>
    </row>
    <row r="5" spans="1:3" ht="15.75" customHeight="1" x14ac:dyDescent="0.25">
      <c r="A5" s="57"/>
      <c r="B5" s="58"/>
      <c r="C5" s="58"/>
    </row>
    <row r="6" spans="1:3" ht="21" customHeight="1" x14ac:dyDescent="0.25">
      <c r="A6" s="4" t="s">
        <v>1</v>
      </c>
    </row>
    <row r="7" spans="1:3" ht="25.5" x14ac:dyDescent="0.25">
      <c r="A7" s="38" t="s">
        <v>634</v>
      </c>
      <c r="B7" s="3" t="s">
        <v>83</v>
      </c>
      <c r="C7" s="73" t="s">
        <v>25</v>
      </c>
    </row>
    <row r="8" spans="1:3" x14ac:dyDescent="0.25">
      <c r="A8" s="13" t="s">
        <v>605</v>
      </c>
      <c r="B8" s="6" t="s">
        <v>277</v>
      </c>
      <c r="C8" s="26"/>
    </row>
    <row r="9" spans="1:3" x14ac:dyDescent="0.25">
      <c r="A9" s="13" t="s">
        <v>614</v>
      </c>
      <c r="B9" s="6" t="s">
        <v>277</v>
      </c>
      <c r="C9" s="26"/>
    </row>
    <row r="10" spans="1:3" ht="30" x14ac:dyDescent="0.25">
      <c r="A10" s="13" t="s">
        <v>615</v>
      </c>
      <c r="B10" s="6" t="s">
        <v>277</v>
      </c>
      <c r="C10" s="26"/>
    </row>
    <row r="11" spans="1:3" x14ac:dyDescent="0.25">
      <c r="A11" s="13" t="s">
        <v>613</v>
      </c>
      <c r="B11" s="6" t="s">
        <v>277</v>
      </c>
      <c r="C11" s="26"/>
    </row>
    <row r="12" spans="1:3" x14ac:dyDescent="0.25">
      <c r="A12" s="13" t="s">
        <v>612</v>
      </c>
      <c r="B12" s="6" t="s">
        <v>277</v>
      </c>
      <c r="C12" s="26"/>
    </row>
    <row r="13" spans="1:3" x14ac:dyDescent="0.25">
      <c r="A13" s="13" t="s">
        <v>611</v>
      </c>
      <c r="B13" s="6" t="s">
        <v>277</v>
      </c>
      <c r="C13" s="26"/>
    </row>
    <row r="14" spans="1:3" x14ac:dyDescent="0.25">
      <c r="A14" s="13" t="s">
        <v>606</v>
      </c>
      <c r="B14" s="6" t="s">
        <v>277</v>
      </c>
      <c r="C14" s="26"/>
    </row>
    <row r="15" spans="1:3" x14ac:dyDescent="0.25">
      <c r="A15" s="13" t="s">
        <v>607</v>
      </c>
      <c r="B15" s="6" t="s">
        <v>277</v>
      </c>
      <c r="C15" s="26"/>
    </row>
    <row r="16" spans="1:3" x14ac:dyDescent="0.25">
      <c r="A16" s="13" t="s">
        <v>608</v>
      </c>
      <c r="B16" s="6" t="s">
        <v>277</v>
      </c>
      <c r="C16" s="26"/>
    </row>
    <row r="17" spans="1:3" x14ac:dyDescent="0.25">
      <c r="A17" s="13" t="s">
        <v>609</v>
      </c>
      <c r="B17" s="6" t="s">
        <v>277</v>
      </c>
      <c r="C17" s="26"/>
    </row>
    <row r="18" spans="1:3" s="89" customFormat="1" ht="25.5" x14ac:dyDescent="0.25">
      <c r="A18" s="7" t="s">
        <v>473</v>
      </c>
      <c r="B18" s="8" t="s">
        <v>277</v>
      </c>
      <c r="C18" s="94"/>
    </row>
    <row r="19" spans="1:3" x14ac:dyDescent="0.25">
      <c r="A19" s="13" t="s">
        <v>605</v>
      </c>
      <c r="B19" s="6" t="s">
        <v>278</v>
      </c>
      <c r="C19" s="26"/>
    </row>
    <row r="20" spans="1:3" x14ac:dyDescent="0.25">
      <c r="A20" s="13" t="s">
        <v>614</v>
      </c>
      <c r="B20" s="6" t="s">
        <v>278</v>
      </c>
      <c r="C20" s="26"/>
    </row>
    <row r="21" spans="1:3" ht="30" x14ac:dyDescent="0.25">
      <c r="A21" s="13" t="s">
        <v>615</v>
      </c>
      <c r="B21" s="6" t="s">
        <v>278</v>
      </c>
      <c r="C21" s="26"/>
    </row>
    <row r="22" spans="1:3" x14ac:dyDescent="0.25">
      <c r="A22" s="13" t="s">
        <v>613</v>
      </c>
      <c r="B22" s="6" t="s">
        <v>278</v>
      </c>
      <c r="C22" s="26"/>
    </row>
    <row r="23" spans="1:3" x14ac:dyDescent="0.25">
      <c r="A23" s="13" t="s">
        <v>612</v>
      </c>
      <c r="B23" s="6" t="s">
        <v>278</v>
      </c>
      <c r="C23" s="26"/>
    </row>
    <row r="24" spans="1:3" x14ac:dyDescent="0.25">
      <c r="A24" s="13" t="s">
        <v>611</v>
      </c>
      <c r="B24" s="6" t="s">
        <v>278</v>
      </c>
      <c r="C24" s="26"/>
    </row>
    <row r="25" spans="1:3" x14ac:dyDescent="0.25">
      <c r="A25" s="13" t="s">
        <v>606</v>
      </c>
      <c r="B25" s="6" t="s">
        <v>278</v>
      </c>
      <c r="C25" s="26"/>
    </row>
    <row r="26" spans="1:3" x14ac:dyDescent="0.25">
      <c r="A26" s="13" t="s">
        <v>607</v>
      </c>
      <c r="B26" s="6" t="s">
        <v>278</v>
      </c>
      <c r="C26" s="26"/>
    </row>
    <row r="27" spans="1:3" x14ac:dyDescent="0.25">
      <c r="A27" s="13" t="s">
        <v>608</v>
      </c>
      <c r="B27" s="6" t="s">
        <v>278</v>
      </c>
      <c r="C27" s="26"/>
    </row>
    <row r="28" spans="1:3" x14ac:dyDescent="0.25">
      <c r="A28" s="13" t="s">
        <v>609</v>
      </c>
      <c r="B28" s="6" t="s">
        <v>278</v>
      </c>
      <c r="C28" s="26"/>
    </row>
    <row r="29" spans="1:3" s="89" customFormat="1" ht="25.5" x14ac:dyDescent="0.25">
      <c r="A29" s="7" t="s">
        <v>530</v>
      </c>
      <c r="B29" s="8" t="s">
        <v>278</v>
      </c>
      <c r="C29" s="94"/>
    </row>
    <row r="30" spans="1:3" x14ac:dyDescent="0.25">
      <c r="A30" s="13" t="s">
        <v>605</v>
      </c>
      <c r="B30" s="6" t="s">
        <v>279</v>
      </c>
      <c r="C30" s="26">
        <v>0</v>
      </c>
    </row>
    <row r="31" spans="1:3" x14ac:dyDescent="0.25">
      <c r="A31" s="13" t="s">
        <v>614</v>
      </c>
      <c r="B31" s="6" t="s">
        <v>279</v>
      </c>
      <c r="C31" s="26"/>
    </row>
    <row r="32" spans="1:3" ht="30" x14ac:dyDescent="0.25">
      <c r="A32" s="13" t="s">
        <v>615</v>
      </c>
      <c r="B32" s="6" t="s">
        <v>279</v>
      </c>
      <c r="C32" s="26"/>
    </row>
    <row r="33" spans="1:3" x14ac:dyDescent="0.25">
      <c r="A33" s="13" t="s">
        <v>613</v>
      </c>
      <c r="B33" s="6" t="s">
        <v>279</v>
      </c>
      <c r="C33" s="26"/>
    </row>
    <row r="34" spans="1:3" x14ac:dyDescent="0.25">
      <c r="A34" s="13" t="s">
        <v>612</v>
      </c>
      <c r="B34" s="6" t="s">
        <v>279</v>
      </c>
      <c r="C34" s="26"/>
    </row>
    <row r="35" spans="1:3" x14ac:dyDescent="0.25">
      <c r="A35" s="13" t="s">
        <v>611</v>
      </c>
      <c r="B35" s="6" t="s">
        <v>279</v>
      </c>
      <c r="C35" s="251">
        <v>5701105</v>
      </c>
    </row>
    <row r="36" spans="1:3" x14ac:dyDescent="0.25">
      <c r="A36" s="13" t="s">
        <v>606</v>
      </c>
      <c r="B36" s="6" t="s">
        <v>279</v>
      </c>
      <c r="C36" s="115"/>
    </row>
    <row r="37" spans="1:3" x14ac:dyDescent="0.25">
      <c r="A37" s="13" t="s">
        <v>607</v>
      </c>
      <c r="B37" s="6" t="s">
        <v>279</v>
      </c>
      <c r="C37" s="115"/>
    </row>
    <row r="38" spans="1:3" x14ac:dyDescent="0.25">
      <c r="A38" s="13" t="s">
        <v>608</v>
      </c>
      <c r="B38" s="6" t="s">
        <v>279</v>
      </c>
      <c r="C38" s="115"/>
    </row>
    <row r="39" spans="1:3" x14ac:dyDescent="0.25">
      <c r="A39" s="13" t="s">
        <v>609</v>
      </c>
      <c r="B39" s="6" t="s">
        <v>279</v>
      </c>
      <c r="C39" s="115"/>
    </row>
    <row r="40" spans="1:3" s="89" customFormat="1" x14ac:dyDescent="0.25">
      <c r="A40" s="7" t="s">
        <v>529</v>
      </c>
      <c r="B40" s="8" t="s">
        <v>279</v>
      </c>
      <c r="C40" s="251">
        <v>5701105</v>
      </c>
    </row>
    <row r="41" spans="1:3" x14ac:dyDescent="0.25">
      <c r="A41" s="13" t="s">
        <v>605</v>
      </c>
      <c r="B41" s="6" t="s">
        <v>285</v>
      </c>
      <c r="C41" s="26"/>
    </row>
    <row r="42" spans="1:3" x14ac:dyDescent="0.25">
      <c r="A42" s="13" t="s">
        <v>614</v>
      </c>
      <c r="B42" s="6" t="s">
        <v>285</v>
      </c>
      <c r="C42" s="26"/>
    </row>
    <row r="43" spans="1:3" ht="30" x14ac:dyDescent="0.25">
      <c r="A43" s="13" t="s">
        <v>615</v>
      </c>
      <c r="B43" s="6" t="s">
        <v>285</v>
      </c>
      <c r="C43" s="26"/>
    </row>
    <row r="44" spans="1:3" x14ac:dyDescent="0.25">
      <c r="A44" s="13" t="s">
        <v>613</v>
      </c>
      <c r="B44" s="6" t="s">
        <v>285</v>
      </c>
      <c r="C44" s="26"/>
    </row>
    <row r="45" spans="1:3" x14ac:dyDescent="0.25">
      <c r="A45" s="13" t="s">
        <v>612</v>
      </c>
      <c r="B45" s="6" t="s">
        <v>285</v>
      </c>
      <c r="C45" s="26"/>
    </row>
    <row r="46" spans="1:3" x14ac:dyDescent="0.25">
      <c r="A46" s="13" t="s">
        <v>611</v>
      </c>
      <c r="B46" s="6" t="s">
        <v>285</v>
      </c>
      <c r="C46" s="26"/>
    </row>
    <row r="47" spans="1:3" x14ac:dyDescent="0.25">
      <c r="A47" s="13" t="s">
        <v>606</v>
      </c>
      <c r="B47" s="6" t="s">
        <v>285</v>
      </c>
      <c r="C47" s="26"/>
    </row>
    <row r="48" spans="1:3" x14ac:dyDescent="0.25">
      <c r="A48" s="13" t="s">
        <v>607</v>
      </c>
      <c r="B48" s="6" t="s">
        <v>285</v>
      </c>
      <c r="C48" s="26"/>
    </row>
    <row r="49" spans="1:3" x14ac:dyDescent="0.25">
      <c r="A49" s="13" t="s">
        <v>608</v>
      </c>
      <c r="B49" s="6" t="s">
        <v>285</v>
      </c>
      <c r="C49" s="26"/>
    </row>
    <row r="50" spans="1:3" x14ac:dyDescent="0.25">
      <c r="A50" s="13" t="s">
        <v>609</v>
      </c>
      <c r="B50" s="6" t="s">
        <v>285</v>
      </c>
      <c r="C50" s="26"/>
    </row>
    <row r="51" spans="1:3" s="89" customFormat="1" ht="25.5" x14ac:dyDescent="0.25">
      <c r="A51" s="7" t="s">
        <v>528</v>
      </c>
      <c r="B51" s="8" t="s">
        <v>285</v>
      </c>
      <c r="C51" s="94"/>
    </row>
    <row r="52" spans="1:3" x14ac:dyDescent="0.25">
      <c r="A52" s="13" t="s">
        <v>610</v>
      </c>
      <c r="B52" s="6" t="s">
        <v>286</v>
      </c>
      <c r="C52" s="26"/>
    </row>
    <row r="53" spans="1:3" x14ac:dyDescent="0.25">
      <c r="A53" s="13" t="s">
        <v>614</v>
      </c>
      <c r="B53" s="6" t="s">
        <v>286</v>
      </c>
      <c r="C53" s="26"/>
    </row>
    <row r="54" spans="1:3" ht="30" x14ac:dyDescent="0.25">
      <c r="A54" s="13" t="s">
        <v>615</v>
      </c>
      <c r="B54" s="6" t="s">
        <v>286</v>
      </c>
      <c r="C54" s="26"/>
    </row>
    <row r="55" spans="1:3" x14ac:dyDescent="0.25">
      <c r="A55" s="13" t="s">
        <v>613</v>
      </c>
      <c r="B55" s="6" t="s">
        <v>286</v>
      </c>
      <c r="C55" s="26"/>
    </row>
    <row r="56" spans="1:3" x14ac:dyDescent="0.25">
      <c r="A56" s="13" t="s">
        <v>612</v>
      </c>
      <c r="B56" s="6" t="s">
        <v>286</v>
      </c>
      <c r="C56" s="26"/>
    </row>
    <row r="57" spans="1:3" x14ac:dyDescent="0.25">
      <c r="A57" s="13" t="s">
        <v>611</v>
      </c>
      <c r="B57" s="6" t="s">
        <v>286</v>
      </c>
      <c r="C57" s="26"/>
    </row>
    <row r="58" spans="1:3" x14ac:dyDescent="0.25">
      <c r="A58" s="13" t="s">
        <v>606</v>
      </c>
      <c r="B58" s="6" t="s">
        <v>286</v>
      </c>
      <c r="C58" s="26"/>
    </row>
    <row r="59" spans="1:3" x14ac:dyDescent="0.25">
      <c r="A59" s="13" t="s">
        <v>607</v>
      </c>
      <c r="B59" s="6" t="s">
        <v>286</v>
      </c>
      <c r="C59" s="26"/>
    </row>
    <row r="60" spans="1:3" x14ac:dyDescent="0.25">
      <c r="A60" s="13" t="s">
        <v>608</v>
      </c>
      <c r="B60" s="6" t="s">
        <v>286</v>
      </c>
      <c r="C60" s="26"/>
    </row>
    <row r="61" spans="1:3" x14ac:dyDescent="0.25">
      <c r="A61" s="13" t="s">
        <v>609</v>
      </c>
      <c r="B61" s="6" t="s">
        <v>286</v>
      </c>
      <c r="C61" s="26"/>
    </row>
    <row r="62" spans="1:3" s="89" customFormat="1" ht="25.5" x14ac:dyDescent="0.25">
      <c r="A62" s="7" t="s">
        <v>531</v>
      </c>
      <c r="B62" s="8" t="s">
        <v>286</v>
      </c>
      <c r="C62" s="94"/>
    </row>
    <row r="63" spans="1:3" x14ac:dyDescent="0.25">
      <c r="A63" s="13" t="s">
        <v>605</v>
      </c>
      <c r="B63" s="6" t="s">
        <v>287</v>
      </c>
      <c r="C63" s="26"/>
    </row>
    <row r="64" spans="1:3" x14ac:dyDescent="0.25">
      <c r="A64" s="13" t="s">
        <v>614</v>
      </c>
      <c r="B64" s="6" t="s">
        <v>287</v>
      </c>
      <c r="C64" s="26"/>
    </row>
    <row r="65" spans="1:3" ht="30" x14ac:dyDescent="0.25">
      <c r="A65" s="13" t="s">
        <v>615</v>
      </c>
      <c r="B65" s="6" t="s">
        <v>287</v>
      </c>
      <c r="C65" s="108">
        <v>14561739</v>
      </c>
    </row>
    <row r="66" spans="1:3" x14ac:dyDescent="0.25">
      <c r="A66" s="13" t="s">
        <v>613</v>
      </c>
      <c r="B66" s="6" t="s">
        <v>287</v>
      </c>
      <c r="C66" s="116"/>
    </row>
    <row r="67" spans="1:3" x14ac:dyDescent="0.25">
      <c r="A67" s="13" t="s">
        <v>612</v>
      </c>
      <c r="B67" s="6" t="s">
        <v>287</v>
      </c>
      <c r="C67" s="116"/>
    </row>
    <row r="68" spans="1:3" x14ac:dyDescent="0.25">
      <c r="A68" s="13" t="s">
        <v>611</v>
      </c>
      <c r="B68" s="6" t="s">
        <v>287</v>
      </c>
      <c r="C68" s="116"/>
    </row>
    <row r="69" spans="1:3" x14ac:dyDescent="0.25">
      <c r="A69" s="13" t="s">
        <v>606</v>
      </c>
      <c r="B69" s="6" t="s">
        <v>287</v>
      </c>
      <c r="C69" s="116"/>
    </row>
    <row r="70" spans="1:3" x14ac:dyDescent="0.25">
      <c r="A70" s="13" t="s">
        <v>607</v>
      </c>
      <c r="B70" s="6" t="s">
        <v>287</v>
      </c>
      <c r="C70" s="116"/>
    </row>
    <row r="71" spans="1:3" x14ac:dyDescent="0.25">
      <c r="A71" s="13" t="s">
        <v>608</v>
      </c>
      <c r="B71" s="6" t="s">
        <v>287</v>
      </c>
      <c r="C71" s="116"/>
    </row>
    <row r="72" spans="1:3" x14ac:dyDescent="0.25">
      <c r="A72" s="13" t="s">
        <v>609</v>
      </c>
      <c r="B72" s="6" t="s">
        <v>287</v>
      </c>
      <c r="C72" s="116"/>
    </row>
    <row r="73" spans="1:3" s="89" customFormat="1" x14ac:dyDescent="0.25">
      <c r="A73" s="7" t="s">
        <v>478</v>
      </c>
      <c r="B73" s="8" t="s">
        <v>287</v>
      </c>
      <c r="C73" s="249">
        <f>SUM(C63:C72)</f>
        <v>14561739</v>
      </c>
    </row>
    <row r="74" spans="1:3" x14ac:dyDescent="0.25">
      <c r="A74" s="13" t="s">
        <v>616</v>
      </c>
      <c r="B74" s="5" t="s">
        <v>688</v>
      </c>
      <c r="C74" s="26"/>
    </row>
    <row r="75" spans="1:3" x14ac:dyDescent="0.25">
      <c r="A75" s="13" t="s">
        <v>617</v>
      </c>
      <c r="B75" s="5" t="s">
        <v>688</v>
      </c>
      <c r="C75" s="26"/>
    </row>
    <row r="76" spans="1:3" x14ac:dyDescent="0.25">
      <c r="A76" s="13" t="s">
        <v>625</v>
      </c>
      <c r="B76" s="5" t="s">
        <v>688</v>
      </c>
      <c r="C76" s="26">
        <v>0</v>
      </c>
    </row>
    <row r="77" spans="1:3" x14ac:dyDescent="0.25">
      <c r="A77" s="5" t="s">
        <v>624</v>
      </c>
      <c r="B77" s="5" t="s">
        <v>688</v>
      </c>
      <c r="C77" s="26"/>
    </row>
    <row r="78" spans="1:3" x14ac:dyDescent="0.25">
      <c r="A78" s="5" t="s">
        <v>623</v>
      </c>
      <c r="B78" s="5" t="s">
        <v>688</v>
      </c>
      <c r="C78" s="26"/>
    </row>
    <row r="79" spans="1:3" x14ac:dyDescent="0.25">
      <c r="A79" s="5" t="s">
        <v>622</v>
      </c>
      <c r="B79" s="5" t="s">
        <v>688</v>
      </c>
      <c r="C79" s="26"/>
    </row>
    <row r="80" spans="1:3" x14ac:dyDescent="0.25">
      <c r="A80" s="13" t="s">
        <v>621</v>
      </c>
      <c r="B80" s="5" t="s">
        <v>688</v>
      </c>
      <c r="C80" s="26"/>
    </row>
    <row r="81" spans="1:3" x14ac:dyDescent="0.25">
      <c r="A81" s="13" t="s">
        <v>626</v>
      </c>
      <c r="B81" s="5" t="s">
        <v>688</v>
      </c>
      <c r="C81" s="26"/>
    </row>
    <row r="82" spans="1:3" x14ac:dyDescent="0.25">
      <c r="A82" s="13" t="s">
        <v>618</v>
      </c>
      <c r="B82" s="5" t="s">
        <v>688</v>
      </c>
      <c r="C82" s="26"/>
    </row>
    <row r="83" spans="1:3" x14ac:dyDescent="0.25">
      <c r="A83" s="13" t="s">
        <v>619</v>
      </c>
      <c r="B83" s="5" t="s">
        <v>688</v>
      </c>
      <c r="C83" s="26"/>
    </row>
    <row r="84" spans="1:3" s="89" customFormat="1" ht="25.5" x14ac:dyDescent="0.25">
      <c r="A84" s="7" t="s">
        <v>546</v>
      </c>
      <c r="B84" s="7" t="s">
        <v>688</v>
      </c>
      <c r="C84" s="94">
        <v>0</v>
      </c>
    </row>
    <row r="85" spans="1:3" x14ac:dyDescent="0.25">
      <c r="A85" s="13" t="s">
        <v>616</v>
      </c>
      <c r="B85" s="5" t="s">
        <v>667</v>
      </c>
      <c r="C85" s="26"/>
    </row>
    <row r="86" spans="1:3" x14ac:dyDescent="0.25">
      <c r="A86" s="13" t="s">
        <v>617</v>
      </c>
      <c r="B86" s="5" t="s">
        <v>667</v>
      </c>
      <c r="C86" s="26"/>
    </row>
    <row r="87" spans="1:3" x14ac:dyDescent="0.25">
      <c r="A87" s="13" t="s">
        <v>625</v>
      </c>
      <c r="B87" s="5" t="s">
        <v>667</v>
      </c>
      <c r="C87" s="26"/>
    </row>
    <row r="88" spans="1:3" x14ac:dyDescent="0.25">
      <c r="A88" s="5" t="s">
        <v>624</v>
      </c>
      <c r="B88" s="5" t="s">
        <v>667</v>
      </c>
      <c r="C88" s="26"/>
    </row>
    <row r="89" spans="1:3" x14ac:dyDescent="0.25">
      <c r="A89" s="5" t="s">
        <v>623</v>
      </c>
      <c r="B89" s="5" t="s">
        <v>667</v>
      </c>
      <c r="C89" s="26"/>
    </row>
    <row r="90" spans="1:3" x14ac:dyDescent="0.25">
      <c r="A90" s="5" t="s">
        <v>655</v>
      </c>
      <c r="B90" s="5" t="s">
        <v>667</v>
      </c>
      <c r="C90" s="116"/>
    </row>
    <row r="91" spans="1:3" x14ac:dyDescent="0.25">
      <c r="A91" s="13" t="s">
        <v>621</v>
      </c>
      <c r="B91" s="5" t="s">
        <v>667</v>
      </c>
      <c r="C91" s="116"/>
    </row>
    <row r="92" spans="1:3" x14ac:dyDescent="0.25">
      <c r="A92" s="13" t="s">
        <v>620</v>
      </c>
      <c r="B92" s="5" t="s">
        <v>667</v>
      </c>
      <c r="C92" s="116"/>
    </row>
    <row r="93" spans="1:3" x14ac:dyDescent="0.25">
      <c r="A93" s="13" t="s">
        <v>618</v>
      </c>
      <c r="B93" s="5" t="s">
        <v>667</v>
      </c>
      <c r="C93" s="116"/>
    </row>
    <row r="94" spans="1:3" x14ac:dyDescent="0.25">
      <c r="A94" s="13" t="s">
        <v>619</v>
      </c>
      <c r="B94" s="5" t="s">
        <v>667</v>
      </c>
      <c r="C94" s="116"/>
    </row>
    <row r="95" spans="1:3" s="89" customFormat="1" x14ac:dyDescent="0.25">
      <c r="A95" s="15" t="s">
        <v>547</v>
      </c>
      <c r="B95" s="15" t="s">
        <v>667</v>
      </c>
      <c r="C95" s="117">
        <v>0</v>
      </c>
    </row>
    <row r="96" spans="1:3" x14ac:dyDescent="0.25">
      <c r="A96" s="13" t="s">
        <v>616</v>
      </c>
      <c r="B96" s="5" t="s">
        <v>689</v>
      </c>
      <c r="C96" s="116"/>
    </row>
    <row r="97" spans="1:3" x14ac:dyDescent="0.25">
      <c r="A97" s="13" t="s">
        <v>617</v>
      </c>
      <c r="B97" s="5" t="s">
        <v>689</v>
      </c>
      <c r="C97" s="116"/>
    </row>
    <row r="98" spans="1:3" x14ac:dyDescent="0.25">
      <c r="A98" s="13" t="s">
        <v>625</v>
      </c>
      <c r="B98" s="5" t="s">
        <v>689</v>
      </c>
      <c r="C98" s="26"/>
    </row>
    <row r="99" spans="1:3" x14ac:dyDescent="0.25">
      <c r="A99" s="5" t="s">
        <v>624</v>
      </c>
      <c r="B99" s="5" t="s">
        <v>689</v>
      </c>
      <c r="C99" s="26"/>
    </row>
    <row r="100" spans="1:3" x14ac:dyDescent="0.25">
      <c r="A100" s="5" t="s">
        <v>623</v>
      </c>
      <c r="B100" s="5" t="s">
        <v>689</v>
      </c>
      <c r="C100" s="26"/>
    </row>
    <row r="101" spans="1:3" x14ac:dyDescent="0.25">
      <c r="A101" s="5" t="s">
        <v>622</v>
      </c>
      <c r="B101" s="5" t="s">
        <v>689</v>
      </c>
      <c r="C101" s="26"/>
    </row>
    <row r="102" spans="1:3" x14ac:dyDescent="0.25">
      <c r="A102" s="13" t="s">
        <v>621</v>
      </c>
      <c r="B102" s="5" t="s">
        <v>689</v>
      </c>
      <c r="C102" s="26"/>
    </row>
    <row r="103" spans="1:3" x14ac:dyDescent="0.25">
      <c r="A103" s="13" t="s">
        <v>626</v>
      </c>
      <c r="B103" s="5" t="s">
        <v>689</v>
      </c>
      <c r="C103" s="26"/>
    </row>
    <row r="104" spans="1:3" x14ac:dyDescent="0.25">
      <c r="A104" s="13" t="s">
        <v>618</v>
      </c>
      <c r="B104" s="5" t="s">
        <v>689</v>
      </c>
      <c r="C104" s="26"/>
    </row>
    <row r="105" spans="1:3" x14ac:dyDescent="0.25">
      <c r="A105" s="13" t="s">
        <v>619</v>
      </c>
      <c r="B105" s="5" t="s">
        <v>689</v>
      </c>
      <c r="C105" s="26"/>
    </row>
    <row r="106" spans="1:3" s="89" customFormat="1" ht="25.5" x14ac:dyDescent="0.25">
      <c r="A106" s="7" t="s">
        <v>548</v>
      </c>
      <c r="B106" s="8" t="s">
        <v>689</v>
      </c>
      <c r="C106" s="94"/>
    </row>
    <row r="107" spans="1:3" x14ac:dyDescent="0.25">
      <c r="A107" s="13" t="s">
        <v>616</v>
      </c>
      <c r="B107" s="5" t="s">
        <v>690</v>
      </c>
      <c r="C107" s="26"/>
    </row>
    <row r="108" spans="1:3" x14ac:dyDescent="0.25">
      <c r="A108" s="13" t="s">
        <v>617</v>
      </c>
      <c r="B108" s="5" t="s">
        <v>690</v>
      </c>
      <c r="C108" s="26"/>
    </row>
    <row r="109" spans="1:3" x14ac:dyDescent="0.25">
      <c r="A109" s="13" t="s">
        <v>625</v>
      </c>
      <c r="B109" s="5" t="s">
        <v>690</v>
      </c>
      <c r="C109" s="26"/>
    </row>
    <row r="110" spans="1:3" x14ac:dyDescent="0.25">
      <c r="A110" s="5" t="s">
        <v>624</v>
      </c>
      <c r="B110" s="5" t="s">
        <v>690</v>
      </c>
      <c r="C110" s="26"/>
    </row>
    <row r="111" spans="1:3" x14ac:dyDescent="0.25">
      <c r="A111" s="5" t="s">
        <v>623</v>
      </c>
      <c r="B111" s="5" t="s">
        <v>690</v>
      </c>
      <c r="C111" s="26"/>
    </row>
    <row r="112" spans="1:3" x14ac:dyDescent="0.25">
      <c r="A112" s="5" t="s">
        <v>622</v>
      </c>
      <c r="B112" s="5" t="s">
        <v>690</v>
      </c>
      <c r="C112" s="26"/>
    </row>
    <row r="113" spans="1:3" x14ac:dyDescent="0.25">
      <c r="A113" s="13" t="s">
        <v>621</v>
      </c>
      <c r="B113" s="5" t="s">
        <v>690</v>
      </c>
      <c r="C113" s="26"/>
    </row>
    <row r="114" spans="1:3" x14ac:dyDescent="0.25">
      <c r="A114" s="13" t="s">
        <v>620</v>
      </c>
      <c r="B114" s="5" t="s">
        <v>690</v>
      </c>
      <c r="C114" s="26"/>
    </row>
    <row r="115" spans="1:3" x14ac:dyDescent="0.25">
      <c r="A115" s="13" t="s">
        <v>618</v>
      </c>
      <c r="B115" s="5" t="s">
        <v>690</v>
      </c>
      <c r="C115" s="26"/>
    </row>
    <row r="116" spans="1:3" x14ac:dyDescent="0.25">
      <c r="A116" s="13" t="s">
        <v>619</v>
      </c>
      <c r="B116" s="5" t="s">
        <v>690</v>
      </c>
      <c r="C116" s="26"/>
    </row>
    <row r="117" spans="1:3" s="89" customFormat="1" x14ac:dyDescent="0.25">
      <c r="A117" s="15" t="s">
        <v>549</v>
      </c>
      <c r="B117" s="8" t="s">
        <v>690</v>
      </c>
      <c r="C117" s="94"/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3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C40"/>
  <sheetViews>
    <sheetView topLeftCell="A13" workbookViewId="0">
      <selection activeCell="D7" sqref="D7"/>
    </sheetView>
  </sheetViews>
  <sheetFormatPr defaultRowHeight="15" x14ac:dyDescent="0.25"/>
  <cols>
    <col min="1" max="1" width="100" customWidth="1"/>
    <col min="3" max="3" width="17" customWidth="1"/>
  </cols>
  <sheetData>
    <row r="1" spans="1:3" x14ac:dyDescent="0.25">
      <c r="A1" s="267" t="s">
        <v>701</v>
      </c>
      <c r="B1" s="267"/>
      <c r="C1" s="267"/>
    </row>
    <row r="3" spans="1:3" ht="28.5" customHeight="1" x14ac:dyDescent="0.25">
      <c r="A3" s="259" t="s">
        <v>693</v>
      </c>
      <c r="B3" s="266"/>
      <c r="C3" s="266"/>
    </row>
    <row r="4" spans="1:3" ht="26.25" customHeight="1" x14ac:dyDescent="0.25">
      <c r="A4" s="271" t="s">
        <v>684</v>
      </c>
      <c r="B4" s="271"/>
      <c r="C4" s="271"/>
    </row>
    <row r="5" spans="1:3" ht="18.75" customHeight="1" x14ac:dyDescent="0.3">
      <c r="A5" s="74"/>
      <c r="B5" s="77"/>
      <c r="C5" s="77"/>
    </row>
    <row r="6" spans="1:3" ht="23.25" customHeight="1" x14ac:dyDescent="0.25">
      <c r="A6" s="4" t="s">
        <v>1</v>
      </c>
    </row>
    <row r="7" spans="1:3" ht="25.5" x14ac:dyDescent="0.25">
      <c r="A7" s="38" t="s">
        <v>634</v>
      </c>
      <c r="B7" s="3" t="s">
        <v>83</v>
      </c>
      <c r="C7" s="73" t="s">
        <v>25</v>
      </c>
    </row>
    <row r="8" spans="1:3" x14ac:dyDescent="0.25">
      <c r="A8" s="12" t="s">
        <v>387</v>
      </c>
      <c r="B8" s="6" t="s">
        <v>162</v>
      </c>
      <c r="C8" s="26"/>
    </row>
    <row r="9" spans="1:3" x14ac:dyDescent="0.25">
      <c r="A9" s="12" t="s">
        <v>388</v>
      </c>
      <c r="B9" s="6" t="s">
        <v>162</v>
      </c>
      <c r="C9" s="26"/>
    </row>
    <row r="10" spans="1:3" x14ac:dyDescent="0.25">
      <c r="A10" s="12" t="s">
        <v>389</v>
      </c>
      <c r="B10" s="6" t="s">
        <v>162</v>
      </c>
      <c r="C10" s="26"/>
    </row>
    <row r="11" spans="1:3" x14ac:dyDescent="0.25">
      <c r="A11" s="12" t="s">
        <v>390</v>
      </c>
      <c r="B11" s="6" t="s">
        <v>162</v>
      </c>
      <c r="C11" s="26"/>
    </row>
    <row r="12" spans="1:3" x14ac:dyDescent="0.25">
      <c r="A12" s="13" t="s">
        <v>391</v>
      </c>
      <c r="B12" s="6" t="s">
        <v>162</v>
      </c>
      <c r="C12" s="26"/>
    </row>
    <row r="13" spans="1:3" x14ac:dyDescent="0.25">
      <c r="A13" s="13" t="s">
        <v>392</v>
      </c>
      <c r="B13" s="6" t="s">
        <v>162</v>
      </c>
      <c r="C13" s="26"/>
    </row>
    <row r="14" spans="1:3" s="89" customFormat="1" x14ac:dyDescent="0.25">
      <c r="A14" s="15" t="s">
        <v>31</v>
      </c>
      <c r="B14" s="14" t="s">
        <v>162</v>
      </c>
      <c r="C14" s="94"/>
    </row>
    <row r="15" spans="1:3" x14ac:dyDescent="0.25">
      <c r="A15" s="12" t="s">
        <v>393</v>
      </c>
      <c r="B15" s="6" t="s">
        <v>163</v>
      </c>
      <c r="C15" s="26"/>
    </row>
    <row r="16" spans="1:3" s="89" customFormat="1" x14ac:dyDescent="0.25">
      <c r="A16" s="16" t="s">
        <v>30</v>
      </c>
      <c r="B16" s="14" t="s">
        <v>163</v>
      </c>
      <c r="C16" s="94"/>
    </row>
    <row r="17" spans="1:3" x14ac:dyDescent="0.25">
      <c r="A17" s="12" t="s">
        <v>394</v>
      </c>
      <c r="B17" s="6" t="s">
        <v>164</v>
      </c>
      <c r="C17" s="26"/>
    </row>
    <row r="18" spans="1:3" x14ac:dyDescent="0.25">
      <c r="A18" s="12" t="s">
        <v>395</v>
      </c>
      <c r="B18" s="6" t="s">
        <v>164</v>
      </c>
      <c r="C18" s="26"/>
    </row>
    <row r="19" spans="1:3" x14ac:dyDescent="0.25">
      <c r="A19" s="13" t="s">
        <v>396</v>
      </c>
      <c r="B19" s="6" t="s">
        <v>164</v>
      </c>
      <c r="C19" s="26"/>
    </row>
    <row r="20" spans="1:3" x14ac:dyDescent="0.25">
      <c r="A20" s="13" t="s">
        <v>397</v>
      </c>
      <c r="B20" s="6" t="s">
        <v>164</v>
      </c>
      <c r="C20" s="26"/>
    </row>
    <row r="21" spans="1:3" x14ac:dyDescent="0.25">
      <c r="A21" s="13" t="s">
        <v>398</v>
      </c>
      <c r="B21" s="6" t="s">
        <v>164</v>
      </c>
      <c r="C21" s="26"/>
    </row>
    <row r="22" spans="1:3" ht="30" x14ac:dyDescent="0.25">
      <c r="A22" s="17" t="s">
        <v>399</v>
      </c>
      <c r="B22" s="6" t="s">
        <v>164</v>
      </c>
      <c r="C22" s="26"/>
    </row>
    <row r="23" spans="1:3" s="89" customFormat="1" x14ac:dyDescent="0.25">
      <c r="A23" s="11" t="s">
        <v>29</v>
      </c>
      <c r="B23" s="14" t="s">
        <v>164</v>
      </c>
      <c r="C23" s="94"/>
    </row>
    <row r="24" spans="1:3" x14ac:dyDescent="0.25">
      <c r="A24" s="12" t="s">
        <v>400</v>
      </c>
      <c r="B24" s="6" t="s">
        <v>165</v>
      </c>
      <c r="C24" s="26"/>
    </row>
    <row r="25" spans="1:3" x14ac:dyDescent="0.25">
      <c r="A25" s="12" t="s">
        <v>401</v>
      </c>
      <c r="B25" s="6" t="s">
        <v>165</v>
      </c>
      <c r="C25" s="26">
        <v>0</v>
      </c>
    </row>
    <row r="26" spans="1:3" s="89" customFormat="1" x14ac:dyDescent="0.25">
      <c r="A26" s="11" t="s">
        <v>28</v>
      </c>
      <c r="B26" s="8" t="s">
        <v>165</v>
      </c>
      <c r="C26" s="94">
        <v>0</v>
      </c>
    </row>
    <row r="27" spans="1:3" x14ac:dyDescent="0.25">
      <c r="A27" s="12" t="s">
        <v>402</v>
      </c>
      <c r="B27" s="6" t="s">
        <v>166</v>
      </c>
      <c r="C27" s="26"/>
    </row>
    <row r="28" spans="1:3" x14ac:dyDescent="0.25">
      <c r="A28" s="12" t="s">
        <v>403</v>
      </c>
      <c r="B28" s="6" t="s">
        <v>166</v>
      </c>
      <c r="C28" s="26"/>
    </row>
    <row r="29" spans="1:3" x14ac:dyDescent="0.25">
      <c r="A29" s="13" t="s">
        <v>404</v>
      </c>
      <c r="B29" s="6" t="s">
        <v>166</v>
      </c>
      <c r="C29" s="26"/>
    </row>
    <row r="30" spans="1:3" x14ac:dyDescent="0.25">
      <c r="A30" s="13" t="s">
        <v>405</v>
      </c>
      <c r="B30" s="6" t="s">
        <v>166</v>
      </c>
      <c r="C30" s="26"/>
    </row>
    <row r="31" spans="1:3" x14ac:dyDescent="0.25">
      <c r="A31" s="13" t="s">
        <v>406</v>
      </c>
      <c r="B31" s="6" t="s">
        <v>166</v>
      </c>
      <c r="C31" s="115"/>
    </row>
    <row r="32" spans="1:3" x14ac:dyDescent="0.25">
      <c r="A32" s="13" t="s">
        <v>407</v>
      </c>
      <c r="B32" s="6" t="s">
        <v>166</v>
      </c>
      <c r="C32" s="26"/>
    </row>
    <row r="33" spans="1:3" x14ac:dyDescent="0.25">
      <c r="A33" s="13" t="s">
        <v>656</v>
      </c>
      <c r="B33" s="6" t="s">
        <v>166</v>
      </c>
      <c r="C33" s="209">
        <v>1000000</v>
      </c>
    </row>
    <row r="34" spans="1:3" x14ac:dyDescent="0.25">
      <c r="A34" s="13" t="s">
        <v>408</v>
      </c>
      <c r="B34" s="6" t="s">
        <v>166</v>
      </c>
      <c r="C34" s="26"/>
    </row>
    <row r="35" spans="1:3" x14ac:dyDescent="0.25">
      <c r="A35" s="13" t="s">
        <v>409</v>
      </c>
      <c r="B35" s="6" t="s">
        <v>166</v>
      </c>
      <c r="C35" s="26"/>
    </row>
    <row r="36" spans="1:3" x14ac:dyDescent="0.25">
      <c r="A36" s="13" t="s">
        <v>410</v>
      </c>
      <c r="B36" s="6" t="s">
        <v>166</v>
      </c>
      <c r="C36" s="26"/>
    </row>
    <row r="37" spans="1:3" ht="30" x14ac:dyDescent="0.25">
      <c r="A37" s="13" t="s">
        <v>411</v>
      </c>
      <c r="B37" s="6" t="s">
        <v>166</v>
      </c>
      <c r="C37" s="26"/>
    </row>
    <row r="38" spans="1:3" ht="30" x14ac:dyDescent="0.25">
      <c r="A38" s="13" t="s">
        <v>412</v>
      </c>
      <c r="B38" s="6" t="s">
        <v>166</v>
      </c>
      <c r="C38" s="26"/>
    </row>
    <row r="39" spans="1:3" s="89" customFormat="1" x14ac:dyDescent="0.25">
      <c r="A39" s="11" t="s">
        <v>413</v>
      </c>
      <c r="B39" s="14" t="s">
        <v>166</v>
      </c>
      <c r="C39" s="117">
        <f>SUM(C33:C38)</f>
        <v>1000000</v>
      </c>
    </row>
    <row r="40" spans="1:3" s="89" customFormat="1" ht="15.75" x14ac:dyDescent="0.25">
      <c r="A40" s="18" t="s">
        <v>414</v>
      </c>
      <c r="B40" s="9" t="s">
        <v>167</v>
      </c>
      <c r="C40" s="94">
        <f>SUM(C39)</f>
        <v>1000000</v>
      </c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9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C34"/>
  <sheetViews>
    <sheetView tabSelected="1" topLeftCell="A10" workbookViewId="0">
      <selection activeCell="I27" sqref="I27"/>
    </sheetView>
  </sheetViews>
  <sheetFormatPr defaultRowHeight="15" x14ac:dyDescent="0.25"/>
  <cols>
    <col min="1" max="1" width="65" customWidth="1"/>
    <col min="3" max="3" width="16.85546875" customWidth="1"/>
  </cols>
  <sheetData>
    <row r="1" spans="1:3" x14ac:dyDescent="0.25">
      <c r="A1" s="267" t="s">
        <v>702</v>
      </c>
      <c r="B1" s="267"/>
      <c r="C1" s="267"/>
    </row>
    <row r="3" spans="1:3" ht="24" customHeight="1" x14ac:dyDescent="0.25">
      <c r="A3" s="259" t="s">
        <v>693</v>
      </c>
      <c r="B3" s="260"/>
      <c r="C3" s="260"/>
    </row>
    <row r="4" spans="1:3" ht="26.25" customHeight="1" x14ac:dyDescent="0.25">
      <c r="A4" s="271" t="s">
        <v>685</v>
      </c>
      <c r="B4" s="260"/>
      <c r="C4" s="260"/>
    </row>
    <row r="6" spans="1:3" ht="25.5" x14ac:dyDescent="0.25">
      <c r="A6" s="38" t="s">
        <v>634</v>
      </c>
      <c r="B6" s="3" t="s">
        <v>83</v>
      </c>
      <c r="C6" s="73" t="s">
        <v>25</v>
      </c>
    </row>
    <row r="7" spans="1:3" x14ac:dyDescent="0.25">
      <c r="A7" s="5" t="s">
        <v>532</v>
      </c>
      <c r="B7" s="5" t="s">
        <v>294</v>
      </c>
      <c r="C7" s="26"/>
    </row>
    <row r="8" spans="1:3" x14ac:dyDescent="0.25">
      <c r="A8" s="5" t="s">
        <v>533</v>
      </c>
      <c r="B8" s="5" t="s">
        <v>294</v>
      </c>
      <c r="C8" s="26"/>
    </row>
    <row r="9" spans="1:3" x14ac:dyDescent="0.25">
      <c r="A9" s="5" t="s">
        <v>534</v>
      </c>
      <c r="B9" s="5" t="s">
        <v>294</v>
      </c>
      <c r="C9" s="210">
        <v>300000</v>
      </c>
    </row>
    <row r="10" spans="1:3" x14ac:dyDescent="0.25">
      <c r="A10" s="5" t="s">
        <v>535</v>
      </c>
      <c r="B10" s="5" t="s">
        <v>294</v>
      </c>
      <c r="C10" s="26"/>
    </row>
    <row r="11" spans="1:3" s="89" customFormat="1" x14ac:dyDescent="0.25">
      <c r="A11" s="7" t="s">
        <v>483</v>
      </c>
      <c r="B11" s="8" t="s">
        <v>294</v>
      </c>
      <c r="C11" s="94">
        <f>SUM(C9:C10)</f>
        <v>300000</v>
      </c>
    </row>
    <row r="12" spans="1:3" x14ac:dyDescent="0.25">
      <c r="A12" s="5" t="s">
        <v>484</v>
      </c>
      <c r="B12" s="6" t="s">
        <v>295</v>
      </c>
      <c r="C12" s="252">
        <v>6540000</v>
      </c>
    </row>
    <row r="13" spans="1:3" ht="27" x14ac:dyDescent="0.25">
      <c r="A13" s="47" t="s">
        <v>296</v>
      </c>
      <c r="B13" s="47" t="s">
        <v>295</v>
      </c>
      <c r="C13" s="87">
        <v>6540000</v>
      </c>
    </row>
    <row r="14" spans="1:3" ht="27" x14ac:dyDescent="0.25">
      <c r="A14" s="47" t="s">
        <v>297</v>
      </c>
      <c r="B14" s="47" t="s">
        <v>295</v>
      </c>
      <c r="C14" s="26"/>
    </row>
    <row r="15" spans="1:3" x14ac:dyDescent="0.25">
      <c r="A15" s="5" t="s">
        <v>486</v>
      </c>
      <c r="B15" s="6" t="s">
        <v>301</v>
      </c>
      <c r="C15" s="26">
        <v>0</v>
      </c>
    </row>
    <row r="16" spans="1:3" ht="27" x14ac:dyDescent="0.25">
      <c r="A16" s="47" t="s">
        <v>302</v>
      </c>
      <c r="B16" s="47" t="s">
        <v>301</v>
      </c>
      <c r="C16" s="26"/>
    </row>
    <row r="17" spans="1:3" ht="27" x14ac:dyDescent="0.25">
      <c r="A17" s="47" t="s">
        <v>303</v>
      </c>
      <c r="B17" s="47" t="s">
        <v>301</v>
      </c>
      <c r="C17" s="211">
        <v>0</v>
      </c>
    </row>
    <row r="18" spans="1:3" x14ac:dyDescent="0.25">
      <c r="A18" s="47" t="s">
        <v>304</v>
      </c>
      <c r="B18" s="47" t="s">
        <v>301</v>
      </c>
      <c r="C18" s="26"/>
    </row>
    <row r="19" spans="1:3" x14ac:dyDescent="0.25">
      <c r="A19" s="47" t="s">
        <v>305</v>
      </c>
      <c r="B19" s="47" t="s">
        <v>301</v>
      </c>
      <c r="C19" s="26"/>
    </row>
    <row r="20" spans="1:3" x14ac:dyDescent="0.25">
      <c r="A20" s="5" t="s">
        <v>536</v>
      </c>
      <c r="B20" s="6" t="s">
        <v>306</v>
      </c>
      <c r="C20" s="211">
        <v>20000</v>
      </c>
    </row>
    <row r="21" spans="1:3" x14ac:dyDescent="0.25">
      <c r="A21" s="47" t="s">
        <v>307</v>
      </c>
      <c r="B21" s="47" t="s">
        <v>306</v>
      </c>
      <c r="C21" s="26">
        <v>20000</v>
      </c>
    </row>
    <row r="22" spans="1:3" x14ac:dyDescent="0.25">
      <c r="A22" s="47" t="s">
        <v>308</v>
      </c>
      <c r="B22" s="47" t="s">
        <v>306</v>
      </c>
      <c r="C22" s="26">
        <v>0</v>
      </c>
    </row>
    <row r="23" spans="1:3" s="89" customFormat="1" x14ac:dyDescent="0.25">
      <c r="A23" s="7" t="s">
        <v>515</v>
      </c>
      <c r="B23" s="8" t="s">
        <v>309</v>
      </c>
      <c r="C23" s="253">
        <f>C12+C15+C20</f>
        <v>6560000</v>
      </c>
    </row>
    <row r="24" spans="1:3" x14ac:dyDescent="0.25">
      <c r="A24" s="5" t="s">
        <v>537</v>
      </c>
      <c r="B24" s="5" t="s">
        <v>310</v>
      </c>
      <c r="C24" s="26">
        <v>0</v>
      </c>
    </row>
    <row r="25" spans="1:3" x14ac:dyDescent="0.25">
      <c r="A25" s="5" t="s">
        <v>538</v>
      </c>
      <c r="B25" s="5" t="s">
        <v>310</v>
      </c>
      <c r="C25" s="26"/>
    </row>
    <row r="26" spans="1:3" x14ac:dyDescent="0.25">
      <c r="A26" s="5" t="s">
        <v>539</v>
      </c>
      <c r="B26" s="5" t="s">
        <v>310</v>
      </c>
      <c r="C26" s="26"/>
    </row>
    <row r="27" spans="1:3" x14ac:dyDescent="0.25">
      <c r="A27" s="5" t="s">
        <v>540</v>
      </c>
      <c r="B27" s="5" t="s">
        <v>310</v>
      </c>
      <c r="C27" s="26"/>
    </row>
    <row r="28" spans="1:3" x14ac:dyDescent="0.25">
      <c r="A28" s="5" t="s">
        <v>541</v>
      </c>
      <c r="B28" s="5" t="s">
        <v>310</v>
      </c>
      <c r="C28" s="26"/>
    </row>
    <row r="29" spans="1:3" x14ac:dyDescent="0.25">
      <c r="A29" s="5" t="s">
        <v>542</v>
      </c>
      <c r="B29" s="5" t="s">
        <v>310</v>
      </c>
      <c r="C29" s="26"/>
    </row>
    <row r="30" spans="1:3" x14ac:dyDescent="0.25">
      <c r="A30" s="5" t="s">
        <v>543</v>
      </c>
      <c r="B30" s="5" t="s">
        <v>310</v>
      </c>
      <c r="C30" s="26"/>
    </row>
    <row r="31" spans="1:3" x14ac:dyDescent="0.25">
      <c r="A31" s="5" t="s">
        <v>544</v>
      </c>
      <c r="B31" s="5" t="s">
        <v>310</v>
      </c>
      <c r="C31" s="26"/>
    </row>
    <row r="32" spans="1:3" ht="45" x14ac:dyDescent="0.25">
      <c r="A32" s="5" t="s">
        <v>545</v>
      </c>
      <c r="B32" s="5" t="s">
        <v>310</v>
      </c>
      <c r="C32" s="26"/>
    </row>
    <row r="33" spans="1:3" x14ac:dyDescent="0.25">
      <c r="A33" s="5" t="s">
        <v>654</v>
      </c>
      <c r="B33" s="5" t="s">
        <v>310</v>
      </c>
      <c r="C33" s="116">
        <v>20000</v>
      </c>
    </row>
    <row r="34" spans="1:3" s="89" customFormat="1" x14ac:dyDescent="0.25">
      <c r="A34" s="7" t="s">
        <v>488</v>
      </c>
      <c r="B34" s="8" t="s">
        <v>310</v>
      </c>
      <c r="C34" s="117">
        <f>SUM(C24:C33)</f>
        <v>20000</v>
      </c>
    </row>
  </sheetData>
  <mergeCells count="3">
    <mergeCell ref="A3:C3"/>
    <mergeCell ref="A4:C4"/>
    <mergeCell ref="A1:C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D71"/>
  <sheetViews>
    <sheetView workbookViewId="0">
      <selection activeCell="D7" sqref="D7"/>
    </sheetView>
  </sheetViews>
  <sheetFormatPr defaultRowHeight="15" x14ac:dyDescent="0.25"/>
  <cols>
    <col min="1" max="1" width="64.5703125" customWidth="1"/>
    <col min="2" max="2" width="11" customWidth="1"/>
    <col min="3" max="3" width="33.85546875" customWidth="1"/>
    <col min="4" max="4" width="35.5703125" customWidth="1"/>
  </cols>
  <sheetData>
    <row r="1" spans="1:4" x14ac:dyDescent="0.25">
      <c r="C1" s="267" t="s">
        <v>703</v>
      </c>
      <c r="D1" s="267"/>
    </row>
    <row r="3" spans="1:4" ht="22.5" customHeight="1" x14ac:dyDescent="0.25">
      <c r="A3" s="259" t="s">
        <v>693</v>
      </c>
      <c r="B3" s="260"/>
      <c r="C3" s="260"/>
      <c r="D3" s="260"/>
    </row>
    <row r="4" spans="1:4" ht="48.75" customHeight="1" x14ac:dyDescent="0.25">
      <c r="A4" s="262" t="s">
        <v>686</v>
      </c>
      <c r="B4" s="260"/>
      <c r="C4" s="260"/>
      <c r="D4" s="261"/>
    </row>
    <row r="5" spans="1:4" ht="21" customHeight="1" x14ac:dyDescent="0.25">
      <c r="A5" s="57"/>
      <c r="B5" s="58"/>
      <c r="C5" s="58"/>
    </row>
    <row r="6" spans="1:4" x14ac:dyDescent="0.25">
      <c r="A6" s="4" t="s">
        <v>1</v>
      </c>
    </row>
    <row r="7" spans="1:4" ht="25.5" x14ac:dyDescent="0.25">
      <c r="A7" s="38" t="s">
        <v>634</v>
      </c>
      <c r="B7" s="3" t="s">
        <v>83</v>
      </c>
      <c r="C7" s="73" t="s">
        <v>26</v>
      </c>
      <c r="D7" s="73" t="s">
        <v>27</v>
      </c>
    </row>
    <row r="8" spans="1:4" x14ac:dyDescent="0.25">
      <c r="A8" s="12" t="s">
        <v>431</v>
      </c>
      <c r="B8" s="5" t="s">
        <v>220</v>
      </c>
      <c r="C8" s="26"/>
      <c r="D8" s="26"/>
    </row>
    <row r="9" spans="1:4" x14ac:dyDescent="0.25">
      <c r="A9" s="19" t="s">
        <v>221</v>
      </c>
      <c r="B9" s="19" t="s">
        <v>220</v>
      </c>
      <c r="C9" s="26"/>
      <c r="D9" s="26"/>
    </row>
    <row r="10" spans="1:4" x14ac:dyDescent="0.25">
      <c r="A10" s="19" t="s">
        <v>222</v>
      </c>
      <c r="B10" s="19" t="s">
        <v>220</v>
      </c>
      <c r="C10" s="26"/>
      <c r="D10" s="26"/>
    </row>
    <row r="11" spans="1:4" ht="30" x14ac:dyDescent="0.25">
      <c r="A11" s="12" t="s">
        <v>223</v>
      </c>
      <c r="B11" s="5" t="s">
        <v>224</v>
      </c>
      <c r="C11" s="26"/>
      <c r="D11" s="107"/>
    </row>
    <row r="12" spans="1:4" x14ac:dyDescent="0.25">
      <c r="A12" s="12" t="s">
        <v>430</v>
      </c>
      <c r="B12" s="5" t="s">
        <v>225</v>
      </c>
      <c r="C12" s="107"/>
      <c r="D12" s="115"/>
    </row>
    <row r="13" spans="1:4" x14ac:dyDescent="0.25">
      <c r="A13" s="19" t="s">
        <v>221</v>
      </c>
      <c r="B13" s="19" t="s">
        <v>225</v>
      </c>
      <c r="C13" s="26"/>
      <c r="D13" s="115"/>
    </row>
    <row r="14" spans="1:4" x14ac:dyDescent="0.25">
      <c r="A14" s="19" t="s">
        <v>222</v>
      </c>
      <c r="B14" s="19" t="s">
        <v>226</v>
      </c>
      <c r="C14" s="26"/>
      <c r="D14" s="115"/>
    </row>
    <row r="15" spans="1:4" s="89" customFormat="1" x14ac:dyDescent="0.25">
      <c r="A15" s="11" t="s">
        <v>429</v>
      </c>
      <c r="B15" s="7" t="s">
        <v>227</v>
      </c>
      <c r="C15" s="94"/>
      <c r="D15" s="114"/>
    </row>
    <row r="16" spans="1:4" x14ac:dyDescent="0.25">
      <c r="A16" s="21" t="s">
        <v>434</v>
      </c>
      <c r="B16" s="5" t="s">
        <v>228</v>
      </c>
      <c r="C16" s="26"/>
      <c r="D16" s="115"/>
    </row>
    <row r="17" spans="1:4" x14ac:dyDescent="0.25">
      <c r="A17" s="19" t="s">
        <v>229</v>
      </c>
      <c r="B17" s="19" t="s">
        <v>228</v>
      </c>
      <c r="C17" s="26"/>
      <c r="D17" s="107"/>
    </row>
    <row r="18" spans="1:4" x14ac:dyDescent="0.25">
      <c r="A18" s="19" t="s">
        <v>230</v>
      </c>
      <c r="B18" s="19" t="s">
        <v>228</v>
      </c>
      <c r="C18" s="26"/>
      <c r="D18" s="107"/>
    </row>
    <row r="19" spans="1:4" x14ac:dyDescent="0.25">
      <c r="A19" s="21" t="s">
        <v>435</v>
      </c>
      <c r="B19" s="5" t="s">
        <v>231</v>
      </c>
      <c r="C19" s="26"/>
      <c r="D19" s="107"/>
    </row>
    <row r="20" spans="1:4" x14ac:dyDescent="0.25">
      <c r="A20" s="19" t="s">
        <v>222</v>
      </c>
      <c r="B20" s="19" t="s">
        <v>231</v>
      </c>
      <c r="C20" s="26"/>
      <c r="D20" s="107"/>
    </row>
    <row r="21" spans="1:4" x14ac:dyDescent="0.25">
      <c r="A21" s="13" t="s">
        <v>232</v>
      </c>
      <c r="B21" s="5" t="s">
        <v>233</v>
      </c>
      <c r="C21" s="26"/>
      <c r="D21" s="107"/>
    </row>
    <row r="22" spans="1:4" x14ac:dyDescent="0.25">
      <c r="A22" s="13" t="s">
        <v>436</v>
      </c>
      <c r="B22" s="5" t="s">
        <v>234</v>
      </c>
      <c r="C22" s="26"/>
      <c r="D22" s="107"/>
    </row>
    <row r="23" spans="1:4" x14ac:dyDescent="0.25">
      <c r="A23" s="19" t="s">
        <v>230</v>
      </c>
      <c r="B23" s="19" t="s">
        <v>234</v>
      </c>
      <c r="C23" s="26"/>
      <c r="D23" s="115"/>
    </row>
    <row r="24" spans="1:4" x14ac:dyDescent="0.25">
      <c r="A24" s="19" t="s">
        <v>222</v>
      </c>
      <c r="B24" s="19" t="s">
        <v>234</v>
      </c>
      <c r="C24" s="26"/>
      <c r="D24" s="115"/>
    </row>
    <row r="25" spans="1:4" s="89" customFormat="1" x14ac:dyDescent="0.25">
      <c r="A25" s="22" t="s">
        <v>432</v>
      </c>
      <c r="B25" s="7" t="s">
        <v>235</v>
      </c>
      <c r="C25" s="94"/>
      <c r="D25" s="114"/>
    </row>
    <row r="26" spans="1:4" x14ac:dyDescent="0.25">
      <c r="A26" s="21" t="s">
        <v>236</v>
      </c>
      <c r="B26" s="5" t="s">
        <v>237</v>
      </c>
      <c r="C26" s="26"/>
      <c r="D26" s="115"/>
    </row>
    <row r="27" spans="1:4" x14ac:dyDescent="0.25">
      <c r="A27" s="21" t="s">
        <v>238</v>
      </c>
      <c r="B27" s="5" t="s">
        <v>239</v>
      </c>
      <c r="C27" s="87">
        <f>SUM('2. melléklet'!F112)</f>
        <v>688656</v>
      </c>
      <c r="D27" s="115"/>
    </row>
    <row r="28" spans="1:4" x14ac:dyDescent="0.25">
      <c r="A28" s="21" t="s">
        <v>242</v>
      </c>
      <c r="B28" s="5" t="s">
        <v>243</v>
      </c>
      <c r="C28" s="26"/>
      <c r="D28" s="115"/>
    </row>
    <row r="29" spans="1:4" x14ac:dyDescent="0.25">
      <c r="A29" s="21" t="s">
        <v>244</v>
      </c>
      <c r="B29" s="5" t="s">
        <v>245</v>
      </c>
      <c r="C29" s="26"/>
      <c r="D29" s="115"/>
    </row>
    <row r="30" spans="1:4" x14ac:dyDescent="0.25">
      <c r="A30" s="21" t="s">
        <v>246</v>
      </c>
      <c r="B30" s="5" t="s">
        <v>247</v>
      </c>
      <c r="C30" s="26"/>
      <c r="D30" s="115"/>
    </row>
    <row r="31" spans="1:4" s="89" customFormat="1" x14ac:dyDescent="0.25">
      <c r="A31" s="40" t="s">
        <v>433</v>
      </c>
      <c r="B31" s="41" t="s">
        <v>248</v>
      </c>
      <c r="C31" s="94">
        <f>SUM(C27:C30)</f>
        <v>688656</v>
      </c>
      <c r="D31" s="114"/>
    </row>
    <row r="32" spans="1:4" x14ac:dyDescent="0.25">
      <c r="A32" s="21" t="s">
        <v>249</v>
      </c>
      <c r="B32" s="5" t="s">
        <v>250</v>
      </c>
      <c r="C32" s="26"/>
      <c r="D32" s="107"/>
    </row>
    <row r="33" spans="1:4" x14ac:dyDescent="0.25">
      <c r="A33" s="12" t="s">
        <v>251</v>
      </c>
      <c r="B33" s="5" t="s">
        <v>252</v>
      </c>
      <c r="C33" s="26"/>
      <c r="D33" s="107"/>
    </row>
    <row r="34" spans="1:4" x14ac:dyDescent="0.25">
      <c r="A34" s="21" t="s">
        <v>437</v>
      </c>
      <c r="B34" s="5" t="s">
        <v>253</v>
      </c>
      <c r="C34" s="26"/>
      <c r="D34" s="107"/>
    </row>
    <row r="35" spans="1:4" x14ac:dyDescent="0.25">
      <c r="A35" s="19" t="s">
        <v>222</v>
      </c>
      <c r="B35" s="19" t="s">
        <v>253</v>
      </c>
      <c r="C35" s="26"/>
      <c r="D35" s="107"/>
    </row>
    <row r="36" spans="1:4" x14ac:dyDescent="0.25">
      <c r="A36" s="21" t="s">
        <v>438</v>
      </c>
      <c r="B36" s="5" t="s">
        <v>254</v>
      </c>
      <c r="C36" s="26"/>
      <c r="D36" s="107"/>
    </row>
    <row r="37" spans="1:4" x14ac:dyDescent="0.25">
      <c r="A37" s="19" t="s">
        <v>255</v>
      </c>
      <c r="B37" s="19" t="s">
        <v>254</v>
      </c>
      <c r="C37" s="26"/>
      <c r="D37" s="107"/>
    </row>
    <row r="38" spans="1:4" x14ac:dyDescent="0.25">
      <c r="A38" s="19" t="s">
        <v>256</v>
      </c>
      <c r="B38" s="19" t="s">
        <v>254</v>
      </c>
      <c r="C38" s="26"/>
      <c r="D38" s="107"/>
    </row>
    <row r="39" spans="1:4" x14ac:dyDescent="0.25">
      <c r="A39" s="19" t="s">
        <v>257</v>
      </c>
      <c r="B39" s="19" t="s">
        <v>254</v>
      </c>
      <c r="C39" s="26"/>
      <c r="D39" s="107"/>
    </row>
    <row r="40" spans="1:4" x14ac:dyDescent="0.25">
      <c r="A40" s="19" t="s">
        <v>222</v>
      </c>
      <c r="B40" s="19" t="s">
        <v>254</v>
      </c>
      <c r="C40" s="26"/>
      <c r="D40" s="107"/>
    </row>
    <row r="41" spans="1:4" s="89" customFormat="1" x14ac:dyDescent="0.25">
      <c r="A41" s="40" t="s">
        <v>439</v>
      </c>
      <c r="B41" s="41" t="s">
        <v>258</v>
      </c>
      <c r="C41" s="94"/>
      <c r="D41" s="114"/>
    </row>
    <row r="44" spans="1:4" ht="25.5" x14ac:dyDescent="0.25">
      <c r="A44" s="38" t="s">
        <v>634</v>
      </c>
      <c r="B44" s="3" t="s">
        <v>83</v>
      </c>
      <c r="C44" s="73" t="s">
        <v>26</v>
      </c>
      <c r="D44" s="73"/>
    </row>
    <row r="45" spans="1:4" x14ac:dyDescent="0.25">
      <c r="A45" s="21" t="s">
        <v>502</v>
      </c>
      <c r="B45" s="5" t="s">
        <v>342</v>
      </c>
      <c r="C45" s="26"/>
      <c r="D45" s="26"/>
    </row>
    <row r="46" spans="1:4" x14ac:dyDescent="0.25">
      <c r="A46" s="47" t="s">
        <v>221</v>
      </c>
      <c r="B46" s="47" t="s">
        <v>342</v>
      </c>
      <c r="C46" s="26"/>
      <c r="D46" s="26"/>
    </row>
    <row r="47" spans="1:4" ht="30" x14ac:dyDescent="0.25">
      <c r="A47" s="12" t="s">
        <v>343</v>
      </c>
      <c r="B47" s="5" t="s">
        <v>344</v>
      </c>
      <c r="C47" s="26"/>
      <c r="D47" s="115"/>
    </row>
    <row r="48" spans="1:4" x14ac:dyDescent="0.25">
      <c r="A48" s="21" t="s">
        <v>550</v>
      </c>
      <c r="B48" s="5" t="s">
        <v>345</v>
      </c>
      <c r="C48" s="26"/>
      <c r="D48" s="115"/>
    </row>
    <row r="49" spans="1:4" x14ac:dyDescent="0.25">
      <c r="A49" s="47" t="s">
        <v>221</v>
      </c>
      <c r="B49" s="47" t="s">
        <v>345</v>
      </c>
      <c r="C49" s="26"/>
      <c r="D49" s="115"/>
    </row>
    <row r="50" spans="1:4" s="89" customFormat="1" x14ac:dyDescent="0.25">
      <c r="A50" s="11" t="s">
        <v>522</v>
      </c>
      <c r="B50" s="7" t="s">
        <v>346</v>
      </c>
      <c r="C50" s="94"/>
      <c r="D50" s="114"/>
    </row>
    <row r="51" spans="1:4" x14ac:dyDescent="0.25">
      <c r="A51" s="12" t="s">
        <v>551</v>
      </c>
      <c r="B51" s="5" t="s">
        <v>347</v>
      </c>
      <c r="C51" s="26"/>
      <c r="D51" s="115"/>
    </row>
    <row r="52" spans="1:4" x14ac:dyDescent="0.25">
      <c r="A52" s="47" t="s">
        <v>229</v>
      </c>
      <c r="B52" s="47" t="s">
        <v>347</v>
      </c>
      <c r="C52" s="26"/>
      <c r="D52" s="115"/>
    </row>
    <row r="53" spans="1:4" x14ac:dyDescent="0.25">
      <c r="A53" s="21" t="s">
        <v>348</v>
      </c>
      <c r="B53" s="5" t="s">
        <v>349</v>
      </c>
      <c r="C53" s="26"/>
      <c r="D53" s="115"/>
    </row>
    <row r="54" spans="1:4" x14ac:dyDescent="0.25">
      <c r="A54" s="13" t="s">
        <v>552</v>
      </c>
      <c r="B54" s="5" t="s">
        <v>350</v>
      </c>
      <c r="C54" s="26"/>
      <c r="D54" s="115"/>
    </row>
    <row r="55" spans="1:4" x14ac:dyDescent="0.25">
      <c r="A55" s="47" t="s">
        <v>230</v>
      </c>
      <c r="B55" s="47" t="s">
        <v>350</v>
      </c>
      <c r="C55" s="26"/>
      <c r="D55" s="115"/>
    </row>
    <row r="56" spans="1:4" x14ac:dyDescent="0.25">
      <c r="A56" s="21" t="s">
        <v>351</v>
      </c>
      <c r="B56" s="5" t="s">
        <v>352</v>
      </c>
      <c r="C56" s="26"/>
      <c r="D56" s="115"/>
    </row>
    <row r="57" spans="1:4" s="89" customFormat="1" x14ac:dyDescent="0.25">
      <c r="A57" s="22" t="s">
        <v>523</v>
      </c>
      <c r="B57" s="7" t="s">
        <v>353</v>
      </c>
      <c r="C57" s="94"/>
      <c r="D57" s="114"/>
    </row>
    <row r="58" spans="1:4" s="89" customFormat="1" x14ac:dyDescent="0.25">
      <c r="A58" s="22" t="s">
        <v>357</v>
      </c>
      <c r="B58" s="7" t="s">
        <v>358</v>
      </c>
      <c r="C58" s="94"/>
      <c r="D58" s="114"/>
    </row>
    <row r="59" spans="1:4" s="89" customFormat="1" x14ac:dyDescent="0.25">
      <c r="A59" s="22" t="s">
        <v>359</v>
      </c>
      <c r="B59" s="7" t="s">
        <v>360</v>
      </c>
      <c r="C59" s="94"/>
      <c r="D59" s="114"/>
    </row>
    <row r="60" spans="1:4" s="89" customFormat="1" x14ac:dyDescent="0.25">
      <c r="A60" s="22" t="s">
        <v>363</v>
      </c>
      <c r="B60" s="7" t="s">
        <v>364</v>
      </c>
      <c r="C60" s="94"/>
      <c r="D60" s="114"/>
    </row>
    <row r="61" spans="1:4" s="89" customFormat="1" x14ac:dyDescent="0.25">
      <c r="A61" s="11" t="s">
        <v>0</v>
      </c>
      <c r="B61" s="7" t="s">
        <v>365</v>
      </c>
      <c r="C61" s="94"/>
      <c r="D61" s="114"/>
    </row>
    <row r="62" spans="1:4" s="89" customFormat="1" x14ac:dyDescent="0.25">
      <c r="A62" s="15" t="s">
        <v>366</v>
      </c>
      <c r="B62" s="7" t="s">
        <v>365</v>
      </c>
      <c r="C62" s="94"/>
      <c r="D62" s="114"/>
    </row>
    <row r="63" spans="1:4" s="89" customFormat="1" x14ac:dyDescent="0.25">
      <c r="A63" s="76" t="s">
        <v>525</v>
      </c>
      <c r="B63" s="41" t="s">
        <v>367</v>
      </c>
      <c r="C63" s="94"/>
      <c r="D63" s="114"/>
    </row>
    <row r="64" spans="1:4" x14ac:dyDescent="0.25">
      <c r="A64" s="12" t="s">
        <v>368</v>
      </c>
      <c r="B64" s="5" t="s">
        <v>369</v>
      </c>
      <c r="C64" s="26"/>
      <c r="D64" s="115"/>
    </row>
    <row r="65" spans="1:4" x14ac:dyDescent="0.25">
      <c r="A65" s="13" t="s">
        <v>370</v>
      </c>
      <c r="B65" s="5" t="s">
        <v>371</v>
      </c>
      <c r="C65" s="26"/>
      <c r="D65" s="115"/>
    </row>
    <row r="66" spans="1:4" x14ac:dyDescent="0.25">
      <c r="A66" s="21" t="s">
        <v>372</v>
      </c>
      <c r="B66" s="5" t="s">
        <v>373</v>
      </c>
      <c r="C66" s="26"/>
      <c r="D66" s="115"/>
    </row>
    <row r="67" spans="1:4" x14ac:dyDescent="0.25">
      <c r="A67" s="21" t="s">
        <v>507</v>
      </c>
      <c r="B67" s="5" t="s">
        <v>374</v>
      </c>
      <c r="C67" s="26"/>
      <c r="D67" s="115"/>
    </row>
    <row r="68" spans="1:4" x14ac:dyDescent="0.25">
      <c r="A68" s="47" t="s">
        <v>255</v>
      </c>
      <c r="B68" s="47" t="s">
        <v>374</v>
      </c>
      <c r="C68" s="26"/>
      <c r="D68" s="115"/>
    </row>
    <row r="69" spans="1:4" x14ac:dyDescent="0.25">
      <c r="A69" s="47" t="s">
        <v>256</v>
      </c>
      <c r="B69" s="47" t="s">
        <v>374</v>
      </c>
      <c r="C69" s="26"/>
      <c r="D69" s="115"/>
    </row>
    <row r="70" spans="1:4" x14ac:dyDescent="0.25">
      <c r="A70" s="48" t="s">
        <v>257</v>
      </c>
      <c r="B70" s="48" t="s">
        <v>374</v>
      </c>
      <c r="C70" s="26"/>
      <c r="D70" s="115"/>
    </row>
    <row r="71" spans="1:4" s="89" customFormat="1" x14ac:dyDescent="0.25">
      <c r="A71" s="40" t="s">
        <v>526</v>
      </c>
      <c r="B71" s="41" t="s">
        <v>375</v>
      </c>
      <c r="C71" s="94"/>
      <c r="D71" s="114"/>
    </row>
  </sheetData>
  <mergeCells count="3">
    <mergeCell ref="A3:D3"/>
    <mergeCell ref="A4:D4"/>
    <mergeCell ref="C1:D1"/>
  </mergeCells>
  <phoneticPr fontId="36" type="noConversion"/>
  <pageMargins left="0.70866141732283472" right="0.70866141732283472" top="0.74803149606299213" bottom="0.74803149606299213" header="0.31496062992125984" footer="0.31496062992125984"/>
  <pageSetup paperSize="9" scale="6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15</vt:i4>
      </vt:variant>
      <vt:variant>
        <vt:lpstr>Névvel ellátott tartományok</vt:lpstr>
      </vt:variant>
      <vt:variant>
        <vt:i4>14</vt:i4>
      </vt:variant>
    </vt:vector>
  </HeadingPairs>
  <TitlesOfParts>
    <vt:vector size="29" baseType="lpstr">
      <vt:lpstr>1. melléklet</vt:lpstr>
      <vt:lpstr>2. melléklet</vt:lpstr>
      <vt:lpstr>3. melléklet</vt:lpstr>
      <vt:lpstr>4. melléklet</vt:lpstr>
      <vt:lpstr>5. melléklet</vt:lpstr>
      <vt:lpstr>6. melléklet</vt:lpstr>
      <vt:lpstr>7. melléklet</vt:lpstr>
      <vt:lpstr>8. melléklet</vt:lpstr>
      <vt:lpstr>9. melléklet</vt:lpstr>
      <vt:lpstr>10. melléklet</vt:lpstr>
      <vt:lpstr>11. melléklet</vt:lpstr>
      <vt:lpstr>12. melléklet</vt:lpstr>
      <vt:lpstr>13. melléklet</vt:lpstr>
      <vt:lpstr>14. melléklet</vt:lpstr>
      <vt:lpstr>15. melléklet</vt:lpstr>
      <vt:lpstr>'7. melléklet'!_pr21</vt:lpstr>
      <vt:lpstr>'10. melléklet'!_pr232</vt:lpstr>
      <vt:lpstr>'10. melléklet'!_pr233</vt:lpstr>
      <vt:lpstr>'10. melléklet'!_pr234</vt:lpstr>
      <vt:lpstr>'10. melléklet'!_pr235</vt:lpstr>
      <vt:lpstr>'10. melléklet'!_pr236</vt:lpstr>
      <vt:lpstr>'7. melléklet'!_pr24</vt:lpstr>
      <vt:lpstr>'7. melléklet'!_pr25</vt:lpstr>
      <vt:lpstr>'7. melléklet'!_pr26</vt:lpstr>
      <vt:lpstr>'7. melléklet'!_pr27</vt:lpstr>
      <vt:lpstr>'7. melléklet'!_pr28</vt:lpstr>
      <vt:lpstr>'10. melléklet'!_pr314</vt:lpstr>
      <vt:lpstr>'8. melléklet'!foot_4_place</vt:lpstr>
      <vt:lpstr>'10. melléklet'!Nyomtatási_terület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</dc:creator>
  <cp:lastModifiedBy>User</cp:lastModifiedBy>
  <cp:lastPrinted>2020-11-04T10:42:59Z</cp:lastPrinted>
  <dcterms:created xsi:type="dcterms:W3CDTF">2014-01-03T21:48:14Z</dcterms:created>
  <dcterms:modified xsi:type="dcterms:W3CDTF">2020-11-04T10:59:24Z</dcterms:modified>
</cp:coreProperties>
</file>