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245" tabRatio="627"/>
  </bookViews>
  <sheets>
    <sheet name="1.sz.mell." sheetId="4" r:id="rId1"/>
    <sheet name="2.sz.mell." sheetId="7" r:id="rId2"/>
    <sheet name="Munka1" sheetId="22" r:id="rId3"/>
  </sheets>
  <definedNames>
    <definedName name="_xlnm.Print_Area" localSheetId="0">'1.sz.mell.'!$A$1:$L$59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7"/>
  <c r="F16"/>
  <c r="F14"/>
  <c r="F12"/>
  <c r="F19" s="1"/>
  <c r="G18" l="1"/>
  <c r="G16"/>
  <c r="G12"/>
  <c r="J58" i="4" l="1"/>
  <c r="K57"/>
  <c r="K58" s="1"/>
  <c r="L54"/>
  <c r="F54"/>
  <c r="E54"/>
  <c r="D54"/>
  <c r="K53"/>
  <c r="K54" s="1"/>
  <c r="I52"/>
  <c r="G52"/>
  <c r="E52"/>
  <c r="L51"/>
  <c r="F51"/>
  <c r="K50"/>
  <c r="K49"/>
  <c r="K48"/>
  <c r="K47"/>
  <c r="K46"/>
  <c r="K51" s="1"/>
  <c r="L45"/>
  <c r="L52" s="1"/>
  <c r="J45"/>
  <c r="J52" s="1"/>
  <c r="I45"/>
  <c r="H45"/>
  <c r="H52" s="1"/>
  <c r="G45"/>
  <c r="F45"/>
  <c r="F52" s="1"/>
  <c r="E45"/>
  <c r="D45"/>
  <c r="D52" s="1"/>
  <c r="K44"/>
  <c r="J43"/>
  <c r="I43"/>
  <c r="H43"/>
  <c r="G43"/>
  <c r="F43"/>
  <c r="E43"/>
  <c r="D43"/>
  <c r="K42"/>
  <c r="K43" s="1"/>
  <c r="I41"/>
  <c r="I59" s="1"/>
  <c r="G41"/>
  <c r="G59" s="1"/>
  <c r="E41"/>
  <c r="E59" s="1"/>
  <c r="L40"/>
  <c r="J40"/>
  <c r="I40"/>
  <c r="H40"/>
  <c r="G40"/>
  <c r="F40"/>
  <c r="E40"/>
  <c r="D40"/>
  <c r="K39"/>
  <c r="K38"/>
  <c r="K37"/>
  <c r="K36"/>
  <c r="K35"/>
  <c r="L34"/>
  <c r="L41" s="1"/>
  <c r="J34"/>
  <c r="J41" s="1"/>
  <c r="J59" s="1"/>
  <c r="I34"/>
  <c r="H34"/>
  <c r="G34"/>
  <c r="F34"/>
  <c r="F41" s="1"/>
  <c r="F59" s="1"/>
  <c r="E34"/>
  <c r="D34"/>
  <c r="D41" s="1"/>
  <c r="D59" s="1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34" s="1"/>
  <c r="K40" l="1"/>
  <c r="K41" s="1"/>
  <c r="H41"/>
  <c r="H59" s="1"/>
  <c r="L59"/>
  <c r="K45"/>
  <c r="K52" s="1"/>
  <c r="K59" l="1"/>
</calcChain>
</file>

<file path=xl/sharedStrings.xml><?xml version="1.0" encoding="utf-8"?>
<sst xmlns="http://schemas.openxmlformats.org/spreadsheetml/2006/main" count="108" uniqueCount="90">
  <si>
    <t>I.</t>
  </si>
  <si>
    <t>II.</t>
  </si>
  <si>
    <t>III.</t>
  </si>
  <si>
    <t>IV.</t>
  </si>
  <si>
    <t>ÖSSZESEN</t>
  </si>
  <si>
    <t>3.sz. melléklet</t>
  </si>
  <si>
    <t>CÍM</t>
  </si>
  <si>
    <t>SZF.</t>
  </si>
  <si>
    <t>MEGNEVEZÉS</t>
  </si>
  <si>
    <t>MŰKÖDÉSI ELŐIRÁNYZAT CSOPORT</t>
  </si>
  <si>
    <t>LÉTSZÁM (FŐ)</t>
  </si>
  <si>
    <t>1. SZEMÉLYI JUTTATÁS</t>
  </si>
  <si>
    <t>2. MUNK. TERH. JÁRULÉK</t>
  </si>
  <si>
    <t>3. DOLOGI     KIADÁS</t>
  </si>
  <si>
    <t>4. MŰKÖDÉSIC. ÁTADOTT PÉNZESZK.</t>
  </si>
  <si>
    <t>5.ELLÁTOTTAK PÉNZBENI PÉNZBENI  JUTTATÁSAI</t>
  </si>
  <si>
    <t>6. TARTALÉK</t>
  </si>
  <si>
    <t>11. FEJLESZTÉS</t>
  </si>
  <si>
    <t>er.ei.</t>
  </si>
  <si>
    <t>Helyi utak karbantartása</t>
  </si>
  <si>
    <t>Saját vagy bérelt ingatlan hasznosítás</t>
  </si>
  <si>
    <t>Város és közsséggazdálkodás</t>
  </si>
  <si>
    <t>KSS-774 busz üzemeltetése</t>
  </si>
  <si>
    <t>Zöldterület gazdálkodásk</t>
  </si>
  <si>
    <t>Rendőrségi gépjármű üzemeltetés</t>
  </si>
  <si>
    <t>Polgárm.önk.képviselők feladatok</t>
  </si>
  <si>
    <t>Közfoglalkoztatás</t>
  </si>
  <si>
    <t>Gyermekétkeztetés</t>
  </si>
  <si>
    <t>Települési vízellátás</t>
  </si>
  <si>
    <t>Köztemető fenntartás</t>
  </si>
  <si>
    <t>Közvilágítás</t>
  </si>
  <si>
    <t>Védőnői szolgálat</t>
  </si>
  <si>
    <t>Háziorvosi szolgálat</t>
  </si>
  <si>
    <t>Települési hulladékkezelés</t>
  </si>
  <si>
    <t>Lakásfenntartási normatív támogatás</t>
  </si>
  <si>
    <t>Rendszeres szociális segély</t>
  </si>
  <si>
    <t>FHT</t>
  </si>
  <si>
    <t>Átmeneti segély</t>
  </si>
  <si>
    <t>Egyéb m. segély</t>
  </si>
  <si>
    <t>Temetési segély</t>
  </si>
  <si>
    <t>Közgyógyellátás</t>
  </si>
  <si>
    <t>Köztemetés</t>
  </si>
  <si>
    <t>Óvodáztatási támogatás</t>
  </si>
  <si>
    <t>Finanszirozás Óvodafennt.Társulás</t>
  </si>
  <si>
    <t>Finanszírozás  Szaszk fenntartó Társulás</t>
  </si>
  <si>
    <t>Gyermekvédelmi kedvezmény</t>
  </si>
  <si>
    <t>KÖTELEZŐ FELADATOK ÖSSZESEN</t>
  </si>
  <si>
    <t>Labor</t>
  </si>
  <si>
    <t>Máshova nem sorolt sporttevékenység</t>
  </si>
  <si>
    <t>Méltányossági(helyi) ápolási díj</t>
  </si>
  <si>
    <t>Kamatmentes szociális kölcsön</t>
  </si>
  <si>
    <t>BURSA</t>
  </si>
  <si>
    <t>NEM KÖTELEZŐ FELADATOK ÖSSZESEN</t>
  </si>
  <si>
    <t>ÖNKORMÁNYZAT</t>
  </si>
  <si>
    <t>Igazgatási tevékenység</t>
  </si>
  <si>
    <t>KÖZÖS ÖNKORMÁNYZATI HIVATAL</t>
  </si>
  <si>
    <t>id.KAPOLI ANTAL VELŐDÉSI HÁZ</t>
  </si>
  <si>
    <t>Nyugdíjas népdalkör</t>
  </si>
  <si>
    <t>Népdalkör</t>
  </si>
  <si>
    <t>Szkanderszakosztály</t>
  </si>
  <si>
    <t>Ifjusági klub</t>
  </si>
  <si>
    <t>TÁMOP 3.2.3-08/1-2009-0034 Élethosszig tanulás (Műv.Ház)</t>
  </si>
  <si>
    <t>MŰV.HÁZ ÖSSZESEN</t>
  </si>
  <si>
    <t>Könyvtár</t>
  </si>
  <si>
    <t>KÖNYVTÁR ÖSSZESEN</t>
  </si>
  <si>
    <t>FEJLESZTÉSEK</t>
  </si>
  <si>
    <t>1.Európai Uniós támogatásokból megvalósuló fejlesztések</t>
  </si>
  <si>
    <t>KEOP-7.1.2.0.-2009 Csatorna</t>
  </si>
  <si>
    <t xml:space="preserve"> FEJLESZTÉSEK ÖSSZESEN</t>
  </si>
  <si>
    <t>MINDÖSSZESEN</t>
  </si>
  <si>
    <t>KIMUTATÁS</t>
  </si>
  <si>
    <t>S.</t>
  </si>
  <si>
    <t>Szakfeladat</t>
  </si>
  <si>
    <t>Megnevezés</t>
  </si>
  <si>
    <t>Város-és közsséggazdálkodás</t>
  </si>
  <si>
    <t>Igazgatás (polgármester)</t>
  </si>
  <si>
    <t>Étkeztetés</t>
  </si>
  <si>
    <t>Önkormányzat összesen:</t>
  </si>
  <si>
    <t>Közös Önkormányzati Hivatal</t>
  </si>
  <si>
    <t>Közös Önkormányzati Hivatal összesen:</t>
  </si>
  <si>
    <t>Művelődési Ház</t>
  </si>
  <si>
    <t>Művelődési Ház összesen:</t>
  </si>
  <si>
    <t>Könyvtár összesen:</t>
  </si>
  <si>
    <t>LÉTSZÁMKERET ÖSSZESEN</t>
  </si>
  <si>
    <t>2015.évi nyitó létszám ( fő)</t>
  </si>
  <si>
    <t>Kadarkút Város Önkormányzat 2015. évi kiadásai szakfeladatonkénti bontásban</t>
  </si>
  <si>
    <t>Kadarkút Város Önkormányzat 2015. évi létszámkerete szakfeladatonkénti bontásban</t>
  </si>
  <si>
    <t>2015.07.01-től létszám ( fő)</t>
  </si>
  <si>
    <t>2 sz. melléklet a 8 /2015.(V.29. ) számú rendelethez</t>
  </si>
  <si>
    <t>1. sz. melléklet a 8 /2015.(V.29.) számú rendelethez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</si>
</sst>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0" fontId="1" fillId="0" borderId="30" xfId="1" applyBorder="1"/>
    <xf numFmtId="3" fontId="8" fillId="0" borderId="44" xfId="1" applyNumberFormat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 wrapText="1"/>
    </xf>
    <xf numFmtId="0" fontId="5" fillId="0" borderId="48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/>
    </xf>
    <xf numFmtId="3" fontId="6" fillId="2" borderId="33" xfId="1" applyNumberFormat="1" applyFont="1" applyFill="1" applyBorder="1" applyAlignment="1">
      <alignment horizontal="right" vertical="center"/>
    </xf>
    <xf numFmtId="3" fontId="5" fillId="0" borderId="35" xfId="1" applyNumberFormat="1" applyFont="1" applyBorder="1" applyAlignment="1">
      <alignment horizontal="center"/>
    </xf>
    <xf numFmtId="0" fontId="5" fillId="0" borderId="3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3" fontId="5" fillId="0" borderId="11" xfId="1" applyNumberFormat="1" applyFont="1" applyBorder="1" applyAlignment="1">
      <alignment horizontal="right" vertical="center"/>
    </xf>
    <xf numFmtId="3" fontId="6" fillId="2" borderId="48" xfId="1" applyNumberFormat="1" applyFont="1" applyFill="1" applyBorder="1" applyAlignment="1">
      <alignment horizontal="right" vertical="center"/>
    </xf>
    <xf numFmtId="3" fontId="5" fillId="0" borderId="23" xfId="1" applyNumberFormat="1" applyFont="1" applyBorder="1" applyAlignment="1">
      <alignment horizontal="center"/>
    </xf>
    <xf numFmtId="0" fontId="5" fillId="0" borderId="2" xfId="1" applyFont="1" applyBorder="1" applyAlignment="1">
      <alignment horizontal="left" vertical="center"/>
    </xf>
    <xf numFmtId="0" fontId="5" fillId="0" borderId="31" xfId="1" applyFont="1" applyBorder="1" applyAlignment="1">
      <alignment horizontal="center" vertical="center"/>
    </xf>
    <xf numFmtId="3" fontId="5" fillId="0" borderId="12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3" fontId="5" fillId="0" borderId="14" xfId="1" applyNumberFormat="1" applyFont="1" applyBorder="1" applyAlignment="1">
      <alignment horizontal="right" vertical="center"/>
    </xf>
    <xf numFmtId="3" fontId="5" fillId="0" borderId="15" xfId="1" applyNumberFormat="1" applyFont="1" applyBorder="1" applyAlignment="1">
      <alignment horizontal="right" vertical="center"/>
    </xf>
    <xf numFmtId="3" fontId="5" fillId="0" borderId="49" xfId="1" applyNumberFormat="1" applyFont="1" applyBorder="1" applyAlignment="1">
      <alignment horizontal="right" vertical="center"/>
    </xf>
    <xf numFmtId="0" fontId="3" fillId="2" borderId="47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31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center"/>
    </xf>
    <xf numFmtId="3" fontId="5" fillId="0" borderId="50" xfId="1" applyNumberFormat="1" applyFont="1" applyBorder="1" applyAlignment="1">
      <alignment horizontal="right" vertical="center"/>
    </xf>
    <xf numFmtId="3" fontId="5" fillId="0" borderId="23" xfId="1" applyNumberFormat="1" applyFon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3" xfId="1" applyNumberFormat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vertical="center"/>
    </xf>
    <xf numFmtId="0" fontId="3" fillId="2" borderId="51" xfId="1" applyFont="1" applyFill="1" applyBorder="1" applyAlignment="1">
      <alignment vertical="center"/>
    </xf>
    <xf numFmtId="3" fontId="6" fillId="2" borderId="52" xfId="1" applyNumberFormat="1" applyFont="1" applyFill="1" applyBorder="1" applyAlignment="1">
      <alignment horizontal="right" vertical="center"/>
    </xf>
    <xf numFmtId="3" fontId="6" fillId="2" borderId="37" xfId="1" applyNumberFormat="1" applyFont="1" applyFill="1" applyBorder="1" applyAlignment="1">
      <alignment horizontal="right" vertical="center"/>
    </xf>
    <xf numFmtId="3" fontId="6" fillId="2" borderId="39" xfId="1" applyNumberFormat="1" applyFont="1" applyFill="1" applyBorder="1" applyAlignment="1">
      <alignment horizontal="right" vertical="center"/>
    </xf>
    <xf numFmtId="3" fontId="6" fillId="2" borderId="53" xfId="1" applyNumberFormat="1" applyFont="1" applyFill="1" applyBorder="1" applyAlignment="1">
      <alignment horizontal="right" vertical="center"/>
    </xf>
    <xf numFmtId="3" fontId="6" fillId="2" borderId="24" xfId="1" applyNumberFormat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3" fontId="5" fillId="0" borderId="54" xfId="1" applyNumberFormat="1" applyFont="1" applyBorder="1" applyAlignment="1">
      <alignment horizontal="right" vertical="center"/>
    </xf>
    <xf numFmtId="3" fontId="3" fillId="2" borderId="33" xfId="1" applyNumberFormat="1" applyFont="1" applyFill="1" applyBorder="1" applyAlignment="1">
      <alignment horizontal="right" vertical="center"/>
    </xf>
    <xf numFmtId="3" fontId="5" fillId="0" borderId="22" xfId="1" applyNumberFormat="1" applyFont="1" applyBorder="1" applyAlignment="1">
      <alignment horizontal="center" vertical="center"/>
    </xf>
    <xf numFmtId="0" fontId="6" fillId="3" borderId="45" xfId="1" applyFont="1" applyFill="1" applyBorder="1" applyAlignment="1">
      <alignment horizontal="center" vertical="center"/>
    </xf>
    <xf numFmtId="0" fontId="6" fillId="3" borderId="45" xfId="1" applyFont="1" applyFill="1" applyBorder="1" applyAlignment="1">
      <alignment horizontal="left" vertical="center"/>
    </xf>
    <xf numFmtId="3" fontId="6" fillId="3" borderId="3" xfId="1" applyNumberFormat="1" applyFont="1" applyFill="1" applyBorder="1" applyAlignment="1">
      <alignment horizontal="right" vertical="center"/>
    </xf>
    <xf numFmtId="3" fontId="6" fillId="3" borderId="20" xfId="1" applyNumberFormat="1" applyFont="1" applyFill="1" applyBorder="1" applyAlignment="1">
      <alignment horizontal="right" vertical="center"/>
    </xf>
    <xf numFmtId="3" fontId="6" fillId="3" borderId="45" xfId="1" applyNumberFormat="1" applyFont="1" applyFill="1" applyBorder="1" applyAlignment="1">
      <alignment horizontal="right" vertical="center"/>
    </xf>
    <xf numFmtId="3" fontId="6" fillId="3" borderId="4" xfId="1" applyNumberFormat="1" applyFont="1" applyFill="1" applyBorder="1" applyAlignment="1">
      <alignment horizontal="center" vertical="center"/>
    </xf>
    <xf numFmtId="0" fontId="5" fillId="0" borderId="33" xfId="1" applyFont="1" applyBorder="1" applyAlignment="1">
      <alignment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55" xfId="1" applyNumberFormat="1" applyFont="1" applyBorder="1" applyAlignment="1">
      <alignment horizontal="right" vertical="center"/>
    </xf>
    <xf numFmtId="3" fontId="5" fillId="0" borderId="56" xfId="1" applyNumberFormat="1" applyFont="1" applyBorder="1" applyAlignment="1">
      <alignment horizontal="right" vertical="center"/>
    </xf>
    <xf numFmtId="0" fontId="3" fillId="2" borderId="13" xfId="1" applyFont="1" applyFill="1" applyBorder="1" applyAlignment="1">
      <alignment vertical="center"/>
    </xf>
    <xf numFmtId="3" fontId="6" fillId="2" borderId="12" xfId="1" applyNumberFormat="1" applyFont="1" applyFill="1" applyBorder="1" applyAlignment="1">
      <alignment horizontal="right" vertical="center"/>
    </xf>
    <xf numFmtId="3" fontId="3" fillId="2" borderId="31" xfId="1" applyNumberFormat="1" applyFont="1" applyFill="1" applyBorder="1" applyAlignment="1">
      <alignment horizontal="right" vertical="center"/>
    </xf>
    <xf numFmtId="0" fontId="5" fillId="0" borderId="13" xfId="1" applyFont="1" applyBorder="1" applyAlignment="1">
      <alignment horizontal="left" vertical="center"/>
    </xf>
    <xf numFmtId="3" fontId="6" fillId="0" borderId="10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5" fillId="0" borderId="23" xfId="1" applyFont="1" applyBorder="1" applyAlignment="1">
      <alignment vertical="center" wrapText="1"/>
    </xf>
    <xf numFmtId="3" fontId="5" fillId="0" borderId="9" xfId="1" applyNumberFormat="1" applyFont="1" applyBorder="1" applyAlignment="1">
      <alignment horizontal="right" vertical="center"/>
    </xf>
    <xf numFmtId="3" fontId="6" fillId="0" borderId="50" xfId="1" applyNumberFormat="1" applyFont="1" applyBorder="1" applyAlignment="1">
      <alignment horizontal="right" vertical="center"/>
    </xf>
    <xf numFmtId="3" fontId="3" fillId="2" borderId="37" xfId="1" applyNumberFormat="1" applyFont="1" applyFill="1" applyBorder="1" applyAlignment="1">
      <alignment horizontal="right" vertical="center"/>
    </xf>
    <xf numFmtId="3" fontId="6" fillId="2" borderId="38" xfId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3" fillId="2" borderId="39" xfId="1" applyFont="1" applyFill="1" applyBorder="1" applyAlignment="1">
      <alignment vertical="center"/>
    </xf>
    <xf numFmtId="0" fontId="3" fillId="2" borderId="27" xfId="1" applyFont="1" applyFill="1" applyBorder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33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10" fillId="0" borderId="31" xfId="1" applyFont="1" applyFill="1" applyBorder="1" applyAlignment="1">
      <alignment horizontal="left" vertical="center"/>
    </xf>
    <xf numFmtId="3" fontId="5" fillId="0" borderId="14" xfId="1" applyNumberFormat="1" applyFont="1" applyFill="1" applyBorder="1" applyAlignment="1">
      <alignment horizontal="right" vertical="center"/>
    </xf>
    <xf numFmtId="3" fontId="5" fillId="0" borderId="15" xfId="1" applyNumberFormat="1" applyFont="1" applyFill="1" applyBorder="1" applyAlignment="1">
      <alignment horizontal="right" vertical="center"/>
    </xf>
    <xf numFmtId="3" fontId="6" fillId="0" borderId="15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center" vertical="center"/>
    </xf>
    <xf numFmtId="0" fontId="3" fillId="2" borderId="58" xfId="1" applyFont="1" applyFill="1" applyBorder="1" applyAlignment="1">
      <alignment vertical="center"/>
    </xf>
    <xf numFmtId="0" fontId="3" fillId="2" borderId="36" xfId="1" applyFont="1" applyFill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34" xfId="1" applyNumberFormat="1" applyFont="1" applyFill="1" applyBorder="1" applyAlignment="1">
      <alignment horizontal="right" vertical="center"/>
    </xf>
    <xf numFmtId="3" fontId="6" fillId="2" borderId="32" xfId="1" applyNumberFormat="1" applyFont="1" applyFill="1" applyBorder="1" applyAlignment="1">
      <alignment horizontal="right" vertical="center"/>
    </xf>
    <xf numFmtId="3" fontId="6" fillId="2" borderId="26" xfId="1" applyNumberFormat="1" applyFont="1" applyFill="1" applyBorder="1" applyAlignment="1">
      <alignment horizontal="center" vertical="center"/>
    </xf>
    <xf numFmtId="3" fontId="6" fillId="2" borderId="16" xfId="1" applyNumberFormat="1" applyFont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wrapText="1"/>
    </xf>
    <xf numFmtId="3" fontId="10" fillId="0" borderId="0" xfId="1" applyNumberFormat="1" applyFont="1" applyAlignment="1">
      <alignment horizontal="center"/>
    </xf>
    <xf numFmtId="3" fontId="10" fillId="0" borderId="0" xfId="1" applyNumberFormat="1" applyFont="1"/>
    <xf numFmtId="0" fontId="10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/>
    </xf>
    <xf numFmtId="0" fontId="10" fillId="0" borderId="10" xfId="1" applyFont="1" applyBorder="1"/>
    <xf numFmtId="0" fontId="10" fillId="0" borderId="1" xfId="1" applyFont="1" applyBorder="1" applyAlignment="1">
      <alignment horizontal="center"/>
    </xf>
    <xf numFmtId="0" fontId="3" fillId="0" borderId="15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10" fillId="4" borderId="10" xfId="1" applyFont="1" applyFill="1" applyBorder="1"/>
    <xf numFmtId="0" fontId="3" fillId="4" borderId="10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left" vertical="center"/>
    </xf>
    <xf numFmtId="0" fontId="3" fillId="0" borderId="5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/>
    </xf>
    <xf numFmtId="0" fontId="3" fillId="2" borderId="10" xfId="1" applyFont="1" applyFill="1" applyBorder="1" applyAlignment="1">
      <alignment horizontal="center"/>
    </xf>
    <xf numFmtId="0" fontId="11" fillId="2" borderId="10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top"/>
    </xf>
    <xf numFmtId="0" fontId="9" fillId="0" borderId="41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57" xfId="1" applyFont="1" applyFill="1" applyBorder="1" applyAlignment="1">
      <alignment horizontal="center" vertical="center"/>
    </xf>
    <xf numFmtId="0" fontId="9" fillId="0" borderId="46" xfId="1" applyFont="1" applyFill="1" applyBorder="1" applyAlignment="1">
      <alignment horizontal="center" vertical="center"/>
    </xf>
    <xf numFmtId="0" fontId="3" fillId="2" borderId="58" xfId="1" applyFont="1" applyFill="1" applyBorder="1" applyAlignment="1">
      <alignment horizontal="left" vertical="center"/>
    </xf>
    <xf numFmtId="0" fontId="3" fillId="2" borderId="25" xfId="1" applyFont="1" applyFill="1" applyBorder="1" applyAlignment="1">
      <alignment horizontal="left" vertical="center"/>
    </xf>
    <xf numFmtId="0" fontId="3" fillId="2" borderId="36" xfId="1" applyFont="1" applyFill="1" applyBorder="1" applyAlignment="1">
      <alignment horizontal="left" vertical="center"/>
    </xf>
    <xf numFmtId="0" fontId="9" fillId="0" borderId="4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1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3" fontId="6" fillId="0" borderId="27" xfId="1" applyNumberFormat="1" applyFont="1" applyBorder="1" applyAlignment="1">
      <alignment horizontal="center" vertical="center"/>
    </xf>
    <xf numFmtId="3" fontId="6" fillId="0" borderId="21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3" fontId="8" fillId="2" borderId="41" xfId="1" applyNumberFormat="1" applyFont="1" applyFill="1" applyBorder="1" applyAlignment="1">
      <alignment horizontal="center" vertical="center" textRotation="90" wrapText="1"/>
    </xf>
    <xf numFmtId="3" fontId="8" fillId="2" borderId="45" xfId="1" applyNumberFormat="1" applyFont="1" applyFill="1" applyBorder="1" applyAlignment="1">
      <alignment horizontal="center" vertical="center" textRotation="90" wrapText="1"/>
    </xf>
    <xf numFmtId="3" fontId="8" fillId="0" borderId="28" xfId="1" applyNumberFormat="1" applyFont="1" applyBorder="1" applyAlignment="1">
      <alignment horizontal="center" vertical="center" textRotation="90" wrapText="1"/>
    </xf>
    <xf numFmtId="3" fontId="8" fillId="0" borderId="46" xfId="1" applyNumberFormat="1" applyFont="1" applyBorder="1" applyAlignment="1">
      <alignment horizontal="center" vertical="center" textRotation="90" wrapText="1"/>
    </xf>
    <xf numFmtId="0" fontId="3" fillId="0" borderId="59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12" xfId="1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top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1"/>
  <sheetViews>
    <sheetView tabSelected="1" workbookViewId="0">
      <selection activeCell="N8" sqref="N8"/>
    </sheetView>
  </sheetViews>
  <sheetFormatPr defaultColWidth="8.85546875" defaultRowHeight="12.75"/>
  <cols>
    <col min="1" max="1" width="8.28515625" style="6" customWidth="1"/>
    <col min="2" max="2" width="8.85546875" style="6"/>
    <col min="3" max="3" width="41.28515625" style="6" customWidth="1"/>
    <col min="4" max="11" width="8.85546875" style="6"/>
    <col min="12" max="12" width="16.85546875" style="6" customWidth="1"/>
    <col min="13" max="14" width="8.85546875" style="6"/>
    <col min="15" max="18" width="8.7109375" style="6" bestFit="1" customWidth="1"/>
    <col min="19" max="19" width="10.7109375" style="6" bestFit="1" customWidth="1"/>
    <col min="20" max="20" width="7.42578125" style="6" bestFit="1" customWidth="1"/>
    <col min="21" max="21" width="6.7109375" style="6" customWidth="1"/>
    <col min="22" max="23" width="10" style="6" bestFit="1" customWidth="1"/>
    <col min="24" max="24" width="7.42578125" style="6" bestFit="1" customWidth="1"/>
    <col min="25" max="27" width="10.5703125" style="6" bestFit="1" customWidth="1"/>
    <col min="28" max="28" width="5.140625" style="101" bestFit="1" customWidth="1"/>
    <col min="29" max="29" width="7.140625" style="6" bestFit="1" customWidth="1"/>
    <col min="30" max="16384" width="8.85546875" style="3"/>
  </cols>
  <sheetData>
    <row r="1" spans="1:31" ht="15.75">
      <c r="A1" s="142" t="s">
        <v>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03"/>
      <c r="N1" s="1"/>
      <c r="O1" s="1"/>
      <c r="P1" s="1"/>
      <c r="Q1" s="1"/>
      <c r="R1" s="1"/>
      <c r="S1" s="143"/>
      <c r="T1" s="143"/>
      <c r="U1" s="143"/>
      <c r="V1" s="1"/>
      <c r="W1" s="1"/>
      <c r="X1" s="1"/>
      <c r="Y1" s="1"/>
      <c r="Z1" s="1"/>
      <c r="AA1" s="1"/>
      <c r="AB1" s="1"/>
      <c r="AC1" s="2"/>
      <c r="AD1" s="1" t="s">
        <v>5</v>
      </c>
      <c r="AE1" s="2"/>
    </row>
    <row r="2" spans="1:31" ht="33.75" customHeight="1">
      <c r="A2" s="144" t="s">
        <v>85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</row>
    <row r="3" spans="1:31" ht="16.5" thickBot="1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9"/>
      <c r="AA3" s="9"/>
      <c r="AB3" s="10"/>
    </row>
    <row r="4" spans="1:31" ht="21" customHeight="1">
      <c r="A4" s="145" t="s">
        <v>6</v>
      </c>
      <c r="B4" s="147" t="s">
        <v>7</v>
      </c>
      <c r="C4" s="149" t="s">
        <v>8</v>
      </c>
      <c r="D4" s="151" t="s">
        <v>9</v>
      </c>
      <c r="E4" s="152"/>
      <c r="F4" s="152"/>
      <c r="G4" s="152"/>
      <c r="H4" s="152"/>
      <c r="I4" s="152"/>
      <c r="J4" s="153"/>
      <c r="K4" s="154" t="s">
        <v>4</v>
      </c>
      <c r="L4" s="156" t="s">
        <v>10</v>
      </c>
      <c r="M4" s="1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1" ht="114" customHeight="1" thickBot="1">
      <c r="A5" s="146"/>
      <c r="B5" s="148"/>
      <c r="C5" s="150"/>
      <c r="D5" s="12" t="s">
        <v>11</v>
      </c>
      <c r="E5" s="12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2" t="s">
        <v>17</v>
      </c>
      <c r="K5" s="155"/>
      <c r="L5" s="157"/>
      <c r="M5" s="11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1" ht="30" customHeight="1" thickBot="1">
      <c r="A6" s="13"/>
      <c r="B6" s="14"/>
      <c r="C6" s="14"/>
      <c r="D6" s="15" t="s">
        <v>18</v>
      </c>
      <c r="E6" s="15" t="s">
        <v>18</v>
      </c>
      <c r="F6" s="15" t="s">
        <v>18</v>
      </c>
      <c r="G6" s="15" t="s">
        <v>18</v>
      </c>
      <c r="H6" s="15" t="s">
        <v>18</v>
      </c>
      <c r="I6" s="15" t="s">
        <v>18</v>
      </c>
      <c r="J6" s="15" t="s">
        <v>18</v>
      </c>
      <c r="K6" s="15" t="s">
        <v>18</v>
      </c>
      <c r="L6" s="15" t="s">
        <v>18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1" ht="15.75">
      <c r="A7" s="139" t="s">
        <v>0</v>
      </c>
      <c r="B7" s="16">
        <v>522000</v>
      </c>
      <c r="C7" s="17" t="s">
        <v>19</v>
      </c>
      <c r="D7" s="18"/>
      <c r="E7" s="19"/>
      <c r="F7" s="19">
        <v>2906</v>
      </c>
      <c r="G7" s="19"/>
      <c r="H7" s="19"/>
      <c r="I7" s="20"/>
      <c r="J7" s="20"/>
      <c r="K7" s="21">
        <f t="shared" ref="K7:K33" si="0">D7+E7+F7+G7+H7+I7+J7</f>
        <v>2906</v>
      </c>
      <c r="L7" s="2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1" ht="15.75">
      <c r="A8" s="139"/>
      <c r="B8" s="23">
        <v>680001</v>
      </c>
      <c r="C8" s="24" t="s">
        <v>20</v>
      </c>
      <c r="D8" s="25"/>
      <c r="E8" s="20"/>
      <c r="F8" s="20">
        <v>12179</v>
      </c>
      <c r="G8" s="20"/>
      <c r="H8" s="20"/>
      <c r="I8" s="20"/>
      <c r="J8" s="20"/>
      <c r="K8" s="26">
        <f t="shared" si="0"/>
        <v>12179</v>
      </c>
      <c r="L8" s="27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31" ht="15.75">
      <c r="A9" s="139"/>
      <c r="B9" s="140">
        <v>841403</v>
      </c>
      <c r="C9" s="24" t="s">
        <v>21</v>
      </c>
      <c r="D9" s="25">
        <v>9616</v>
      </c>
      <c r="E9" s="20">
        <v>2586</v>
      </c>
      <c r="F9" s="20">
        <v>20964</v>
      </c>
      <c r="G9" s="20">
        <v>2443</v>
      </c>
      <c r="H9" s="20"/>
      <c r="I9" s="20">
        <v>1500</v>
      </c>
      <c r="J9" s="20"/>
      <c r="K9" s="26">
        <f t="shared" si="0"/>
        <v>37109</v>
      </c>
      <c r="L9" s="27">
        <v>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1" ht="15.75">
      <c r="A10" s="139"/>
      <c r="B10" s="140"/>
      <c r="C10" s="28" t="s">
        <v>22</v>
      </c>
      <c r="D10" s="25">
        <v>1880</v>
      </c>
      <c r="E10" s="20">
        <v>508</v>
      </c>
      <c r="F10" s="20">
        <v>652</v>
      </c>
      <c r="G10" s="20"/>
      <c r="H10" s="20"/>
      <c r="I10" s="20"/>
      <c r="J10" s="20"/>
      <c r="K10" s="26">
        <f t="shared" si="0"/>
        <v>3040</v>
      </c>
      <c r="L10" s="27">
        <v>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1" ht="15.75">
      <c r="A11" s="139"/>
      <c r="B11" s="140"/>
      <c r="C11" s="28" t="s">
        <v>23</v>
      </c>
      <c r="D11" s="25">
        <v>1095</v>
      </c>
      <c r="E11" s="20">
        <v>296</v>
      </c>
      <c r="F11" s="20">
        <v>1116</v>
      </c>
      <c r="G11" s="20"/>
      <c r="H11" s="20"/>
      <c r="I11" s="20"/>
      <c r="J11" s="20"/>
      <c r="K11" s="26">
        <f t="shared" si="0"/>
        <v>2507</v>
      </c>
      <c r="L11" s="27">
        <v>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1" ht="15.75">
      <c r="A12" s="139"/>
      <c r="B12" s="140"/>
      <c r="C12" s="28" t="s">
        <v>24</v>
      </c>
      <c r="D12" s="25"/>
      <c r="E12" s="20"/>
      <c r="F12" s="20">
        <v>350</v>
      </c>
      <c r="G12" s="20"/>
      <c r="H12" s="20"/>
      <c r="I12" s="20"/>
      <c r="J12" s="20"/>
      <c r="K12" s="26">
        <f t="shared" si="0"/>
        <v>350</v>
      </c>
      <c r="L12" s="2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1" ht="15.75">
      <c r="A13" s="139"/>
      <c r="B13" s="29">
        <v>841126</v>
      </c>
      <c r="C13" s="28" t="s">
        <v>25</v>
      </c>
      <c r="D13" s="25">
        <v>14113</v>
      </c>
      <c r="E13" s="20">
        <v>3823</v>
      </c>
      <c r="F13" s="20"/>
      <c r="G13" s="20"/>
      <c r="H13" s="20"/>
      <c r="I13" s="20"/>
      <c r="J13" s="20"/>
      <c r="K13" s="26">
        <f t="shared" si="0"/>
        <v>17936</v>
      </c>
      <c r="L13" s="27">
        <v>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31" ht="15.75">
      <c r="A14" s="139"/>
      <c r="B14" s="23">
        <v>890441</v>
      </c>
      <c r="C14" s="28" t="s">
        <v>26</v>
      </c>
      <c r="D14" s="25">
        <v>17431</v>
      </c>
      <c r="E14" s="20">
        <v>2353</v>
      </c>
      <c r="F14" s="20"/>
      <c r="G14" s="20"/>
      <c r="H14" s="20"/>
      <c r="I14" s="20"/>
      <c r="J14" s="20"/>
      <c r="K14" s="26">
        <f t="shared" si="0"/>
        <v>19784</v>
      </c>
      <c r="L14" s="2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31" ht="15.75">
      <c r="A15" s="139"/>
      <c r="B15" s="23">
        <v>562913</v>
      </c>
      <c r="C15" s="28" t="s">
        <v>27</v>
      </c>
      <c r="D15" s="25">
        <v>14619</v>
      </c>
      <c r="E15" s="20">
        <v>3914</v>
      </c>
      <c r="F15" s="20">
        <v>35887</v>
      </c>
      <c r="G15" s="20"/>
      <c r="H15" s="20"/>
      <c r="I15" s="20"/>
      <c r="J15" s="20"/>
      <c r="K15" s="26">
        <f t="shared" si="0"/>
        <v>54420</v>
      </c>
      <c r="L15" s="27">
        <v>10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31" ht="15.75">
      <c r="A16" s="139"/>
      <c r="B16" s="23">
        <v>360000</v>
      </c>
      <c r="C16" s="28" t="s">
        <v>28</v>
      </c>
      <c r="D16" s="25"/>
      <c r="E16" s="20"/>
      <c r="F16" s="20">
        <v>133</v>
      </c>
      <c r="G16" s="20"/>
      <c r="H16" s="20"/>
      <c r="I16" s="20"/>
      <c r="J16" s="20">
        <v>2540</v>
      </c>
      <c r="K16" s="26">
        <f t="shared" si="0"/>
        <v>2673</v>
      </c>
      <c r="L16" s="2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5.75">
      <c r="A17" s="139"/>
      <c r="B17" s="23">
        <v>960302</v>
      </c>
      <c r="C17" s="28" t="s">
        <v>29</v>
      </c>
      <c r="D17" s="25"/>
      <c r="E17" s="20"/>
      <c r="F17" s="20">
        <v>1205</v>
      </c>
      <c r="G17" s="20"/>
      <c r="H17" s="20"/>
      <c r="I17" s="20"/>
      <c r="J17" s="20"/>
      <c r="K17" s="26">
        <f t="shared" si="0"/>
        <v>1205</v>
      </c>
      <c r="L17" s="2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5.75">
      <c r="A18" s="139"/>
      <c r="B18" s="23">
        <v>841402</v>
      </c>
      <c r="C18" s="28" t="s">
        <v>30</v>
      </c>
      <c r="D18" s="25"/>
      <c r="E18" s="20"/>
      <c r="F18" s="20">
        <v>6240</v>
      </c>
      <c r="G18" s="20"/>
      <c r="H18" s="20"/>
      <c r="I18" s="20"/>
      <c r="J18" s="20"/>
      <c r="K18" s="26">
        <f t="shared" si="0"/>
        <v>6240</v>
      </c>
      <c r="L18" s="27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5.75">
      <c r="A19" s="139"/>
      <c r="B19" s="23">
        <v>869041</v>
      </c>
      <c r="C19" s="28" t="s">
        <v>31</v>
      </c>
      <c r="D19" s="25">
        <v>8628</v>
      </c>
      <c r="E19" s="20">
        <v>2281</v>
      </c>
      <c r="F19" s="20">
        <v>976</v>
      </c>
      <c r="G19" s="20"/>
      <c r="H19" s="20"/>
      <c r="I19" s="20"/>
      <c r="J19" s="20">
        <v>100</v>
      </c>
      <c r="K19" s="26">
        <f t="shared" si="0"/>
        <v>11985</v>
      </c>
      <c r="L19" s="27">
        <v>3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5.75">
      <c r="A20" s="139"/>
      <c r="B20" s="23">
        <v>862101</v>
      </c>
      <c r="C20" s="28" t="s">
        <v>32</v>
      </c>
      <c r="D20" s="25"/>
      <c r="E20" s="20"/>
      <c r="F20" s="20">
        <v>1205</v>
      </c>
      <c r="G20" s="20">
        <v>85</v>
      </c>
      <c r="H20" s="20"/>
      <c r="I20" s="20"/>
      <c r="J20" s="20"/>
      <c r="K20" s="26">
        <f t="shared" si="0"/>
        <v>1290</v>
      </c>
      <c r="L20" s="27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5.75">
      <c r="A21" s="139"/>
      <c r="B21" s="23">
        <v>381103</v>
      </c>
      <c r="C21" s="28" t="s">
        <v>33</v>
      </c>
      <c r="D21" s="25"/>
      <c r="E21" s="20"/>
      <c r="F21" s="20"/>
      <c r="G21" s="20">
        <v>126</v>
      </c>
      <c r="H21" s="20"/>
      <c r="I21" s="20"/>
      <c r="J21" s="20"/>
      <c r="K21" s="26">
        <f t="shared" si="0"/>
        <v>126</v>
      </c>
      <c r="L21" s="27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5.75">
      <c r="A22" s="139"/>
      <c r="B22" s="23">
        <v>882113</v>
      </c>
      <c r="C22" s="24" t="s">
        <v>34</v>
      </c>
      <c r="D22" s="25"/>
      <c r="E22" s="20"/>
      <c r="F22" s="20">
        <v>50</v>
      </c>
      <c r="G22" s="20"/>
      <c r="H22" s="30">
        <v>6204</v>
      </c>
      <c r="I22" s="20"/>
      <c r="J22" s="20"/>
      <c r="K22" s="26">
        <f t="shared" si="0"/>
        <v>6254</v>
      </c>
      <c r="L22" s="2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5.75">
      <c r="A23" s="139"/>
      <c r="B23" s="141">
        <v>882111</v>
      </c>
      <c r="C23" s="24" t="s">
        <v>35</v>
      </c>
      <c r="D23" s="25"/>
      <c r="E23" s="20"/>
      <c r="F23" s="20">
        <v>50</v>
      </c>
      <c r="G23" s="20"/>
      <c r="H23" s="30">
        <v>1476</v>
      </c>
      <c r="I23" s="20"/>
      <c r="J23" s="20"/>
      <c r="K23" s="26">
        <f t="shared" si="0"/>
        <v>1526</v>
      </c>
      <c r="L23" s="2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5.75">
      <c r="A24" s="139"/>
      <c r="B24" s="141"/>
      <c r="C24" s="24" t="s">
        <v>36</v>
      </c>
      <c r="D24" s="25"/>
      <c r="E24" s="20"/>
      <c r="F24" s="20">
        <v>100</v>
      </c>
      <c r="G24" s="20"/>
      <c r="H24" s="30">
        <v>9300</v>
      </c>
      <c r="I24" s="20"/>
      <c r="J24" s="20"/>
      <c r="K24" s="26">
        <f t="shared" si="0"/>
        <v>9400</v>
      </c>
      <c r="L24" s="2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5.75">
      <c r="A25" s="139"/>
      <c r="B25" s="23">
        <v>882122</v>
      </c>
      <c r="C25" s="24" t="s">
        <v>37</v>
      </c>
      <c r="D25" s="25"/>
      <c r="E25" s="20"/>
      <c r="F25" s="20"/>
      <c r="G25" s="31"/>
      <c r="H25" s="20">
        <v>700</v>
      </c>
      <c r="I25" s="20"/>
      <c r="J25" s="20"/>
      <c r="K25" s="26">
        <f t="shared" si="0"/>
        <v>700</v>
      </c>
      <c r="L25" s="2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5.75">
      <c r="A26" s="139"/>
      <c r="B26" s="23"/>
      <c r="C26" s="24" t="s">
        <v>38</v>
      </c>
      <c r="D26" s="25"/>
      <c r="E26" s="20"/>
      <c r="F26" s="20"/>
      <c r="G26" s="31"/>
      <c r="H26" s="20"/>
      <c r="I26" s="20"/>
      <c r="J26" s="20"/>
      <c r="K26" s="26">
        <f t="shared" si="0"/>
        <v>0</v>
      </c>
      <c r="L26" s="2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8.75" customHeight="1">
      <c r="A27" s="139"/>
      <c r="B27" s="23">
        <v>882123</v>
      </c>
      <c r="C27" s="24" t="s">
        <v>39</v>
      </c>
      <c r="D27" s="25"/>
      <c r="E27" s="20"/>
      <c r="F27" s="20"/>
      <c r="G27" s="31"/>
      <c r="H27" s="20">
        <v>500</v>
      </c>
      <c r="I27" s="20"/>
      <c r="J27" s="20"/>
      <c r="K27" s="26">
        <f t="shared" si="0"/>
        <v>500</v>
      </c>
      <c r="L27" s="2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5.75">
      <c r="A28" s="139"/>
      <c r="B28" s="23">
        <v>882202</v>
      </c>
      <c r="C28" s="24" t="s">
        <v>40</v>
      </c>
      <c r="D28" s="25"/>
      <c r="E28" s="20"/>
      <c r="F28" s="20"/>
      <c r="G28" s="31"/>
      <c r="H28" s="20">
        <v>486</v>
      </c>
      <c r="I28" s="20"/>
      <c r="J28" s="20"/>
      <c r="K28" s="26">
        <f t="shared" si="0"/>
        <v>486</v>
      </c>
      <c r="L28" s="2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5.75">
      <c r="A29" s="139"/>
      <c r="B29" s="23">
        <v>882203</v>
      </c>
      <c r="C29" s="24" t="s">
        <v>41</v>
      </c>
      <c r="D29" s="25"/>
      <c r="E29" s="20"/>
      <c r="F29" s="20"/>
      <c r="G29" s="31"/>
      <c r="H29" s="20">
        <v>300</v>
      </c>
      <c r="I29" s="20"/>
      <c r="J29" s="20"/>
      <c r="K29" s="26">
        <f t="shared" si="0"/>
        <v>300</v>
      </c>
      <c r="L29" s="27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5.75">
      <c r="A30" s="139"/>
      <c r="B30" s="23">
        <v>882119</v>
      </c>
      <c r="C30" s="24" t="s">
        <v>42</v>
      </c>
      <c r="D30" s="25"/>
      <c r="E30" s="20"/>
      <c r="F30" s="20"/>
      <c r="G30" s="31"/>
      <c r="H30" s="20">
        <v>340</v>
      </c>
      <c r="I30" s="20"/>
      <c r="J30" s="20"/>
      <c r="K30" s="26">
        <f t="shared" si="0"/>
        <v>340</v>
      </c>
      <c r="L30" s="27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5.75">
      <c r="A31" s="139"/>
      <c r="B31" s="23">
        <v>8419139</v>
      </c>
      <c r="C31" s="24" t="s">
        <v>43</v>
      </c>
      <c r="D31" s="25"/>
      <c r="E31" s="20"/>
      <c r="F31" s="20"/>
      <c r="G31" s="31">
        <v>60971</v>
      </c>
      <c r="H31" s="20"/>
      <c r="I31" s="20"/>
      <c r="J31" s="20"/>
      <c r="K31" s="26">
        <f t="shared" si="0"/>
        <v>60971</v>
      </c>
      <c r="L31" s="27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5.75">
      <c r="A32" s="139"/>
      <c r="B32" s="23">
        <v>8419139</v>
      </c>
      <c r="C32" s="24" t="s">
        <v>44</v>
      </c>
      <c r="D32" s="25"/>
      <c r="E32" s="20"/>
      <c r="F32" s="20"/>
      <c r="G32" s="31">
        <v>29298</v>
      </c>
      <c r="H32" s="20"/>
      <c r="I32" s="20"/>
      <c r="J32" s="20"/>
      <c r="K32" s="26">
        <f t="shared" si="0"/>
        <v>29298</v>
      </c>
      <c r="L32" s="27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5.75">
      <c r="A33" s="139"/>
      <c r="B33" s="23">
        <v>882117</v>
      </c>
      <c r="C33" s="24" t="s">
        <v>45</v>
      </c>
      <c r="D33" s="32"/>
      <c r="E33" s="33"/>
      <c r="F33" s="33"/>
      <c r="G33" s="34"/>
      <c r="H33" s="33">
        <v>2592</v>
      </c>
      <c r="I33" s="33"/>
      <c r="J33" s="33"/>
      <c r="K33" s="26">
        <f t="shared" si="0"/>
        <v>2592</v>
      </c>
      <c r="L33" s="27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5.75">
      <c r="A34" s="139"/>
      <c r="B34" s="35" t="s">
        <v>46</v>
      </c>
      <c r="C34" s="36"/>
      <c r="D34" s="37">
        <f t="shared" ref="D34:L34" si="1">SUM(D7:D33)</f>
        <v>67382</v>
      </c>
      <c r="E34" s="38">
        <f t="shared" si="1"/>
        <v>15761</v>
      </c>
      <c r="F34" s="38">
        <f t="shared" si="1"/>
        <v>84013</v>
      </c>
      <c r="G34" s="38">
        <f t="shared" si="1"/>
        <v>92923</v>
      </c>
      <c r="H34" s="38">
        <f t="shared" si="1"/>
        <v>21898</v>
      </c>
      <c r="I34" s="38">
        <f t="shared" si="1"/>
        <v>1500</v>
      </c>
      <c r="J34" s="38">
        <f t="shared" si="1"/>
        <v>2640</v>
      </c>
      <c r="K34" s="39">
        <f t="shared" si="1"/>
        <v>286117</v>
      </c>
      <c r="L34" s="40">
        <f t="shared" si="1"/>
        <v>22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5.75">
      <c r="A35" s="139"/>
      <c r="B35" s="23">
        <v>869037</v>
      </c>
      <c r="C35" s="28" t="s">
        <v>47</v>
      </c>
      <c r="D35" s="18">
        <v>770</v>
      </c>
      <c r="E35" s="19">
        <v>187</v>
      </c>
      <c r="F35" s="19">
        <v>240</v>
      </c>
      <c r="G35" s="19"/>
      <c r="H35" s="19"/>
      <c r="I35" s="41"/>
      <c r="J35" s="41"/>
      <c r="K35" s="39">
        <f>SUM(D35:J35)</f>
        <v>1197</v>
      </c>
      <c r="L35" s="4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5.75">
      <c r="A36" s="139"/>
      <c r="B36" s="23">
        <v>931903</v>
      </c>
      <c r="C36" s="24" t="s">
        <v>48</v>
      </c>
      <c r="D36" s="25"/>
      <c r="E36" s="20"/>
      <c r="F36" s="20">
        <v>1009</v>
      </c>
      <c r="G36" s="20">
        <v>900</v>
      </c>
      <c r="H36" s="20"/>
      <c r="I36" s="31"/>
      <c r="J36" s="31"/>
      <c r="K36" s="39">
        <f t="shared" ref="K36:K39" si="2">SUM(D36:J36)</f>
        <v>1909</v>
      </c>
      <c r="L36" s="4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5.75">
      <c r="A37" s="139"/>
      <c r="B37" s="23">
        <v>882116</v>
      </c>
      <c r="C37" s="24" t="s">
        <v>49</v>
      </c>
      <c r="D37" s="25"/>
      <c r="E37" s="20"/>
      <c r="F37" s="20"/>
      <c r="G37" s="20"/>
      <c r="H37" s="30">
        <v>850</v>
      </c>
      <c r="I37" s="31"/>
      <c r="J37" s="31"/>
      <c r="K37" s="39">
        <f t="shared" si="2"/>
        <v>850</v>
      </c>
      <c r="L37" s="4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5.75">
      <c r="A38" s="139"/>
      <c r="B38" s="141"/>
      <c r="C38" s="24" t="s">
        <v>50</v>
      </c>
      <c r="D38" s="25"/>
      <c r="E38" s="20"/>
      <c r="F38" s="20"/>
      <c r="G38" s="20"/>
      <c r="H38" s="30">
        <v>500</v>
      </c>
      <c r="I38" s="31"/>
      <c r="J38" s="31"/>
      <c r="K38" s="39">
        <f t="shared" si="2"/>
        <v>500</v>
      </c>
      <c r="L38" s="4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5.75">
      <c r="A39" s="139"/>
      <c r="B39" s="141"/>
      <c r="C39" s="24" t="s">
        <v>51</v>
      </c>
      <c r="D39" s="25"/>
      <c r="E39" s="20"/>
      <c r="F39" s="20"/>
      <c r="G39" s="20"/>
      <c r="H39" s="30">
        <v>905</v>
      </c>
      <c r="I39" s="31"/>
      <c r="J39" s="31"/>
      <c r="K39" s="39">
        <f t="shared" si="2"/>
        <v>905</v>
      </c>
      <c r="L39" s="4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5.75">
      <c r="A40" s="139"/>
      <c r="B40" s="35" t="s">
        <v>52</v>
      </c>
      <c r="C40" s="36"/>
      <c r="D40" s="37">
        <f t="shared" ref="D40:L40" si="3">SUM(D35:D39)</f>
        <v>770</v>
      </c>
      <c r="E40" s="38">
        <f t="shared" si="3"/>
        <v>187</v>
      </c>
      <c r="F40" s="38">
        <f t="shared" si="3"/>
        <v>1249</v>
      </c>
      <c r="G40" s="38">
        <f t="shared" si="3"/>
        <v>900</v>
      </c>
      <c r="H40" s="38">
        <f t="shared" si="3"/>
        <v>2255</v>
      </c>
      <c r="I40" s="38">
        <f t="shared" si="3"/>
        <v>0</v>
      </c>
      <c r="J40" s="44">
        <f t="shared" si="3"/>
        <v>0</v>
      </c>
      <c r="K40" s="39">
        <f t="shared" si="3"/>
        <v>5361</v>
      </c>
      <c r="L40" s="45">
        <f t="shared" si="3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6.5" thickBot="1">
      <c r="A41" s="133"/>
      <c r="B41" s="46" t="s">
        <v>53</v>
      </c>
      <c r="C41" s="47"/>
      <c r="D41" s="48">
        <f t="shared" ref="D41:L41" si="4">D34+D40</f>
        <v>68152</v>
      </c>
      <c r="E41" s="49">
        <f t="shared" si="4"/>
        <v>15948</v>
      </c>
      <c r="F41" s="49">
        <f t="shared" si="4"/>
        <v>85262</v>
      </c>
      <c r="G41" s="49">
        <f t="shared" si="4"/>
        <v>93823</v>
      </c>
      <c r="H41" s="49">
        <f t="shared" si="4"/>
        <v>24153</v>
      </c>
      <c r="I41" s="50">
        <f t="shared" si="4"/>
        <v>1500</v>
      </c>
      <c r="J41" s="50">
        <f t="shared" si="4"/>
        <v>2640</v>
      </c>
      <c r="K41" s="51">
        <f t="shared" si="4"/>
        <v>291478</v>
      </c>
      <c r="L41" s="52">
        <f t="shared" si="4"/>
        <v>22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37.9" customHeight="1">
      <c r="A42" s="132" t="s">
        <v>1</v>
      </c>
      <c r="B42" s="53">
        <v>841126</v>
      </c>
      <c r="C42" s="54" t="s">
        <v>54</v>
      </c>
      <c r="D42" s="55">
        <v>53341</v>
      </c>
      <c r="E42" s="56">
        <v>14291</v>
      </c>
      <c r="F42" s="56">
        <v>15454</v>
      </c>
      <c r="G42" s="56"/>
      <c r="H42" s="56"/>
      <c r="I42" s="56"/>
      <c r="J42" s="57">
        <v>190</v>
      </c>
      <c r="K42" s="58">
        <f>SUM(D42+E42+F42+G42+H42+I42+J42)</f>
        <v>83276</v>
      </c>
      <c r="L42" s="59">
        <v>17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6.5" thickBot="1">
      <c r="A43" s="133"/>
      <c r="B43" s="60"/>
      <c r="C43" s="61" t="s">
        <v>55</v>
      </c>
      <c r="D43" s="62">
        <f>D42</f>
        <v>53341</v>
      </c>
      <c r="E43" s="63">
        <f t="shared" ref="E43:J43" si="5">E42</f>
        <v>14291</v>
      </c>
      <c r="F43" s="63">
        <f t="shared" si="5"/>
        <v>15454</v>
      </c>
      <c r="G43" s="63">
        <f t="shared" si="5"/>
        <v>0</v>
      </c>
      <c r="H43" s="63">
        <f t="shared" si="5"/>
        <v>0</v>
      </c>
      <c r="I43" s="63">
        <f t="shared" si="5"/>
        <v>0</v>
      </c>
      <c r="J43" s="63">
        <f t="shared" si="5"/>
        <v>190</v>
      </c>
      <c r="K43" s="64">
        <f>K42</f>
        <v>83276</v>
      </c>
      <c r="L43" s="65">
        <v>17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8.95" customHeight="1">
      <c r="A44" s="132" t="s">
        <v>2</v>
      </c>
      <c r="B44" s="66">
        <v>910502</v>
      </c>
      <c r="C44" s="54" t="s">
        <v>56</v>
      </c>
      <c r="D44" s="67">
        <v>4782</v>
      </c>
      <c r="E44" s="68">
        <v>1308</v>
      </c>
      <c r="F44" s="68">
        <v>5962</v>
      </c>
      <c r="G44" s="68"/>
      <c r="H44" s="68"/>
      <c r="I44" s="69"/>
      <c r="J44" s="56">
        <v>500</v>
      </c>
      <c r="K44" s="21">
        <f>D44+E44+F44+G44+H44+I44+J44</f>
        <v>12552</v>
      </c>
      <c r="L44" s="59">
        <v>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22.5" customHeight="1">
      <c r="A45" s="139"/>
      <c r="B45" s="35" t="s">
        <v>46</v>
      </c>
      <c r="C45" s="70"/>
      <c r="D45" s="71">
        <f>SUM(D44)</f>
        <v>4782</v>
      </c>
      <c r="E45" s="38">
        <f t="shared" ref="E45:J45" si="6">SUM(E44)</f>
        <v>1308</v>
      </c>
      <c r="F45" s="38">
        <f t="shared" si="6"/>
        <v>5962</v>
      </c>
      <c r="G45" s="38">
        <f t="shared" si="6"/>
        <v>0</v>
      </c>
      <c r="H45" s="38">
        <f t="shared" si="6"/>
        <v>0</v>
      </c>
      <c r="I45" s="38">
        <f t="shared" si="6"/>
        <v>0</v>
      </c>
      <c r="J45" s="71">
        <f t="shared" si="6"/>
        <v>500</v>
      </c>
      <c r="K45" s="72">
        <f>D45+E45+F45+G45+H45+I45+J45</f>
        <v>12552</v>
      </c>
      <c r="L45" s="45">
        <f>SUM(L44)</f>
        <v>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22.5" customHeight="1">
      <c r="A46" s="139"/>
      <c r="B46" s="140">
        <v>910502</v>
      </c>
      <c r="C46" s="73" t="s">
        <v>57</v>
      </c>
      <c r="D46" s="30">
        <v>120</v>
      </c>
      <c r="E46" s="20">
        <v>29</v>
      </c>
      <c r="F46" s="20">
        <v>30</v>
      </c>
      <c r="G46" s="20"/>
      <c r="H46" s="20"/>
      <c r="I46" s="74"/>
      <c r="J46" s="30"/>
      <c r="K46" s="39">
        <f>D46+E46+F46+G46+H46+I46+J46</f>
        <v>179</v>
      </c>
      <c r="L46" s="4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2.5" customHeight="1">
      <c r="A47" s="139"/>
      <c r="B47" s="140"/>
      <c r="C47" s="73" t="s">
        <v>58</v>
      </c>
      <c r="D47" s="30">
        <v>120</v>
      </c>
      <c r="E47" s="20">
        <v>29</v>
      </c>
      <c r="F47" s="20">
        <v>30</v>
      </c>
      <c r="G47" s="20"/>
      <c r="H47" s="20"/>
      <c r="I47" s="74"/>
      <c r="J47" s="30"/>
      <c r="K47" s="39">
        <f t="shared" ref="K47:K50" si="7">D47+E47+F47+G47+H47+I47+J47</f>
        <v>179</v>
      </c>
      <c r="L47" s="4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2.5" customHeight="1">
      <c r="A48" s="139"/>
      <c r="B48" s="140"/>
      <c r="C48" s="75" t="s">
        <v>59</v>
      </c>
      <c r="D48" s="30">
        <v>120</v>
      </c>
      <c r="E48" s="20">
        <v>29</v>
      </c>
      <c r="F48" s="20">
        <v>30</v>
      </c>
      <c r="G48" s="20"/>
      <c r="H48" s="20"/>
      <c r="I48" s="74"/>
      <c r="J48" s="30"/>
      <c r="K48" s="39">
        <f t="shared" si="7"/>
        <v>179</v>
      </c>
      <c r="L48" s="4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22.5" customHeight="1">
      <c r="A49" s="139"/>
      <c r="B49" s="140"/>
      <c r="C49" s="75" t="s">
        <v>60</v>
      </c>
      <c r="D49" s="30"/>
      <c r="E49" s="20"/>
      <c r="F49" s="20"/>
      <c r="G49" s="20"/>
      <c r="H49" s="20"/>
      <c r="I49" s="74"/>
      <c r="J49" s="30"/>
      <c r="K49" s="39">
        <f t="shared" si="7"/>
        <v>0</v>
      </c>
      <c r="L49" s="4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31.5">
      <c r="A50" s="139"/>
      <c r="B50" s="140"/>
      <c r="C50" s="76" t="s">
        <v>61</v>
      </c>
      <c r="D50" s="77">
        <v>240</v>
      </c>
      <c r="E50" s="19">
        <v>58</v>
      </c>
      <c r="F50" s="19"/>
      <c r="G50" s="19"/>
      <c r="H50" s="19"/>
      <c r="I50" s="78"/>
      <c r="J50" s="20"/>
      <c r="K50" s="39">
        <f t="shared" si="7"/>
        <v>298</v>
      </c>
      <c r="L50" s="4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22.5" customHeight="1">
      <c r="A51" s="139"/>
      <c r="B51" s="35" t="s">
        <v>52</v>
      </c>
      <c r="C51" s="70"/>
      <c r="D51" s="37">
        <v>600</v>
      </c>
      <c r="E51" s="38">
        <v>145</v>
      </c>
      <c r="F51" s="38">
        <f>SUM(F46:F50)</f>
        <v>90</v>
      </c>
      <c r="G51" s="38"/>
      <c r="H51" s="38"/>
      <c r="I51" s="44"/>
      <c r="J51" s="38"/>
      <c r="K51" s="39">
        <f>SUM(K46:K50)</f>
        <v>835</v>
      </c>
      <c r="L51" s="45">
        <f>SUM(L46:L50)</f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3.25" customHeight="1" thickBot="1">
      <c r="A52" s="133"/>
      <c r="B52" s="46" t="s">
        <v>62</v>
      </c>
      <c r="C52" s="47"/>
      <c r="D52" s="48">
        <f>SUM(D45+D51)</f>
        <v>5382</v>
      </c>
      <c r="E52" s="79">
        <f t="shared" ref="E52:J52" si="8">SUM(E45+E51)</f>
        <v>1453</v>
      </c>
      <c r="F52" s="49">
        <f t="shared" si="8"/>
        <v>6052</v>
      </c>
      <c r="G52" s="49">
        <f t="shared" si="8"/>
        <v>0</v>
      </c>
      <c r="H52" s="49">
        <f t="shared" si="8"/>
        <v>0</v>
      </c>
      <c r="I52" s="80">
        <f t="shared" si="8"/>
        <v>0</v>
      </c>
      <c r="J52" s="38">
        <f t="shared" si="8"/>
        <v>500</v>
      </c>
      <c r="K52" s="51">
        <f>K45+K51</f>
        <v>13387</v>
      </c>
      <c r="L52" s="52">
        <f>L45+L51</f>
        <v>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5.75" customHeight="1">
      <c r="A53" s="132" t="s">
        <v>3</v>
      </c>
      <c r="B53" s="81">
        <v>910123</v>
      </c>
      <c r="C53" s="54" t="s">
        <v>63</v>
      </c>
      <c r="D53" s="55">
        <v>3484</v>
      </c>
      <c r="E53" s="56">
        <v>940</v>
      </c>
      <c r="F53" s="56">
        <v>954</v>
      </c>
      <c r="G53" s="56"/>
      <c r="H53" s="56"/>
      <c r="I53" s="57"/>
      <c r="J53" s="57">
        <v>96</v>
      </c>
      <c r="K53" s="21">
        <f>D53+E53+F53+G53+H53+I53+J53</f>
        <v>5474</v>
      </c>
      <c r="L53" s="59">
        <v>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21" customHeight="1" thickBot="1">
      <c r="A54" s="133"/>
      <c r="B54" s="82" t="s">
        <v>64</v>
      </c>
      <c r="C54" s="47"/>
      <c r="D54" s="37">
        <f>SUM(D53)</f>
        <v>3484</v>
      </c>
      <c r="E54" s="38">
        <f>SUM(E53)</f>
        <v>940</v>
      </c>
      <c r="F54" s="49">
        <f>SUM(F53:F53)</f>
        <v>954</v>
      </c>
      <c r="G54" s="49"/>
      <c r="H54" s="49"/>
      <c r="I54" s="80"/>
      <c r="J54" s="80"/>
      <c r="K54" s="51">
        <f>K53</f>
        <v>5474</v>
      </c>
      <c r="L54" s="52">
        <f>L53</f>
        <v>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8" customHeight="1">
      <c r="A55" s="83" t="s">
        <v>65</v>
      </c>
      <c r="B55" s="84"/>
      <c r="C55" s="84"/>
      <c r="D55" s="84"/>
      <c r="E55" s="84"/>
      <c r="F55" s="84"/>
      <c r="G55" s="84"/>
      <c r="H55" s="84"/>
      <c r="I55" s="84"/>
      <c r="J55" s="84"/>
      <c r="K55" s="85"/>
      <c r="L55" s="8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8.75" customHeight="1">
      <c r="A56" s="35" t="s">
        <v>66</v>
      </c>
      <c r="B56" s="36"/>
      <c r="C56" s="70"/>
      <c r="D56" s="37"/>
      <c r="E56" s="38"/>
      <c r="F56" s="38"/>
      <c r="G56" s="38"/>
      <c r="H56" s="38"/>
      <c r="I56" s="38"/>
      <c r="J56" s="38"/>
      <c r="K56" s="39"/>
      <c r="L56" s="4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8.95" customHeight="1" thickBot="1">
      <c r="A57" s="134"/>
      <c r="B57" s="87">
        <v>422100</v>
      </c>
      <c r="C57" s="23" t="s">
        <v>67</v>
      </c>
      <c r="D57" s="88"/>
      <c r="E57" s="89"/>
      <c r="F57" s="89"/>
      <c r="G57" s="90"/>
      <c r="H57" s="90"/>
      <c r="I57" s="89"/>
      <c r="J57" s="89">
        <v>40079</v>
      </c>
      <c r="K57" s="39">
        <f>D57+E57+F57+G57+H57+I57+J57</f>
        <v>40079</v>
      </c>
      <c r="L57" s="9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6.5" thickBot="1">
      <c r="A58" s="135"/>
      <c r="B58" s="92" t="s">
        <v>68</v>
      </c>
      <c r="C58" s="93"/>
      <c r="D58" s="94"/>
      <c r="E58" s="95"/>
      <c r="F58" s="95"/>
      <c r="G58" s="95"/>
      <c r="H58" s="95"/>
      <c r="I58" s="96"/>
      <c r="J58" s="96">
        <f>SUM(J57)</f>
        <v>40079</v>
      </c>
      <c r="K58" s="97">
        <f>K57</f>
        <v>40079</v>
      </c>
      <c r="L58" s="98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26.25" customHeight="1" thickBot="1">
      <c r="A59" s="136" t="s">
        <v>69</v>
      </c>
      <c r="B59" s="137"/>
      <c r="C59" s="138"/>
      <c r="D59" s="94">
        <f>D41+D43+D52+D54+D57</f>
        <v>130359</v>
      </c>
      <c r="E59" s="94">
        <f t="shared" ref="E59:K59" si="9">E41+E43+E52+E54+E57</f>
        <v>32632</v>
      </c>
      <c r="F59" s="94">
        <f t="shared" si="9"/>
        <v>107722</v>
      </c>
      <c r="G59" s="94">
        <f t="shared" si="9"/>
        <v>93823</v>
      </c>
      <c r="H59" s="94">
        <f t="shared" si="9"/>
        <v>24153</v>
      </c>
      <c r="I59" s="94">
        <f t="shared" si="9"/>
        <v>1500</v>
      </c>
      <c r="J59" s="94">
        <f t="shared" si="9"/>
        <v>43409</v>
      </c>
      <c r="K59" s="94">
        <f t="shared" si="9"/>
        <v>433694</v>
      </c>
      <c r="L59" s="99">
        <f>L41+L43+L52+L54</f>
        <v>43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1" spans="1:29">
      <c r="Y61" s="100"/>
      <c r="Z61" s="100"/>
      <c r="AA61" s="100"/>
    </row>
  </sheetData>
  <mergeCells count="19">
    <mergeCell ref="A1:L1"/>
    <mergeCell ref="S1:U1"/>
    <mergeCell ref="A2:L2"/>
    <mergeCell ref="A4:A5"/>
    <mergeCell ref="B4:B5"/>
    <mergeCell ref="C4:C5"/>
    <mergeCell ref="D4:J4"/>
    <mergeCell ref="K4:K5"/>
    <mergeCell ref="L4:L5"/>
    <mergeCell ref="A53:A54"/>
    <mergeCell ref="A57:A58"/>
    <mergeCell ref="A59:C59"/>
    <mergeCell ref="A7:A41"/>
    <mergeCell ref="B9:B12"/>
    <mergeCell ref="B23:B24"/>
    <mergeCell ref="B38:B39"/>
    <mergeCell ref="A42:A43"/>
    <mergeCell ref="A44:A52"/>
    <mergeCell ref="B46:B50"/>
  </mergeCells>
  <printOptions horizontalCentered="1"/>
  <pageMargins left="0.35433070866141736" right="0.27559055118110237" top="0.23622047244094491" bottom="0.15748031496062992" header="0.43307086614173229" footer="0.19685039370078741"/>
  <pageSetup paperSize="8" scale="95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K14" sqref="K14"/>
    </sheetView>
  </sheetViews>
  <sheetFormatPr defaultColWidth="8.85546875" defaultRowHeight="15.75"/>
  <cols>
    <col min="1" max="1" width="8.85546875" style="3"/>
    <col min="2" max="2" width="9.7109375" style="3" customWidth="1"/>
    <col min="3" max="3" width="3.85546875" style="104" bestFit="1" customWidth="1"/>
    <col min="4" max="4" width="12.140625" style="105" bestFit="1" customWidth="1"/>
    <col min="5" max="5" width="27.7109375" style="109" bestFit="1" customWidth="1"/>
    <col min="6" max="6" width="18.7109375" style="109" customWidth="1"/>
    <col min="7" max="7" width="14.42578125" style="105" bestFit="1" customWidth="1"/>
    <col min="8" max="8" width="9.85546875" style="109" customWidth="1"/>
    <col min="9" max="9" width="9.7109375" style="109" customWidth="1"/>
    <col min="10" max="13" width="8.85546875" style="109"/>
    <col min="14" max="16384" width="8.85546875" style="3"/>
  </cols>
  <sheetData>
    <row r="1" spans="1:13" s="130" customFormat="1">
      <c r="A1" s="165" t="s">
        <v>88</v>
      </c>
      <c r="B1" s="165"/>
      <c r="C1" s="165"/>
      <c r="D1" s="165"/>
      <c r="E1" s="165"/>
      <c r="F1" s="165"/>
      <c r="G1" s="165"/>
      <c r="H1" s="165"/>
      <c r="I1" s="165"/>
      <c r="J1" s="131"/>
      <c r="K1" s="105"/>
      <c r="L1" s="105"/>
      <c r="M1" s="105"/>
    </row>
    <row r="2" spans="1:13">
      <c r="E2" s="106"/>
      <c r="F2" s="106"/>
      <c r="G2" s="107"/>
      <c r="H2" s="108"/>
    </row>
    <row r="3" spans="1:13" ht="27.75" customHeight="1">
      <c r="A3" s="163" t="s">
        <v>70</v>
      </c>
      <c r="B3" s="163"/>
      <c r="C3" s="163"/>
      <c r="D3" s="163"/>
      <c r="E3" s="163"/>
      <c r="F3" s="163"/>
      <c r="G3" s="163"/>
      <c r="H3" s="163"/>
      <c r="I3" s="163"/>
      <c r="J3" s="110"/>
      <c r="K3" s="110"/>
      <c r="L3" s="110"/>
      <c r="M3" s="110"/>
    </row>
    <row r="4" spans="1:13" ht="39" customHeight="1">
      <c r="A4" s="164" t="s">
        <v>86</v>
      </c>
      <c r="B4" s="164"/>
      <c r="C4" s="164"/>
      <c r="D4" s="164"/>
      <c r="E4" s="164"/>
      <c r="F4" s="164"/>
      <c r="G4" s="164"/>
      <c r="H4" s="164"/>
      <c r="I4" s="164"/>
      <c r="J4" s="110"/>
      <c r="K4" s="110"/>
      <c r="L4" s="110"/>
      <c r="M4" s="110"/>
    </row>
    <row r="5" spans="1:13" ht="19.5" customHeight="1">
      <c r="D5" s="111"/>
      <c r="E5" s="111"/>
      <c r="F5" s="111"/>
      <c r="G5" s="111"/>
      <c r="H5" s="111"/>
      <c r="I5" s="111"/>
      <c r="J5" s="111"/>
      <c r="K5" s="111"/>
      <c r="L5" s="110"/>
      <c r="M5" s="110"/>
    </row>
    <row r="6" spans="1:13" s="112" customFormat="1" ht="47.25">
      <c r="C6" s="113" t="s">
        <v>71</v>
      </c>
      <c r="D6" s="113" t="s">
        <v>72</v>
      </c>
      <c r="E6" s="113" t="s">
        <v>73</v>
      </c>
      <c r="F6" s="114" t="s">
        <v>84</v>
      </c>
      <c r="G6" s="114" t="s">
        <v>87</v>
      </c>
      <c r="H6" s="115"/>
      <c r="I6" s="115"/>
      <c r="J6" s="115"/>
      <c r="K6" s="115"/>
    </row>
    <row r="7" spans="1:13" s="112" customFormat="1" ht="39" customHeight="1">
      <c r="C7" s="166"/>
      <c r="D7" s="167"/>
      <c r="E7" s="168"/>
      <c r="F7" s="116" t="s">
        <v>18</v>
      </c>
      <c r="G7" s="116" t="s">
        <v>18</v>
      </c>
      <c r="H7" s="115"/>
      <c r="I7" s="115"/>
      <c r="J7" s="115"/>
      <c r="K7" s="115"/>
    </row>
    <row r="8" spans="1:13" s="112" customFormat="1">
      <c r="C8" s="169" t="s">
        <v>0</v>
      </c>
      <c r="D8" s="117">
        <v>841403</v>
      </c>
      <c r="E8" s="118" t="s">
        <v>74</v>
      </c>
      <c r="F8" s="117">
        <v>8</v>
      </c>
      <c r="G8" s="117">
        <v>8</v>
      </c>
      <c r="H8" s="115"/>
      <c r="I8" s="115"/>
      <c r="J8" s="115"/>
      <c r="K8" s="115"/>
    </row>
    <row r="9" spans="1:13" s="112" customFormat="1">
      <c r="C9" s="158"/>
      <c r="D9" s="117">
        <v>869041</v>
      </c>
      <c r="E9" s="118" t="s">
        <v>31</v>
      </c>
      <c r="F9" s="117">
        <v>3</v>
      </c>
      <c r="G9" s="117">
        <v>3</v>
      </c>
      <c r="H9" s="115"/>
      <c r="I9" s="115"/>
      <c r="J9" s="115"/>
      <c r="K9" s="115"/>
    </row>
    <row r="10" spans="1:13" s="112" customFormat="1">
      <c r="C10" s="158"/>
      <c r="D10" s="119">
        <v>841126</v>
      </c>
      <c r="E10" s="118" t="s">
        <v>75</v>
      </c>
      <c r="F10" s="117">
        <v>1</v>
      </c>
      <c r="G10" s="117">
        <v>1</v>
      </c>
      <c r="H10" s="115"/>
      <c r="I10" s="115"/>
      <c r="J10" s="115"/>
      <c r="K10" s="115"/>
    </row>
    <row r="11" spans="1:13" s="112" customFormat="1">
      <c r="C11" s="159"/>
      <c r="D11" s="119">
        <v>562913</v>
      </c>
      <c r="E11" s="118" t="s">
        <v>76</v>
      </c>
      <c r="F11" s="117">
        <v>10</v>
      </c>
      <c r="G11" s="117">
        <v>10</v>
      </c>
      <c r="H11" s="115"/>
      <c r="I11" s="115"/>
      <c r="J11" s="115"/>
      <c r="K11" s="115"/>
    </row>
    <row r="12" spans="1:13" s="112" customFormat="1">
      <c r="C12" s="120"/>
      <c r="D12" s="121" t="s">
        <v>77</v>
      </c>
      <c r="E12" s="122"/>
      <c r="F12" s="123">
        <f>SUM(F8:F11)</f>
        <v>22</v>
      </c>
      <c r="G12" s="123">
        <f>SUM(G8:G11)</f>
        <v>22</v>
      </c>
      <c r="H12" s="115"/>
      <c r="I12" s="115"/>
      <c r="J12" s="115"/>
      <c r="K12" s="115"/>
    </row>
    <row r="13" spans="1:13" s="112" customFormat="1" ht="19.5" customHeight="1">
      <c r="C13" s="120" t="s">
        <v>1</v>
      </c>
      <c r="D13" s="102">
        <v>841126</v>
      </c>
      <c r="E13" s="124" t="s">
        <v>78</v>
      </c>
      <c r="F13" s="116">
        <v>18</v>
      </c>
      <c r="G13" s="116">
        <v>17</v>
      </c>
      <c r="H13" s="115"/>
      <c r="I13" s="115"/>
      <c r="J13" s="115"/>
      <c r="K13" s="115"/>
    </row>
    <row r="14" spans="1:13">
      <c r="C14" s="125"/>
      <c r="D14" s="126" t="s">
        <v>79</v>
      </c>
      <c r="E14" s="127"/>
      <c r="F14" s="128">
        <f>F13</f>
        <v>18</v>
      </c>
      <c r="G14" s="128">
        <v>17</v>
      </c>
      <c r="L14" s="3"/>
      <c r="M14" s="3"/>
    </row>
    <row r="15" spans="1:13">
      <c r="C15" s="158" t="s">
        <v>2</v>
      </c>
      <c r="D15" s="117">
        <v>910502</v>
      </c>
      <c r="E15" s="118" t="s">
        <v>80</v>
      </c>
      <c r="F15" s="117">
        <v>2</v>
      </c>
      <c r="G15" s="117">
        <v>2</v>
      </c>
      <c r="L15" s="3"/>
      <c r="M15" s="3"/>
    </row>
    <row r="16" spans="1:13">
      <c r="C16" s="158"/>
      <c r="D16" s="126" t="s">
        <v>81</v>
      </c>
      <c r="E16" s="127"/>
      <c r="F16" s="128">
        <f>SUM(F15)</f>
        <v>2</v>
      </c>
      <c r="G16" s="128">
        <f>SUM(G15)</f>
        <v>2</v>
      </c>
      <c r="L16" s="3"/>
      <c r="M16" s="3"/>
    </row>
    <row r="17" spans="3:13">
      <c r="C17" s="158" t="s">
        <v>3</v>
      </c>
      <c r="D17" s="117">
        <v>910123</v>
      </c>
      <c r="E17" s="118" t="s">
        <v>63</v>
      </c>
      <c r="F17" s="117">
        <v>2</v>
      </c>
      <c r="G17" s="117">
        <v>2</v>
      </c>
      <c r="L17" s="3"/>
      <c r="M17" s="3"/>
    </row>
    <row r="18" spans="3:13" ht="19.5" customHeight="1">
      <c r="C18" s="159"/>
      <c r="D18" s="126" t="s">
        <v>82</v>
      </c>
      <c r="E18" s="127"/>
      <c r="F18" s="128">
        <f>F17</f>
        <v>2</v>
      </c>
      <c r="G18" s="128">
        <f>G17</f>
        <v>2</v>
      </c>
      <c r="L18" s="3"/>
      <c r="M18" s="3"/>
    </row>
    <row r="19" spans="3:13" ht="36" customHeight="1">
      <c r="C19" s="160" t="s">
        <v>83</v>
      </c>
      <c r="D19" s="161"/>
      <c r="E19" s="162"/>
      <c r="F19" s="129">
        <f>F12+F14+F16+F18</f>
        <v>44</v>
      </c>
      <c r="G19" s="129">
        <v>43</v>
      </c>
      <c r="L19" s="3"/>
      <c r="M19" s="3"/>
    </row>
  </sheetData>
  <mergeCells count="8">
    <mergeCell ref="C17:C18"/>
    <mergeCell ref="C19:E19"/>
    <mergeCell ref="A3:I3"/>
    <mergeCell ref="A4:I4"/>
    <mergeCell ref="A1:I1"/>
    <mergeCell ref="C7:E7"/>
    <mergeCell ref="C8:C11"/>
    <mergeCell ref="C15:C16"/>
  </mergeCells>
  <printOptions horizontalCentered="1"/>
  <pageMargins left="0.74803149606299213" right="0.70866141732283472" top="0.31496062992125984" bottom="0.27559055118110237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1.sz.mell.</vt:lpstr>
      <vt:lpstr>2.sz.mell.</vt:lpstr>
      <vt:lpstr>Munka1</vt:lpstr>
      <vt:lpstr>'1.sz.mell.'!Nyomtatási_terület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Iroda48</cp:lastModifiedBy>
  <cp:lastPrinted>2015-06-01T06:17:40Z</cp:lastPrinted>
  <dcterms:created xsi:type="dcterms:W3CDTF">2015-02-02T07:42:02Z</dcterms:created>
  <dcterms:modified xsi:type="dcterms:W3CDTF">2015-06-01T06:19:46Z</dcterms:modified>
</cp:coreProperties>
</file>