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819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64" i="1"/>
  <c r="M65"/>
  <c r="M66"/>
  <c r="M67"/>
  <c r="M68"/>
  <c r="M69"/>
  <c r="M70"/>
  <c r="M71"/>
  <c r="M72"/>
  <c r="M61"/>
  <c r="M62"/>
  <c r="M63"/>
  <c r="M56"/>
  <c r="M57"/>
  <c r="M58"/>
  <c r="M59"/>
  <c r="M60"/>
  <c r="M51"/>
  <c r="M52"/>
  <c r="M53"/>
  <c r="M54"/>
  <c r="M55"/>
  <c r="M50"/>
  <c r="M41"/>
  <c r="M42"/>
  <c r="M43"/>
  <c r="M44"/>
  <c r="M45"/>
  <c r="M38"/>
  <c r="M39"/>
  <c r="M40"/>
  <c r="M34"/>
  <c r="M35"/>
  <c r="M36"/>
  <c r="M37"/>
  <c r="M32"/>
  <c r="M33"/>
  <c r="M31"/>
  <c r="M24"/>
  <c r="M25"/>
  <c r="M26"/>
  <c r="M27"/>
  <c r="M28"/>
  <c r="M29"/>
  <c r="M30"/>
  <c r="M9"/>
  <c r="M10"/>
  <c r="M11"/>
  <c r="M12"/>
  <c r="M13"/>
  <c r="M14"/>
  <c r="M15"/>
  <c r="M16"/>
  <c r="M17"/>
  <c r="M18"/>
  <c r="M19"/>
  <c r="M20"/>
  <c r="M21"/>
  <c r="M22"/>
  <c r="M23"/>
  <c r="M8"/>
  <c r="L68"/>
  <c r="L69"/>
  <c r="L70"/>
  <c r="L71"/>
  <c r="L72"/>
  <c r="L58"/>
  <c r="L59"/>
  <c r="L60"/>
  <c r="L61"/>
  <c r="L62"/>
  <c r="L63"/>
  <c r="L64"/>
  <c r="L65"/>
  <c r="L66"/>
  <c r="L67"/>
  <c r="L53"/>
  <c r="L54"/>
  <c r="L55"/>
  <c r="L56"/>
  <c r="L57"/>
  <c r="L50"/>
  <c r="L51"/>
  <c r="L52"/>
  <c r="L40"/>
  <c r="L41"/>
  <c r="L42"/>
  <c r="L43"/>
  <c r="L44"/>
  <c r="L35"/>
  <c r="L36"/>
  <c r="L37"/>
  <c r="L38"/>
  <c r="L39"/>
  <c r="L32"/>
  <c r="L31"/>
  <c r="L20"/>
  <c r="L21"/>
  <c r="L22"/>
  <c r="L23"/>
  <c r="L24"/>
  <c r="L25"/>
  <c r="L26"/>
  <c r="L27"/>
  <c r="L28"/>
  <c r="L29"/>
  <c r="L30"/>
  <c r="L9"/>
  <c r="L10"/>
  <c r="L11"/>
  <c r="L12"/>
  <c r="L13"/>
  <c r="L14"/>
  <c r="L15"/>
  <c r="L16"/>
  <c r="L17"/>
  <c r="L18"/>
  <c r="L19"/>
  <c r="L8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84"/>
  <c r="G106"/>
  <c r="F106"/>
  <c r="G98"/>
  <c r="H98"/>
  <c r="I98"/>
  <c r="J98"/>
  <c r="K98"/>
  <c r="F98"/>
  <c r="G95"/>
  <c r="H95"/>
  <c r="I95"/>
  <c r="J95"/>
  <c r="K95"/>
  <c r="F95"/>
  <c r="G85"/>
  <c r="G84" s="1"/>
  <c r="H85"/>
  <c r="H84" s="1"/>
  <c r="I85"/>
  <c r="I84" s="1"/>
  <c r="J85"/>
  <c r="J84" s="1"/>
  <c r="K85"/>
  <c r="K84" s="1"/>
  <c r="F85"/>
  <c r="F84" s="1"/>
  <c r="G67"/>
  <c r="H67"/>
  <c r="I67"/>
  <c r="J67"/>
  <c r="K67"/>
  <c r="F67"/>
  <c r="G57"/>
  <c r="G56" s="1"/>
  <c r="H57"/>
  <c r="H56" s="1"/>
  <c r="I57"/>
  <c r="I56" s="1"/>
  <c r="J57"/>
  <c r="J56" s="1"/>
  <c r="K57"/>
  <c r="K56" s="1"/>
  <c r="F57"/>
  <c r="F56" s="1"/>
  <c r="F50"/>
  <c r="G47"/>
  <c r="H47"/>
  <c r="I47"/>
  <c r="J47"/>
  <c r="K47"/>
  <c r="F47"/>
  <c r="K50"/>
  <c r="J50"/>
  <c r="I50"/>
  <c r="H50"/>
  <c r="G50"/>
  <c r="M79"/>
  <c r="L79"/>
  <c r="M78"/>
  <c r="L78"/>
  <c r="M49"/>
  <c r="L49"/>
  <c r="M48"/>
  <c r="L48"/>
  <c r="L34"/>
  <c r="K9"/>
  <c r="J9"/>
  <c r="I9"/>
  <c r="H9"/>
  <c r="G9"/>
  <c r="F9"/>
  <c r="K77"/>
  <c r="K106" s="1"/>
  <c r="J77"/>
  <c r="J106" s="1"/>
  <c r="I77"/>
  <c r="I106" s="1"/>
  <c r="H77"/>
  <c r="H106" s="1"/>
  <c r="G77"/>
  <c r="F77"/>
  <c r="K16"/>
  <c r="K25"/>
  <c r="K32"/>
  <c r="K40"/>
  <c r="K39" s="1"/>
  <c r="J16"/>
  <c r="J25"/>
  <c r="J32"/>
  <c r="J40"/>
  <c r="J39" s="1"/>
  <c r="I16"/>
  <c r="I25"/>
  <c r="I32"/>
  <c r="I40"/>
  <c r="I39" s="1"/>
  <c r="H16"/>
  <c r="H25"/>
  <c r="H32"/>
  <c r="H40"/>
  <c r="H39" s="1"/>
  <c r="G16"/>
  <c r="G25"/>
  <c r="G32"/>
  <c r="G40"/>
  <c r="G39" s="1"/>
  <c r="F16"/>
  <c r="F25"/>
  <c r="F32"/>
  <c r="F40"/>
  <c r="L77"/>
  <c r="M77"/>
  <c r="M84" l="1"/>
  <c r="L47"/>
  <c r="M47"/>
  <c r="F39"/>
  <c r="F8"/>
  <c r="F72" s="1"/>
  <c r="G8"/>
  <c r="G72" s="1"/>
  <c r="H8"/>
  <c r="H72" s="1"/>
  <c r="I8"/>
  <c r="I72" s="1"/>
  <c r="J8"/>
  <c r="J72" s="1"/>
  <c r="K8"/>
  <c r="K72" s="1"/>
</calcChain>
</file>

<file path=xl/sharedStrings.xml><?xml version="1.0" encoding="utf-8"?>
<sst xmlns="http://schemas.openxmlformats.org/spreadsheetml/2006/main" count="207" uniqueCount="131">
  <si>
    <t>ESZKÖZÖK</t>
  </si>
  <si>
    <t>ezer Ft-ban</t>
  </si>
  <si>
    <t>Sor-sz.</t>
  </si>
  <si>
    <t>Megnevezés</t>
  </si>
  <si>
    <t>Nyitó</t>
  </si>
  <si>
    <t>Záró</t>
  </si>
  <si>
    <t>1.</t>
  </si>
  <si>
    <t>Alapítás - átszervezés aktivált értéke</t>
  </si>
  <si>
    <t>2.</t>
  </si>
  <si>
    <t>Kísérleti fejlesztés aktivált értéke</t>
  </si>
  <si>
    <t>3.</t>
  </si>
  <si>
    <t>Vagyoni értékű jogok</t>
  </si>
  <si>
    <t>4.</t>
  </si>
  <si>
    <t>Szellemi termékek</t>
  </si>
  <si>
    <t>5.</t>
  </si>
  <si>
    <t>Immateriális javakra adott előleg</t>
  </si>
  <si>
    <t>6.</t>
  </si>
  <si>
    <t>Immateriális javak értékhelyesbítése</t>
  </si>
  <si>
    <t>I.</t>
  </si>
  <si>
    <t>Immateriális javak összesen (1+….+6)</t>
  </si>
  <si>
    <t>7.</t>
  </si>
  <si>
    <t>Ingatlanok és a kapcsolódó vagyoni értékű jogok</t>
  </si>
  <si>
    <t>8.</t>
  </si>
  <si>
    <t>Tenyészállatok</t>
  </si>
  <si>
    <t>Beruházások, felújítások</t>
  </si>
  <si>
    <t>Tárgyi eszközök értékhelyesbítése</t>
  </si>
  <si>
    <t>II.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</si>
  <si>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</si>
  <si>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</si>
  <si>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</si>
  <si>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</si>
  <si>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</si>
  <si>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</si>
  <si>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III.</t>
  </si>
  <si>
    <t xml:space="preserve">Befektetett pénzügyi eszközök </t>
  </si>
  <si>
    <t>IV.</t>
  </si>
  <si>
    <t>A)</t>
  </si>
  <si>
    <t>Anyagok</t>
  </si>
  <si>
    <t>Befejezetlen termékek, félkész termékek</t>
  </si>
  <si>
    <t>Növendék-, hízó- és egyéb állat</t>
  </si>
  <si>
    <t>Késztermékek</t>
  </si>
  <si>
    <t>Egyéb részesedés</t>
  </si>
  <si>
    <t>Forgalmi célú hitelviszonyt megtestesítő értékpapírok</t>
  </si>
  <si>
    <t>Pénztárak, csekkek, betétkönyvek</t>
  </si>
  <si>
    <t>Költségvetési bankszámlák</t>
  </si>
  <si>
    <t>Elszámolási számlák</t>
  </si>
  <si>
    <t>V.</t>
  </si>
  <si>
    <t>B)</t>
  </si>
  <si>
    <t>ESZKÖZÖK ÖSSZESEN (A+B)</t>
  </si>
  <si>
    <t>FORRÁSOK</t>
  </si>
  <si>
    <t>D)</t>
  </si>
  <si>
    <t>SAJÁT TŐKE ÖSSZESEN (1+2+3)</t>
  </si>
  <si>
    <t>E)</t>
  </si>
  <si>
    <t>F)</t>
  </si>
  <si>
    <t>FORRÁSOK (D+E+F)</t>
  </si>
  <si>
    <t>Üzemeltetésre, kezelésre átadott eszközök</t>
  </si>
  <si>
    <t>Üzemeltetésre kezelésre átadott, koncesszióba, vagyonkezlésbe adott, illetve vagyonkezelésbe vett  eszközök</t>
  </si>
  <si>
    <t>Koncesszióba adott eszközök</t>
  </si>
  <si>
    <t>Vagyonkezelésbe vett eszközök</t>
  </si>
  <si>
    <t>Vagyonkezelésbe adott eszközök</t>
  </si>
  <si>
    <t>Üzemeltetésre kezelésre átadott, koncesszióba, vagyonkezlésbe adott, illetve vagyonkezelésbe vett  eszközök értékhelyesbítése</t>
  </si>
  <si>
    <t>Áruk,betétdíjas göngyölegek,közvetített szolgáltatások és követelések fejében átvett eszközök, készletek</t>
  </si>
  <si>
    <t xml:space="preserve">Értékpapírok </t>
  </si>
  <si>
    <t>Idegen pénzeszközök számlái</t>
  </si>
  <si>
    <t xml:space="preserve">Készletek </t>
  </si>
  <si>
    <t>9.</t>
  </si>
  <si>
    <t>10.</t>
  </si>
  <si>
    <t>11.</t>
  </si>
  <si>
    <t>12.</t>
  </si>
  <si>
    <t>13.</t>
  </si>
  <si>
    <t>14.</t>
  </si>
  <si>
    <t>Tárgyi eszközök összesen (7+…..+14)</t>
  </si>
  <si>
    <t>Tárkány Község Önkormányzata és költségvetési szervei könyvviteli mérlege 2013. évdecember 31.</t>
  </si>
  <si>
    <t>Tárkányi Közös Önkormányzati Hivatal</t>
  </si>
  <si>
    <t>Tárkány Község Önkormányzata</t>
  </si>
  <si>
    <t>Tárkány-Ete Közös Fenntartású Óvoda</t>
  </si>
  <si>
    <t>Összesen</t>
  </si>
  <si>
    <t>15. mellélet</t>
  </si>
  <si>
    <t>a  9/2015.(IV. 30.) önkormányzati rendelethez</t>
  </si>
  <si>
    <t>Gépek, berendezések, felszerelések, járművek</t>
  </si>
  <si>
    <t>Nemzeti vagyonba tartozó BEFEKTETETT ESZKÖZÖK ÖSSZ. (I.+……+IV/a)</t>
  </si>
  <si>
    <t xml:space="preserve">NEMZETI VAGYONBA TARTOZÓ FORGÓESZKÖZÖK </t>
  </si>
  <si>
    <t>C)</t>
  </si>
  <si>
    <t>Hosszú lejáratú betétek</t>
  </si>
  <si>
    <t>PÉNZESZKÖZÖK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</si>
  <si>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</si>
  <si>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</si>
  <si>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</si>
  <si>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</si>
  <si>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</si>
  <si>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</si>
  <si>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</si>
  <si>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</si>
  <si>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</si>
  <si>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</si>
  <si>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</si>
  <si>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</si>
  <si>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</si>
  <si>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</si>
  <si>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 xml:space="preserve">Egyéb sajátos eszközoldali elszámolások </t>
  </si>
  <si>
    <t>Aktív időbeli elhatárolások</t>
  </si>
  <si>
    <t>G)</t>
  </si>
  <si>
    <t>Nemzeti vagyon induláskori értéke</t>
  </si>
  <si>
    <t>Nemzeti vagyon változásai</t>
  </si>
  <si>
    <t>Egyéb eszközök induláskori értéke</t>
  </si>
  <si>
    <t>Felhalmozott eredmény</t>
  </si>
  <si>
    <t>Mérleg szerinti eredmény</t>
  </si>
  <si>
    <t>VI.</t>
  </si>
  <si>
    <t>Eszközök értékhelyesbítésének forrása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</si>
  <si>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</si>
  <si>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</si>
  <si>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</si>
  <si>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</si>
  <si>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</si>
  <si>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</si>
  <si>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</si>
  <si>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Beruházásokra</t>
  </si>
  <si>
    <t>Működési célú kiadásokra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</si>
  <si>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</si>
  <si>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</si>
  <si>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</si>
  <si>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</si>
  <si>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</si>
  <si>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</si>
  <si>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</si>
  <si>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</si>
  <si>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</si>
  <si>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</si>
  <si>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Kincstári számlavezetéssel kapcsolatos elszámolások</t>
  </si>
  <si>
    <t>K)</t>
  </si>
  <si>
    <t>Passzív időbeli elhatárolások</t>
  </si>
</sst>
</file>

<file path=xl/styles.xml><?xml version="1.0" encoding="utf-8"?>
<styleSheet xmlns="http://schemas.openxmlformats.org/spreadsheetml/2006/main">
  <numFmts count="1">
    <numFmt numFmtId="164" formatCode="mmmm\ d\.;@"/>
  </numFmts>
  <fonts count="1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/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0" fontId="6" fillId="0" borderId="3" xfId="0" applyFont="1" applyBorder="1"/>
    <xf numFmtId="0" fontId="3" fillId="0" borderId="6" xfId="0" applyFont="1" applyBorder="1" applyAlignment="1">
      <alignment horizontal="center"/>
    </xf>
    <xf numFmtId="0" fontId="7" fillId="0" borderId="7" xfId="0" applyFont="1" applyBorder="1"/>
    <xf numFmtId="0" fontId="1" fillId="0" borderId="6" xfId="0" applyFont="1" applyBorder="1"/>
    <xf numFmtId="0" fontId="0" fillId="0" borderId="3" xfId="0" applyBorder="1"/>
    <xf numFmtId="0" fontId="0" fillId="0" borderId="0" xfId="0" applyBorder="1"/>
    <xf numFmtId="0" fontId="8" fillId="0" borderId="0" xfId="0" applyFont="1" applyBorder="1" applyAlignment="1"/>
    <xf numFmtId="0" fontId="7" fillId="0" borderId="8" xfId="0" applyFont="1" applyBorder="1"/>
    <xf numFmtId="0" fontId="1" fillId="0" borderId="9" xfId="0" applyFont="1" applyBorder="1" applyAlignment="1">
      <alignment horizontal="center"/>
    </xf>
    <xf numFmtId="0" fontId="3" fillId="0" borderId="10" xfId="0" applyFont="1" applyBorder="1"/>
    <xf numFmtId="0" fontId="1" fillId="0" borderId="0" xfId="0" applyFont="1" applyAlignment="1">
      <alignment horizontal="center"/>
    </xf>
    <xf numFmtId="0" fontId="5" fillId="0" borderId="11" xfId="0" applyFont="1" applyBorder="1" applyAlignment="1"/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1" fillId="0" borderId="9" xfId="0" applyFont="1" applyBorder="1"/>
    <xf numFmtId="0" fontId="3" fillId="0" borderId="14" xfId="0" applyFont="1" applyBorder="1"/>
    <xf numFmtId="0" fontId="9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8" xfId="0" applyFont="1" applyBorder="1"/>
    <xf numFmtId="0" fontId="3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distributed"/>
    </xf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8" xfId="0" applyFont="1" applyBorder="1" applyAlignment="1">
      <alignment horizontal="left" vertical="distributed"/>
    </xf>
    <xf numFmtId="0" fontId="5" fillId="0" borderId="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8" xfId="0" applyFont="1" applyBorder="1" applyAlignment="1">
      <alignment vertical="distributed"/>
    </xf>
    <xf numFmtId="0" fontId="5" fillId="0" borderId="0" xfId="0" applyFont="1" applyBorder="1" applyAlignment="1">
      <alignment horizontal="left" vertical="distributed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/>
    <xf numFmtId="0" fontId="5" fillId="0" borderId="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8" xfId="0" applyFont="1" applyBorder="1" applyAlignment="1">
      <alignment horizontal="right" vertical="distributed"/>
    </xf>
    <xf numFmtId="0" fontId="7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right" vertical="distributed"/>
    </xf>
    <xf numFmtId="0" fontId="7" fillId="0" borderId="13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5" fillId="0" borderId="7" xfId="0" applyFont="1" applyBorder="1" applyAlignment="1">
      <alignment horizontal="left" vertical="distributed"/>
    </xf>
    <xf numFmtId="0" fontId="5" fillId="0" borderId="18" xfId="0" applyFont="1" applyBorder="1" applyAlignment="1">
      <alignment horizontal="left" vertical="distributed"/>
    </xf>
    <xf numFmtId="0" fontId="5" fillId="0" borderId="19" xfId="0" applyFont="1" applyBorder="1" applyAlignment="1">
      <alignment horizontal="left" vertical="distributed"/>
    </xf>
    <xf numFmtId="0" fontId="5" fillId="0" borderId="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8" xfId="0" applyFont="1" applyBorder="1" applyAlignment="1">
      <alignment vertical="distributed"/>
    </xf>
    <xf numFmtId="0" fontId="10" fillId="0" borderId="8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0" fillId="0" borderId="23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5" fillId="0" borderId="7" xfId="0" applyFont="1" applyBorder="1" applyAlignment="1">
      <alignment vertical="distributed"/>
    </xf>
    <xf numFmtId="0" fontId="5" fillId="0" borderId="18" xfId="0" applyFont="1" applyBorder="1" applyAlignment="1">
      <alignment vertical="distributed"/>
    </xf>
    <xf numFmtId="0" fontId="5" fillId="0" borderId="19" xfId="0" applyFont="1" applyBorder="1" applyAlignment="1">
      <alignment vertical="distributed"/>
    </xf>
    <xf numFmtId="0" fontId="5" fillId="0" borderId="16" xfId="0" applyFont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vertical="distributed"/>
    </xf>
    <xf numFmtId="0" fontId="3" fillId="0" borderId="16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 vertical="distributed"/>
    </xf>
    <xf numFmtId="0" fontId="7" fillId="0" borderId="18" xfId="0" applyFont="1" applyBorder="1" applyAlignment="1">
      <alignment horizontal="left" vertical="distributed"/>
    </xf>
    <xf numFmtId="0" fontId="7" fillId="0" borderId="19" xfId="0" applyFont="1" applyBorder="1" applyAlignment="1">
      <alignment horizontal="left" vertical="distributed"/>
    </xf>
    <xf numFmtId="0" fontId="7" fillId="0" borderId="24" xfId="0" applyFont="1" applyBorder="1" applyAlignment="1">
      <alignment horizontal="left" vertical="distributed" wrapText="1"/>
    </xf>
    <xf numFmtId="0" fontId="7" fillId="0" borderId="25" xfId="0" applyFont="1" applyBorder="1" applyAlignment="1">
      <alignment horizontal="left" vertical="distributed" wrapText="1"/>
    </xf>
    <xf numFmtId="0" fontId="7" fillId="0" borderId="26" xfId="0" applyFont="1" applyBorder="1" applyAlignment="1">
      <alignment horizontal="left" vertical="distributed" wrapText="1"/>
    </xf>
    <xf numFmtId="0" fontId="7" fillId="0" borderId="4" xfId="0" applyFont="1" applyBorder="1" applyAlignment="1">
      <alignment horizontal="left" vertical="distributed" wrapText="1"/>
    </xf>
    <xf numFmtId="0" fontId="7" fillId="0" borderId="27" xfId="0" applyFont="1" applyBorder="1" applyAlignment="1">
      <alignment horizontal="left" vertical="distributed" wrapText="1"/>
    </xf>
    <xf numFmtId="0" fontId="7" fillId="0" borderId="28" xfId="0" applyFont="1" applyBorder="1" applyAlignment="1">
      <alignment horizontal="left" vertical="distributed" wrapText="1"/>
    </xf>
    <xf numFmtId="0" fontId="7" fillId="0" borderId="23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7"/>
  <sheetViews>
    <sheetView tabSelected="1" topLeftCell="D10" zoomScale="115" zoomScaleNormal="115" workbookViewId="0">
      <selection activeCell="K20" sqref="K20"/>
    </sheetView>
  </sheetViews>
  <sheetFormatPr defaultRowHeight="12.75"/>
  <cols>
    <col min="1" max="1" width="4.7109375" style="1" customWidth="1"/>
    <col min="3" max="3" width="11.5703125" customWidth="1"/>
    <col min="5" max="5" width="18" customWidth="1"/>
    <col min="6" max="6" width="10.7109375" customWidth="1"/>
    <col min="7" max="7" width="12.28515625" customWidth="1"/>
    <col min="8" max="8" width="9.140625" customWidth="1"/>
    <col min="9" max="9" width="10.42578125" bestFit="1" customWidth="1"/>
    <col min="10" max="10" width="10.42578125" customWidth="1"/>
    <col min="11" max="11" width="10.42578125" bestFit="1" customWidth="1"/>
    <col min="12" max="12" width="11.85546875" customWidth="1"/>
    <col min="13" max="13" width="12" customWidth="1"/>
    <col min="14" max="14" width="10.7109375" customWidth="1"/>
  </cols>
  <sheetData>
    <row r="1" spans="1:14">
      <c r="M1" s="42" t="s">
        <v>77</v>
      </c>
      <c r="N1" s="3"/>
    </row>
    <row r="2" spans="1:14">
      <c r="A2" s="102" t="s">
        <v>78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3"/>
    </row>
    <row r="3" spans="1:14" ht="16.5" customHeight="1">
      <c r="A3" s="103" t="s">
        <v>72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4"/>
    </row>
    <row r="4" spans="1:14" ht="13.5" thickBot="1">
      <c r="A4" s="81" t="s">
        <v>0</v>
      </c>
      <c r="B4" s="81"/>
      <c r="C4" s="81"/>
      <c r="D4" s="2"/>
      <c r="E4" s="2"/>
      <c r="F4" s="2"/>
      <c r="G4" s="2"/>
      <c r="H4" s="2"/>
      <c r="I4" s="2"/>
      <c r="J4" s="2"/>
      <c r="K4" s="2"/>
      <c r="L4" s="78" t="s">
        <v>1</v>
      </c>
      <c r="M4" s="78"/>
      <c r="N4" s="5"/>
    </row>
    <row r="5" spans="1:14" ht="29.25" customHeight="1" thickTop="1" thickBot="1">
      <c r="A5" s="104" t="s">
        <v>2</v>
      </c>
      <c r="B5" s="105" t="s">
        <v>3</v>
      </c>
      <c r="C5" s="105"/>
      <c r="D5" s="105"/>
      <c r="E5" s="105"/>
      <c r="F5" s="108" t="s">
        <v>74</v>
      </c>
      <c r="G5" s="109"/>
      <c r="H5" s="106" t="s">
        <v>73</v>
      </c>
      <c r="I5" s="110"/>
      <c r="J5" s="106" t="s">
        <v>75</v>
      </c>
      <c r="K5" s="110"/>
      <c r="L5" s="106" t="s">
        <v>76</v>
      </c>
      <c r="M5" s="107"/>
      <c r="N5" s="8"/>
    </row>
    <row r="6" spans="1:14" ht="16.5" customHeight="1" thickTop="1" thickBot="1">
      <c r="A6" s="104"/>
      <c r="B6" s="105"/>
      <c r="C6" s="105"/>
      <c r="D6" s="105"/>
      <c r="E6" s="105"/>
      <c r="F6" s="6" t="s">
        <v>4</v>
      </c>
      <c r="G6" s="7" t="s">
        <v>5</v>
      </c>
      <c r="H6" s="6" t="s">
        <v>4</v>
      </c>
      <c r="I6" s="7" t="s">
        <v>5</v>
      </c>
      <c r="J6" s="6" t="s">
        <v>4</v>
      </c>
      <c r="K6" s="7" t="s">
        <v>5</v>
      </c>
      <c r="L6" s="6" t="s">
        <v>4</v>
      </c>
      <c r="M6" s="7" t="s">
        <v>5</v>
      </c>
      <c r="N6" s="8"/>
    </row>
    <row r="7" spans="1:14" ht="16.5" customHeight="1" thickTop="1">
      <c r="A7" s="104"/>
      <c r="B7" s="105"/>
      <c r="C7" s="105"/>
      <c r="D7" s="105"/>
      <c r="E7" s="105"/>
      <c r="F7" s="9">
        <v>39083</v>
      </c>
      <c r="G7" s="10">
        <v>42004</v>
      </c>
      <c r="H7" s="9">
        <v>39083</v>
      </c>
      <c r="I7" s="10">
        <v>42004</v>
      </c>
      <c r="J7" s="9">
        <v>39083</v>
      </c>
      <c r="K7" s="10">
        <v>42004</v>
      </c>
      <c r="L7" s="9">
        <v>39083</v>
      </c>
      <c r="M7" s="10">
        <v>42004</v>
      </c>
      <c r="N7" s="11"/>
    </row>
    <row r="8" spans="1:14" ht="16.5" customHeight="1">
      <c r="A8" s="32" t="s">
        <v>36</v>
      </c>
      <c r="B8" s="69" t="s">
        <v>80</v>
      </c>
      <c r="C8" s="69"/>
      <c r="D8" s="69"/>
      <c r="E8" s="69"/>
      <c r="F8" s="34">
        <f t="shared" ref="F8:K8" si="0">F9+F16+F25+F32</f>
        <v>386052</v>
      </c>
      <c r="G8" s="34">
        <f t="shared" si="0"/>
        <v>704010</v>
      </c>
      <c r="H8" s="34">
        <f t="shared" si="0"/>
        <v>0</v>
      </c>
      <c r="I8" s="34">
        <f t="shared" si="0"/>
        <v>202</v>
      </c>
      <c r="J8" s="34">
        <f t="shared" si="0"/>
        <v>303</v>
      </c>
      <c r="K8" s="34">
        <f t="shared" si="0"/>
        <v>180</v>
      </c>
      <c r="L8" s="34">
        <f>F8+H8+J8</f>
        <v>386355</v>
      </c>
      <c r="M8" s="34">
        <f>G8+I8+K8</f>
        <v>704392</v>
      </c>
      <c r="N8" s="11"/>
    </row>
    <row r="9" spans="1:14" ht="16.5" customHeight="1">
      <c r="A9" s="15" t="s">
        <v>18</v>
      </c>
      <c r="B9" s="72" t="s">
        <v>19</v>
      </c>
      <c r="C9" s="72"/>
      <c r="D9" s="72"/>
      <c r="E9" s="72"/>
      <c r="F9" s="16">
        <f t="shared" ref="F9:K9" si="1">SUM(F10:F15)</f>
        <v>0</v>
      </c>
      <c r="G9" s="16">
        <f t="shared" si="1"/>
        <v>0</v>
      </c>
      <c r="H9" s="16">
        <f t="shared" si="1"/>
        <v>0</v>
      </c>
      <c r="I9" s="16">
        <f t="shared" si="1"/>
        <v>202</v>
      </c>
      <c r="J9" s="16">
        <f t="shared" si="1"/>
        <v>97</v>
      </c>
      <c r="K9" s="16">
        <f t="shared" si="1"/>
        <v>75</v>
      </c>
      <c r="L9" s="34">
        <f t="shared" ref="L9:L31" si="2">F9+H9+J9</f>
        <v>97</v>
      </c>
      <c r="M9" s="34">
        <f t="shared" ref="M9:M45" si="3">G9+I9+K9</f>
        <v>277</v>
      </c>
      <c r="N9" s="11"/>
    </row>
    <row r="10" spans="1:14">
      <c r="A10" s="12" t="s">
        <v>6</v>
      </c>
      <c r="B10" s="71" t="s">
        <v>7</v>
      </c>
      <c r="C10" s="71"/>
      <c r="D10" s="71"/>
      <c r="E10" s="71"/>
      <c r="F10" s="53"/>
      <c r="G10" s="53"/>
      <c r="H10" s="46"/>
      <c r="I10" s="46"/>
      <c r="J10" s="53"/>
      <c r="K10" s="53"/>
      <c r="L10" s="34">
        <f t="shared" si="2"/>
        <v>0</v>
      </c>
      <c r="M10" s="34">
        <f t="shared" si="3"/>
        <v>0</v>
      </c>
      <c r="N10" s="14"/>
    </row>
    <row r="11" spans="1:14">
      <c r="A11" s="12" t="s">
        <v>8</v>
      </c>
      <c r="B11" s="71" t="s">
        <v>9</v>
      </c>
      <c r="C11" s="71"/>
      <c r="D11" s="71"/>
      <c r="E11" s="71"/>
      <c r="F11" s="53"/>
      <c r="G11" s="53"/>
      <c r="H11" s="46"/>
      <c r="I11" s="46"/>
      <c r="J11" s="53"/>
      <c r="K11" s="53"/>
      <c r="L11" s="34">
        <f t="shared" si="2"/>
        <v>0</v>
      </c>
      <c r="M11" s="34">
        <f t="shared" si="3"/>
        <v>0</v>
      </c>
      <c r="N11" s="14"/>
    </row>
    <row r="12" spans="1:14">
      <c r="A12" s="12" t="s">
        <v>10</v>
      </c>
      <c r="B12" s="71" t="s">
        <v>11</v>
      </c>
      <c r="C12" s="71"/>
      <c r="D12" s="71"/>
      <c r="E12" s="71"/>
      <c r="F12" s="53"/>
      <c r="G12" s="53">
        <v>0</v>
      </c>
      <c r="H12" s="46">
        <v>0</v>
      </c>
      <c r="I12" s="53">
        <v>202</v>
      </c>
      <c r="J12" s="53">
        <v>97</v>
      </c>
      <c r="K12" s="53">
        <v>75</v>
      </c>
      <c r="L12" s="34">
        <f t="shared" si="2"/>
        <v>97</v>
      </c>
      <c r="M12" s="34">
        <f t="shared" si="3"/>
        <v>277</v>
      </c>
      <c r="N12" s="14"/>
    </row>
    <row r="13" spans="1:14">
      <c r="A13" s="12" t="s">
        <v>12</v>
      </c>
      <c r="B13" s="71" t="s">
        <v>13</v>
      </c>
      <c r="C13" s="71"/>
      <c r="D13" s="71"/>
      <c r="E13" s="71"/>
      <c r="F13" s="53"/>
      <c r="G13" s="53"/>
      <c r="H13" s="46"/>
      <c r="I13" s="46"/>
      <c r="J13" s="53"/>
      <c r="K13" s="53"/>
      <c r="L13" s="34">
        <f t="shared" si="2"/>
        <v>0</v>
      </c>
      <c r="M13" s="34">
        <f t="shared" si="3"/>
        <v>0</v>
      </c>
      <c r="N13" s="14"/>
    </row>
    <row r="14" spans="1:14">
      <c r="A14" s="12" t="s">
        <v>14</v>
      </c>
      <c r="B14" s="71" t="s">
        <v>15</v>
      </c>
      <c r="C14" s="71"/>
      <c r="D14" s="71"/>
      <c r="E14" s="71"/>
      <c r="F14" s="53"/>
      <c r="G14" s="53"/>
      <c r="H14" s="46"/>
      <c r="I14" s="46"/>
      <c r="J14" s="53"/>
      <c r="K14" s="53"/>
      <c r="L14" s="34">
        <f t="shared" si="2"/>
        <v>0</v>
      </c>
      <c r="M14" s="34">
        <f t="shared" si="3"/>
        <v>0</v>
      </c>
      <c r="N14" s="14"/>
    </row>
    <row r="15" spans="1:14">
      <c r="A15" s="12" t="s">
        <v>16</v>
      </c>
      <c r="B15" s="71" t="s">
        <v>17</v>
      </c>
      <c r="C15" s="71"/>
      <c r="D15" s="71"/>
      <c r="E15" s="71"/>
      <c r="F15" s="53"/>
      <c r="G15" s="53"/>
      <c r="H15" s="46"/>
      <c r="I15" s="46"/>
      <c r="J15" s="53"/>
      <c r="K15" s="53"/>
      <c r="L15" s="34">
        <f t="shared" si="2"/>
        <v>0</v>
      </c>
      <c r="M15" s="34">
        <f t="shared" si="3"/>
        <v>0</v>
      </c>
      <c r="N15" s="14"/>
    </row>
    <row r="16" spans="1:14">
      <c r="A16" s="15" t="s">
        <v>26</v>
      </c>
      <c r="B16" s="72" t="s">
        <v>71</v>
      </c>
      <c r="C16" s="72"/>
      <c r="D16" s="72"/>
      <c r="E16" s="72"/>
      <c r="F16" s="16">
        <f t="shared" ref="F16:K16" si="4">F17+F18+F19+F20+F21+F22+F23+F24</f>
        <v>333810</v>
      </c>
      <c r="G16" s="16">
        <f t="shared" si="4"/>
        <v>653946</v>
      </c>
      <c r="H16" s="16">
        <f t="shared" si="4"/>
        <v>0</v>
      </c>
      <c r="I16" s="16">
        <f t="shared" si="4"/>
        <v>0</v>
      </c>
      <c r="J16" s="16">
        <f t="shared" si="4"/>
        <v>206</v>
      </c>
      <c r="K16" s="16">
        <f t="shared" si="4"/>
        <v>105</v>
      </c>
      <c r="L16" s="34">
        <f t="shared" si="2"/>
        <v>334016</v>
      </c>
      <c r="M16" s="34">
        <f t="shared" si="3"/>
        <v>654051</v>
      </c>
      <c r="N16" s="14"/>
    </row>
    <row r="17" spans="1:14">
      <c r="A17" s="12" t="s">
        <v>20</v>
      </c>
      <c r="B17" s="71" t="s">
        <v>21</v>
      </c>
      <c r="C17" s="71"/>
      <c r="D17" s="71"/>
      <c r="E17" s="71"/>
      <c r="F17" s="53">
        <v>266085</v>
      </c>
      <c r="G17" s="53">
        <v>336555</v>
      </c>
      <c r="H17" s="46"/>
      <c r="I17" s="46"/>
      <c r="J17" s="53"/>
      <c r="K17" s="53"/>
      <c r="L17" s="34">
        <f t="shared" si="2"/>
        <v>266085</v>
      </c>
      <c r="M17" s="34">
        <f t="shared" si="3"/>
        <v>336555</v>
      </c>
      <c r="N17" s="14"/>
    </row>
    <row r="18" spans="1:14">
      <c r="A18" s="12" t="s">
        <v>22</v>
      </c>
      <c r="B18" s="71" t="s">
        <v>79</v>
      </c>
      <c r="C18" s="71"/>
      <c r="D18" s="71"/>
      <c r="E18" s="71"/>
      <c r="F18" s="53">
        <v>2861</v>
      </c>
      <c r="G18" s="53">
        <v>3772</v>
      </c>
      <c r="H18" s="46"/>
      <c r="I18" s="46"/>
      <c r="J18" s="53">
        <v>206</v>
      </c>
      <c r="K18" s="53">
        <v>105</v>
      </c>
      <c r="L18" s="34">
        <f t="shared" si="2"/>
        <v>3067</v>
      </c>
      <c r="M18" s="34">
        <f t="shared" si="3"/>
        <v>3877</v>
      </c>
      <c r="N18" s="14"/>
    </row>
    <row r="19" spans="1:14">
      <c r="A19" s="12" t="s">
        <v>65</v>
      </c>
      <c r="B19" s="65"/>
      <c r="C19" s="66"/>
      <c r="D19" s="66"/>
      <c r="E19" s="67"/>
      <c r="F19" s="53"/>
      <c r="G19" s="53"/>
      <c r="H19" s="46"/>
      <c r="I19" s="46"/>
      <c r="J19" s="53"/>
      <c r="K19" s="53"/>
      <c r="L19" s="34">
        <f t="shared" si="2"/>
        <v>0</v>
      </c>
      <c r="M19" s="34">
        <f t="shared" si="3"/>
        <v>0</v>
      </c>
      <c r="N19" s="14"/>
    </row>
    <row r="20" spans="1:14">
      <c r="A20" s="12" t="s">
        <v>66</v>
      </c>
      <c r="B20" s="71" t="s">
        <v>23</v>
      </c>
      <c r="C20" s="71"/>
      <c r="D20" s="71"/>
      <c r="E20" s="71"/>
      <c r="F20" s="53"/>
      <c r="G20" s="53"/>
      <c r="H20" s="46"/>
      <c r="I20" s="46"/>
      <c r="J20" s="53"/>
      <c r="K20" s="53"/>
      <c r="L20" s="34">
        <f t="shared" si="2"/>
        <v>0</v>
      </c>
      <c r="M20" s="34">
        <f t="shared" si="3"/>
        <v>0</v>
      </c>
      <c r="N20" s="14"/>
    </row>
    <row r="21" spans="1:14">
      <c r="A21" s="12" t="s">
        <v>67</v>
      </c>
      <c r="B21" s="71" t="s">
        <v>24</v>
      </c>
      <c r="C21" s="71"/>
      <c r="D21" s="71"/>
      <c r="E21" s="71"/>
      <c r="F21" s="53">
        <v>64864</v>
      </c>
      <c r="G21" s="53">
        <v>313619</v>
      </c>
      <c r="H21" s="46"/>
      <c r="I21" s="46"/>
      <c r="J21" s="53"/>
      <c r="K21" s="53"/>
      <c r="L21" s="34">
        <f t="shared" si="2"/>
        <v>64864</v>
      </c>
      <c r="M21" s="34">
        <f t="shared" si="3"/>
        <v>313619</v>
      </c>
      <c r="N21" s="14"/>
    </row>
    <row r="22" spans="1:14">
      <c r="A22" s="12" t="s">
        <v>68</v>
      </c>
      <c r="B22" s="71"/>
      <c r="C22" s="71"/>
      <c r="D22" s="71"/>
      <c r="E22" s="71"/>
      <c r="F22" s="53"/>
      <c r="G22" s="53"/>
      <c r="H22" s="46"/>
      <c r="I22" s="46"/>
      <c r="J22" s="53"/>
      <c r="K22" s="53"/>
      <c r="L22" s="34">
        <f t="shared" si="2"/>
        <v>0</v>
      </c>
      <c r="M22" s="34">
        <f t="shared" si="3"/>
        <v>0</v>
      </c>
      <c r="N22" s="14"/>
    </row>
    <row r="23" spans="1:14">
      <c r="A23" s="12" t="s">
        <v>69</v>
      </c>
      <c r="B23" s="71"/>
      <c r="C23" s="71"/>
      <c r="D23" s="71"/>
      <c r="E23" s="71"/>
      <c r="F23" s="53"/>
      <c r="G23" s="53"/>
      <c r="H23" s="46"/>
      <c r="I23" s="46"/>
      <c r="J23" s="53"/>
      <c r="K23" s="53"/>
      <c r="L23" s="34">
        <f t="shared" si="2"/>
        <v>0</v>
      </c>
      <c r="M23" s="34">
        <f t="shared" si="3"/>
        <v>0</v>
      </c>
      <c r="N23" s="14"/>
    </row>
    <row r="24" spans="1:14">
      <c r="A24" s="12" t="s">
        <v>70</v>
      </c>
      <c r="B24" s="71" t="s">
        <v>25</v>
      </c>
      <c r="C24" s="71"/>
      <c r="D24" s="71"/>
      <c r="E24" s="71"/>
      <c r="F24" s="53"/>
      <c r="G24" s="53"/>
      <c r="H24" s="46"/>
      <c r="I24" s="46"/>
      <c r="J24" s="53"/>
      <c r="K24" s="53"/>
      <c r="L24" s="34">
        <f t="shared" si="2"/>
        <v>0</v>
      </c>
      <c r="M24" s="34">
        <f t="shared" si="3"/>
        <v>0</v>
      </c>
      <c r="N24" s="14"/>
    </row>
    <row r="25" spans="1:14">
      <c r="A25" s="15" t="s">
        <v>33</v>
      </c>
      <c r="B25" s="72" t="s">
        <v>34</v>
      </c>
      <c r="C25" s="72"/>
      <c r="D25" s="72"/>
      <c r="E25" s="72"/>
      <c r="F25" s="16">
        <f t="shared" ref="F25:K25" si="5">SUM(F26:F31)</f>
        <v>0</v>
      </c>
      <c r="G25" s="16">
        <f t="shared" si="5"/>
        <v>0</v>
      </c>
      <c r="H25" s="16">
        <f t="shared" si="5"/>
        <v>0</v>
      </c>
      <c r="I25" s="16">
        <f t="shared" si="5"/>
        <v>0</v>
      </c>
      <c r="J25" s="16">
        <f t="shared" si="5"/>
        <v>0</v>
      </c>
      <c r="K25" s="16">
        <f t="shared" si="5"/>
        <v>0</v>
      </c>
      <c r="L25" s="34">
        <f t="shared" si="2"/>
        <v>0</v>
      </c>
      <c r="M25" s="34">
        <f t="shared" si="3"/>
        <v>0</v>
      </c>
      <c r="N25" s="14"/>
    </row>
    <row r="26" spans="1:14">
      <c r="A26" s="12" t="s">
        <v>6</v>
      </c>
      <c r="B26" s="71" t="s">
        <v>27</v>
      </c>
      <c r="C26" s="71"/>
      <c r="D26" s="71"/>
      <c r="E26" s="71"/>
      <c r="F26" s="46"/>
      <c r="G26" s="46"/>
      <c r="H26" s="46"/>
      <c r="I26" s="46"/>
      <c r="J26" s="46"/>
      <c r="K26" s="46"/>
      <c r="L26" s="34">
        <f t="shared" si="2"/>
        <v>0</v>
      </c>
      <c r="M26" s="34">
        <f t="shared" si="3"/>
        <v>0</v>
      </c>
      <c r="N26" s="14"/>
    </row>
    <row r="27" spans="1:14">
      <c r="A27" s="12" t="s">
        <v>8</v>
      </c>
      <c r="B27" s="71" t="s">
        <v>28</v>
      </c>
      <c r="C27" s="71"/>
      <c r="D27" s="71"/>
      <c r="E27" s="71"/>
      <c r="F27" s="46"/>
      <c r="G27" s="46"/>
      <c r="H27" s="46"/>
      <c r="I27" s="46"/>
      <c r="J27" s="46"/>
      <c r="K27" s="46"/>
      <c r="L27" s="34">
        <f t="shared" si="2"/>
        <v>0</v>
      </c>
      <c r="M27" s="34">
        <f t="shared" si="3"/>
        <v>0</v>
      </c>
      <c r="N27" s="14"/>
    </row>
    <row r="28" spans="1:14">
      <c r="A28" s="12" t="s">
        <v>10</v>
      </c>
      <c r="B28" s="71" t="s">
        <v>29</v>
      </c>
      <c r="C28" s="71"/>
      <c r="D28" s="71"/>
      <c r="E28" s="71"/>
      <c r="F28" s="46"/>
      <c r="G28" s="46"/>
      <c r="H28" s="46"/>
      <c r="I28" s="46"/>
      <c r="J28" s="46"/>
      <c r="K28" s="46"/>
      <c r="L28" s="34">
        <f t="shared" si="2"/>
        <v>0</v>
      </c>
      <c r="M28" s="34">
        <f t="shared" si="3"/>
        <v>0</v>
      </c>
      <c r="N28" s="14"/>
    </row>
    <row r="29" spans="1:14">
      <c r="A29" s="12" t="s">
        <v>12</v>
      </c>
      <c r="B29" s="71" t="s">
        <v>30</v>
      </c>
      <c r="C29" s="71"/>
      <c r="D29" s="71"/>
      <c r="E29" s="71"/>
      <c r="F29" s="46"/>
      <c r="G29" s="46"/>
      <c r="H29" s="46"/>
      <c r="I29" s="46"/>
      <c r="J29" s="46"/>
      <c r="K29" s="46"/>
      <c r="L29" s="34">
        <f t="shared" si="2"/>
        <v>0</v>
      </c>
      <c r="M29" s="34">
        <f t="shared" si="3"/>
        <v>0</v>
      </c>
      <c r="N29" s="14"/>
    </row>
    <row r="30" spans="1:14">
      <c r="A30" s="12" t="s">
        <v>14</v>
      </c>
      <c r="B30" s="71" t="s">
        <v>31</v>
      </c>
      <c r="C30" s="71"/>
      <c r="D30" s="71"/>
      <c r="E30" s="71"/>
      <c r="F30" s="46"/>
      <c r="G30" s="46"/>
      <c r="H30" s="46"/>
      <c r="I30" s="46"/>
      <c r="J30" s="46"/>
      <c r="K30" s="46"/>
      <c r="L30" s="34">
        <f t="shared" si="2"/>
        <v>0</v>
      </c>
      <c r="M30" s="34">
        <f t="shared" si="3"/>
        <v>0</v>
      </c>
      <c r="N30" s="14"/>
    </row>
    <row r="31" spans="1:14">
      <c r="A31" s="12" t="s">
        <v>16</v>
      </c>
      <c r="B31" s="71" t="s">
        <v>32</v>
      </c>
      <c r="C31" s="71"/>
      <c r="D31" s="71"/>
      <c r="E31" s="71"/>
      <c r="F31" s="46"/>
      <c r="G31" s="46"/>
      <c r="H31" s="46"/>
      <c r="I31" s="46"/>
      <c r="J31" s="46"/>
      <c r="K31" s="46"/>
      <c r="L31" s="34">
        <f t="shared" si="2"/>
        <v>0</v>
      </c>
      <c r="M31" s="34">
        <f t="shared" si="3"/>
        <v>0</v>
      </c>
      <c r="N31" s="14"/>
    </row>
    <row r="32" spans="1:14" ht="12.75" customHeight="1">
      <c r="A32" s="85" t="s">
        <v>35</v>
      </c>
      <c r="B32" s="92" t="s">
        <v>56</v>
      </c>
      <c r="C32" s="93"/>
      <c r="D32" s="93"/>
      <c r="E32" s="94"/>
      <c r="F32" s="98">
        <f t="shared" ref="F32:K32" si="6">SUM(F34:F38)</f>
        <v>52242</v>
      </c>
      <c r="G32" s="100">
        <f t="shared" si="6"/>
        <v>50064</v>
      </c>
      <c r="H32" s="98">
        <f t="shared" si="6"/>
        <v>0</v>
      </c>
      <c r="I32" s="100">
        <f t="shared" si="6"/>
        <v>0</v>
      </c>
      <c r="J32" s="98">
        <f t="shared" si="6"/>
        <v>0</v>
      </c>
      <c r="K32" s="100">
        <f t="shared" si="6"/>
        <v>0</v>
      </c>
      <c r="L32" s="73">
        <f>F32+H32+J32</f>
        <v>52242</v>
      </c>
      <c r="M32" s="34">
        <f t="shared" si="3"/>
        <v>50064</v>
      </c>
      <c r="N32" s="14"/>
    </row>
    <row r="33" spans="1:14" ht="11.25" customHeight="1">
      <c r="A33" s="86"/>
      <c r="B33" s="95"/>
      <c r="C33" s="96"/>
      <c r="D33" s="96"/>
      <c r="E33" s="97"/>
      <c r="F33" s="99"/>
      <c r="G33" s="101"/>
      <c r="H33" s="99"/>
      <c r="I33" s="101"/>
      <c r="J33" s="99"/>
      <c r="K33" s="101"/>
      <c r="L33" s="74"/>
      <c r="M33" s="34">
        <f t="shared" si="3"/>
        <v>0</v>
      </c>
      <c r="N33" s="14"/>
    </row>
    <row r="34" spans="1:14">
      <c r="A34" s="12" t="s">
        <v>6</v>
      </c>
      <c r="B34" s="71" t="s">
        <v>55</v>
      </c>
      <c r="C34" s="71"/>
      <c r="D34" s="71"/>
      <c r="E34" s="71"/>
      <c r="F34" s="53">
        <v>52242</v>
      </c>
      <c r="G34" s="53">
        <v>50064</v>
      </c>
      <c r="H34" s="46"/>
      <c r="I34" s="46"/>
      <c r="J34" s="46"/>
      <c r="K34" s="46"/>
      <c r="L34" s="34">
        <f>F34+H34+J34</f>
        <v>52242</v>
      </c>
      <c r="M34" s="34">
        <f t="shared" si="3"/>
        <v>50064</v>
      </c>
      <c r="N34" s="14"/>
    </row>
    <row r="35" spans="1:14">
      <c r="A35" s="12" t="s">
        <v>8</v>
      </c>
      <c r="B35" s="71" t="s">
        <v>57</v>
      </c>
      <c r="C35" s="71"/>
      <c r="D35" s="71"/>
      <c r="E35" s="71"/>
      <c r="F35" s="53"/>
      <c r="G35" s="53"/>
      <c r="H35" s="46"/>
      <c r="I35" s="46"/>
      <c r="J35" s="46"/>
      <c r="K35" s="46"/>
      <c r="L35" s="34">
        <f t="shared" ref="L35:L44" si="7">F35+H35+J35</f>
        <v>0</v>
      </c>
      <c r="M35" s="34">
        <f t="shared" si="3"/>
        <v>0</v>
      </c>
      <c r="N35" s="18"/>
    </row>
    <row r="36" spans="1:14">
      <c r="A36" s="12" t="s">
        <v>10</v>
      </c>
      <c r="B36" s="65" t="s">
        <v>59</v>
      </c>
      <c r="C36" s="66"/>
      <c r="D36" s="66"/>
      <c r="E36" s="67"/>
      <c r="F36" s="54"/>
      <c r="G36" s="54"/>
      <c r="H36" s="47"/>
      <c r="I36" s="47"/>
      <c r="J36" s="47"/>
      <c r="K36" s="47"/>
      <c r="L36" s="34">
        <f t="shared" si="7"/>
        <v>0</v>
      </c>
      <c r="M36" s="34">
        <f t="shared" si="3"/>
        <v>0</v>
      </c>
      <c r="N36" s="18"/>
    </row>
    <row r="37" spans="1:14">
      <c r="A37" s="12" t="s">
        <v>12</v>
      </c>
      <c r="B37" s="65" t="s">
        <v>58</v>
      </c>
      <c r="C37" s="66"/>
      <c r="D37" s="66"/>
      <c r="E37" s="67"/>
      <c r="F37" s="54"/>
      <c r="G37" s="54"/>
      <c r="H37" s="47"/>
      <c r="I37" s="47"/>
      <c r="J37" s="47"/>
      <c r="K37" s="47"/>
      <c r="L37" s="34">
        <f t="shared" si="7"/>
        <v>0</v>
      </c>
      <c r="M37" s="34">
        <f t="shared" si="3"/>
        <v>0</v>
      </c>
      <c r="N37" s="18"/>
    </row>
    <row r="38" spans="1:14" ht="18.75" customHeight="1">
      <c r="A38" s="33" t="s">
        <v>14</v>
      </c>
      <c r="B38" s="75" t="s">
        <v>60</v>
      </c>
      <c r="C38" s="76"/>
      <c r="D38" s="76"/>
      <c r="E38" s="77"/>
      <c r="F38" s="55"/>
      <c r="G38" s="55"/>
      <c r="H38" s="48"/>
      <c r="I38" s="48"/>
      <c r="J38" s="48"/>
      <c r="K38" s="48"/>
      <c r="L38" s="34">
        <f t="shared" si="7"/>
        <v>0</v>
      </c>
      <c r="M38" s="34">
        <f t="shared" si="3"/>
        <v>0</v>
      </c>
      <c r="N38" s="18"/>
    </row>
    <row r="39" spans="1:14">
      <c r="A39" s="32" t="s">
        <v>47</v>
      </c>
      <c r="B39" s="69" t="s">
        <v>81</v>
      </c>
      <c r="C39" s="69"/>
      <c r="D39" s="69"/>
      <c r="E39" s="69"/>
      <c r="F39" s="35">
        <f>F40+F47</f>
        <v>0</v>
      </c>
      <c r="G39" s="35">
        <f t="shared" ref="G39:K39" si="8">G40+G47</f>
        <v>0</v>
      </c>
      <c r="H39" s="35">
        <f t="shared" si="8"/>
        <v>0</v>
      </c>
      <c r="I39" s="35">
        <f t="shared" si="8"/>
        <v>0</v>
      </c>
      <c r="J39" s="35">
        <f t="shared" si="8"/>
        <v>123</v>
      </c>
      <c r="K39" s="35">
        <f t="shared" si="8"/>
        <v>215</v>
      </c>
      <c r="L39" s="34">
        <f t="shared" si="7"/>
        <v>123</v>
      </c>
      <c r="M39" s="34">
        <f t="shared" si="3"/>
        <v>215</v>
      </c>
      <c r="N39" s="18"/>
    </row>
    <row r="40" spans="1:14">
      <c r="A40" s="15" t="s">
        <v>18</v>
      </c>
      <c r="B40" s="72" t="s">
        <v>64</v>
      </c>
      <c r="C40" s="72"/>
      <c r="D40" s="72"/>
      <c r="E40" s="72"/>
      <c r="F40" s="16">
        <f t="shared" ref="F40:K40" si="9">SUM(F41:F45)</f>
        <v>0</v>
      </c>
      <c r="G40" s="16">
        <f t="shared" si="9"/>
        <v>0</v>
      </c>
      <c r="H40" s="16">
        <f t="shared" si="9"/>
        <v>0</v>
      </c>
      <c r="I40" s="16">
        <f t="shared" si="9"/>
        <v>0</v>
      </c>
      <c r="J40" s="16">
        <f t="shared" si="9"/>
        <v>123</v>
      </c>
      <c r="K40" s="16">
        <f t="shared" si="9"/>
        <v>215</v>
      </c>
      <c r="L40" s="34">
        <f t="shared" si="7"/>
        <v>123</v>
      </c>
      <c r="M40" s="34">
        <f t="shared" si="3"/>
        <v>215</v>
      </c>
      <c r="N40" s="18"/>
    </row>
    <row r="41" spans="1:14">
      <c r="A41" s="12" t="s">
        <v>6</v>
      </c>
      <c r="B41" s="71" t="s">
        <v>37</v>
      </c>
      <c r="C41" s="71"/>
      <c r="D41" s="71"/>
      <c r="E41" s="71"/>
      <c r="F41" s="46"/>
      <c r="G41" s="46"/>
      <c r="H41" s="46"/>
      <c r="I41" s="46"/>
      <c r="J41" s="53">
        <v>123</v>
      </c>
      <c r="K41" s="53">
        <v>215</v>
      </c>
      <c r="L41" s="34">
        <f t="shared" si="7"/>
        <v>123</v>
      </c>
      <c r="M41" s="34">
        <f t="shared" si="3"/>
        <v>215</v>
      </c>
      <c r="N41" s="18"/>
    </row>
    <row r="42" spans="1:14">
      <c r="A42" s="12" t="s">
        <v>8</v>
      </c>
      <c r="B42" s="71" t="s">
        <v>38</v>
      </c>
      <c r="C42" s="71"/>
      <c r="D42" s="71"/>
      <c r="E42" s="71"/>
      <c r="F42" s="46"/>
      <c r="G42" s="46"/>
      <c r="H42" s="46"/>
      <c r="I42" s="46"/>
      <c r="J42" s="53"/>
      <c r="K42" s="53"/>
      <c r="L42" s="34">
        <f t="shared" si="7"/>
        <v>0</v>
      </c>
      <c r="M42" s="34">
        <f t="shared" si="3"/>
        <v>0</v>
      </c>
      <c r="N42" s="18"/>
    </row>
    <row r="43" spans="1:14">
      <c r="A43" s="12" t="s">
        <v>10</v>
      </c>
      <c r="B43" s="71" t="s">
        <v>39</v>
      </c>
      <c r="C43" s="71"/>
      <c r="D43" s="71"/>
      <c r="E43" s="71"/>
      <c r="F43" s="46"/>
      <c r="G43" s="46"/>
      <c r="H43" s="46"/>
      <c r="I43" s="46"/>
      <c r="J43" s="53"/>
      <c r="K43" s="53"/>
      <c r="L43" s="34">
        <f t="shared" si="7"/>
        <v>0</v>
      </c>
      <c r="M43" s="34">
        <f t="shared" si="3"/>
        <v>0</v>
      </c>
      <c r="N43" s="18"/>
    </row>
    <row r="44" spans="1:14">
      <c r="A44" s="12" t="s">
        <v>12</v>
      </c>
      <c r="B44" s="71" t="s">
        <v>40</v>
      </c>
      <c r="C44" s="71"/>
      <c r="D44" s="71"/>
      <c r="E44" s="71"/>
      <c r="F44" s="46"/>
      <c r="G44" s="46"/>
      <c r="H44" s="46"/>
      <c r="I44" s="46"/>
      <c r="J44" s="53"/>
      <c r="K44" s="53"/>
      <c r="L44" s="34">
        <f t="shared" si="7"/>
        <v>0</v>
      </c>
      <c r="M44" s="34">
        <f t="shared" si="3"/>
        <v>0</v>
      </c>
      <c r="N44" s="18"/>
    </row>
    <row r="45" spans="1:14" ht="25.5" customHeight="1">
      <c r="A45" s="33" t="s">
        <v>14</v>
      </c>
      <c r="B45" s="62" t="s">
        <v>61</v>
      </c>
      <c r="C45" s="63"/>
      <c r="D45" s="63"/>
      <c r="E45" s="64"/>
      <c r="F45" s="45"/>
      <c r="G45" s="45"/>
      <c r="H45" s="45"/>
      <c r="I45" s="45"/>
      <c r="J45" s="45"/>
      <c r="K45" s="45"/>
      <c r="L45" s="34"/>
      <c r="M45" s="34">
        <f t="shared" si="3"/>
        <v>0</v>
      </c>
      <c r="N45" s="18"/>
    </row>
    <row r="46" spans="1:14" ht="25.5" hidden="1" customHeight="1" thickBot="1">
      <c r="A46" s="37"/>
      <c r="B46" s="38"/>
      <c r="C46" s="38"/>
      <c r="D46" s="38"/>
      <c r="E46" s="38"/>
      <c r="F46" s="49"/>
      <c r="G46" s="49"/>
      <c r="H46" s="49"/>
      <c r="I46" s="49"/>
      <c r="J46" s="49"/>
      <c r="K46" s="49"/>
      <c r="L46" s="70"/>
      <c r="M46" s="70"/>
      <c r="N46" s="19"/>
    </row>
    <row r="47" spans="1:14">
      <c r="A47" s="15" t="s">
        <v>26</v>
      </c>
      <c r="B47" s="72" t="s">
        <v>62</v>
      </c>
      <c r="C47" s="72"/>
      <c r="D47" s="72"/>
      <c r="E47" s="72"/>
      <c r="F47" s="21">
        <f>SUM(F48:F49)</f>
        <v>0</v>
      </c>
      <c r="G47" s="21">
        <f t="shared" ref="G47:K47" si="10">SUM(G48:G49)</f>
        <v>0</v>
      </c>
      <c r="H47" s="21">
        <f t="shared" si="10"/>
        <v>0</v>
      </c>
      <c r="I47" s="21">
        <f t="shared" si="10"/>
        <v>0</v>
      </c>
      <c r="J47" s="21">
        <f t="shared" si="10"/>
        <v>0</v>
      </c>
      <c r="K47" s="21">
        <f t="shared" si="10"/>
        <v>0</v>
      </c>
      <c r="L47" s="35">
        <f t="shared" ref="L47" si="11">SUM(L48:L49)</f>
        <v>0</v>
      </c>
      <c r="M47" s="35">
        <f t="shared" ref="M47" si="12">SUM(M48:M49)</f>
        <v>0</v>
      </c>
      <c r="N47" s="18"/>
    </row>
    <row r="48" spans="1:14">
      <c r="A48" s="12" t="s">
        <v>6</v>
      </c>
      <c r="B48" s="71" t="s">
        <v>41</v>
      </c>
      <c r="C48" s="71"/>
      <c r="D48" s="71"/>
      <c r="E48" s="71"/>
      <c r="F48" s="40"/>
      <c r="G48" s="40"/>
      <c r="H48" s="44"/>
      <c r="I48" s="44"/>
      <c r="J48" s="40"/>
      <c r="K48" s="40"/>
      <c r="L48" s="34">
        <f t="shared" ref="L48:M64" si="13">F48+H48+J48</f>
        <v>0</v>
      </c>
      <c r="M48" s="34">
        <f t="shared" si="13"/>
        <v>0</v>
      </c>
      <c r="N48" s="18"/>
    </row>
    <row r="49" spans="1:14">
      <c r="A49" s="12" t="s">
        <v>8</v>
      </c>
      <c r="B49" s="71" t="s">
        <v>42</v>
      </c>
      <c r="C49" s="71"/>
      <c r="D49" s="71"/>
      <c r="E49" s="71"/>
      <c r="F49" s="40"/>
      <c r="G49" s="40"/>
      <c r="H49" s="44"/>
      <c r="I49" s="44"/>
      <c r="J49" s="40"/>
      <c r="K49" s="40"/>
      <c r="L49" s="34">
        <f t="shared" si="13"/>
        <v>0</v>
      </c>
      <c r="M49" s="34">
        <f t="shared" si="13"/>
        <v>0</v>
      </c>
      <c r="N49" s="18"/>
    </row>
    <row r="50" spans="1:14">
      <c r="A50" s="32" t="s">
        <v>82</v>
      </c>
      <c r="B50" s="69" t="s">
        <v>84</v>
      </c>
      <c r="C50" s="69"/>
      <c r="D50" s="69"/>
      <c r="E50" s="69"/>
      <c r="F50" s="21">
        <f>SUM(F51:F54)</f>
        <v>51319</v>
      </c>
      <c r="G50" s="21">
        <f t="shared" ref="G50:K50" si="14">SUM(G51:G54)</f>
        <v>50326</v>
      </c>
      <c r="H50" s="21">
        <f t="shared" si="14"/>
        <v>40</v>
      </c>
      <c r="I50" s="21">
        <f t="shared" si="14"/>
        <v>25</v>
      </c>
      <c r="J50" s="21">
        <f t="shared" si="14"/>
        <v>1116</v>
      </c>
      <c r="K50" s="21">
        <f t="shared" si="14"/>
        <v>4</v>
      </c>
      <c r="L50" s="34">
        <f t="shared" si="13"/>
        <v>52475</v>
      </c>
      <c r="M50" s="34">
        <f t="shared" si="13"/>
        <v>50355</v>
      </c>
      <c r="N50" s="18"/>
    </row>
    <row r="51" spans="1:14">
      <c r="A51" s="12" t="s">
        <v>6</v>
      </c>
      <c r="B51" s="71" t="s">
        <v>83</v>
      </c>
      <c r="C51" s="71"/>
      <c r="D51" s="71"/>
      <c r="E51" s="71"/>
      <c r="F51" s="53"/>
      <c r="G51" s="53"/>
      <c r="H51" s="53"/>
      <c r="I51" s="53"/>
      <c r="J51" s="53"/>
      <c r="K51" s="53">
        <v>0</v>
      </c>
      <c r="L51" s="34">
        <f t="shared" si="13"/>
        <v>0</v>
      </c>
      <c r="M51" s="34">
        <f t="shared" si="13"/>
        <v>0</v>
      </c>
      <c r="N51" s="18"/>
    </row>
    <row r="52" spans="1:14">
      <c r="A52" s="12" t="s">
        <v>8</v>
      </c>
      <c r="B52" s="71" t="s">
        <v>43</v>
      </c>
      <c r="C52" s="71"/>
      <c r="D52" s="71"/>
      <c r="E52" s="71"/>
      <c r="F52" s="53">
        <v>153</v>
      </c>
      <c r="G52" s="53">
        <v>345</v>
      </c>
      <c r="H52" s="53">
        <v>36</v>
      </c>
      <c r="I52" s="53">
        <v>14</v>
      </c>
      <c r="J52" s="53"/>
      <c r="K52" s="53">
        <v>0</v>
      </c>
      <c r="L52" s="34">
        <f t="shared" si="13"/>
        <v>189</v>
      </c>
      <c r="M52" s="34">
        <f t="shared" si="13"/>
        <v>359</v>
      </c>
      <c r="N52" s="18"/>
    </row>
    <row r="53" spans="1:14" ht="12.75" customHeight="1">
      <c r="A53" s="12" t="s">
        <v>10</v>
      </c>
      <c r="B53" s="65" t="s">
        <v>44</v>
      </c>
      <c r="C53" s="66"/>
      <c r="D53" s="66"/>
      <c r="E53" s="67"/>
      <c r="F53" s="53">
        <v>51166</v>
      </c>
      <c r="G53" s="53">
        <v>49981</v>
      </c>
      <c r="H53" s="53">
        <v>4</v>
      </c>
      <c r="I53" s="53">
        <v>11</v>
      </c>
      <c r="J53" s="53">
        <v>1116</v>
      </c>
      <c r="K53" s="53">
        <v>4</v>
      </c>
      <c r="L53" s="34">
        <f t="shared" si="13"/>
        <v>52286</v>
      </c>
      <c r="M53" s="34">
        <f t="shared" si="13"/>
        <v>49996</v>
      </c>
      <c r="N53" s="18"/>
    </row>
    <row r="54" spans="1:14" ht="12.75" customHeight="1">
      <c r="A54" s="12" t="s">
        <v>12</v>
      </c>
      <c r="B54" s="65" t="s">
        <v>45</v>
      </c>
      <c r="C54" s="66"/>
      <c r="D54" s="66"/>
      <c r="E54" s="67"/>
      <c r="F54" s="53"/>
      <c r="G54" s="53"/>
      <c r="H54" s="53"/>
      <c r="I54" s="53"/>
      <c r="J54" s="53"/>
      <c r="K54" s="53"/>
      <c r="L54" s="34">
        <f t="shared" si="13"/>
        <v>0</v>
      </c>
      <c r="M54" s="34">
        <f t="shared" si="13"/>
        <v>0</v>
      </c>
      <c r="N54" s="18"/>
    </row>
    <row r="55" spans="1:14">
      <c r="A55" s="12" t="s">
        <v>14</v>
      </c>
      <c r="B55" s="65" t="s">
        <v>63</v>
      </c>
      <c r="C55" s="66"/>
      <c r="D55" s="66"/>
      <c r="E55" s="67"/>
      <c r="F55" s="53"/>
      <c r="G55" s="53"/>
      <c r="H55" s="53"/>
      <c r="I55" s="53"/>
      <c r="J55" s="53"/>
      <c r="K55" s="53"/>
      <c r="L55" s="34">
        <f t="shared" si="13"/>
        <v>0</v>
      </c>
      <c r="M55" s="34">
        <f t="shared" si="13"/>
        <v>0</v>
      </c>
      <c r="N55" s="20"/>
    </row>
    <row r="56" spans="1:14">
      <c r="A56" s="36" t="s">
        <v>50</v>
      </c>
      <c r="B56" s="69" t="s">
        <v>85</v>
      </c>
      <c r="C56" s="69"/>
      <c r="D56" s="69"/>
      <c r="E56" s="69"/>
      <c r="F56" s="60">
        <f>F57+F66+F67</f>
        <v>20293</v>
      </c>
      <c r="G56" s="60">
        <f t="shared" ref="G56:K56" si="15">G57+G66+G67</f>
        <v>297609</v>
      </c>
      <c r="H56" s="60">
        <f t="shared" si="15"/>
        <v>0</v>
      </c>
      <c r="I56" s="60">
        <f t="shared" si="15"/>
        <v>0</v>
      </c>
      <c r="J56" s="60">
        <f t="shared" si="15"/>
        <v>451</v>
      </c>
      <c r="K56" s="60">
        <f t="shared" si="15"/>
        <v>314</v>
      </c>
      <c r="L56" s="34">
        <f t="shared" si="13"/>
        <v>20744</v>
      </c>
      <c r="M56" s="34">
        <f t="shared" si="13"/>
        <v>297923</v>
      </c>
      <c r="N56" s="20"/>
    </row>
    <row r="57" spans="1:14" ht="15" customHeight="1">
      <c r="A57" s="36" t="s">
        <v>18</v>
      </c>
      <c r="B57" s="80" t="s">
        <v>86</v>
      </c>
      <c r="C57" s="80"/>
      <c r="D57" s="80"/>
      <c r="E57" s="80"/>
      <c r="F57" s="59">
        <f>SUM(F58:F65)</f>
        <v>20293</v>
      </c>
      <c r="G57" s="59">
        <f t="shared" ref="G57:K57" si="16">SUM(G58:G65)</f>
        <v>12189</v>
      </c>
      <c r="H57" s="59">
        <f t="shared" si="16"/>
        <v>0</v>
      </c>
      <c r="I57" s="59">
        <f t="shared" si="16"/>
        <v>0</v>
      </c>
      <c r="J57" s="59">
        <f t="shared" si="16"/>
        <v>130</v>
      </c>
      <c r="K57" s="59">
        <f t="shared" si="16"/>
        <v>314</v>
      </c>
      <c r="L57" s="34">
        <f t="shared" si="13"/>
        <v>20423</v>
      </c>
      <c r="M57" s="34">
        <f t="shared" si="13"/>
        <v>12503</v>
      </c>
      <c r="N57" s="20"/>
    </row>
    <row r="58" spans="1:14">
      <c r="A58" s="58" t="s">
        <v>6</v>
      </c>
      <c r="B58" s="68" t="s">
        <v>87</v>
      </c>
      <c r="C58" s="68"/>
      <c r="D58" s="68"/>
      <c r="E58" s="68"/>
      <c r="F58" s="41">
        <v>0</v>
      </c>
      <c r="G58" s="41">
        <v>4478</v>
      </c>
      <c r="H58" s="50"/>
      <c r="I58" s="50"/>
      <c r="J58" s="41"/>
      <c r="K58" s="41"/>
      <c r="L58" s="34">
        <f t="shared" si="13"/>
        <v>0</v>
      </c>
      <c r="M58" s="34">
        <f t="shared" si="13"/>
        <v>4478</v>
      </c>
      <c r="N58" s="20"/>
    </row>
    <row r="59" spans="1:14">
      <c r="A59" s="58" t="s">
        <v>8</v>
      </c>
      <c r="B59" s="68" t="s">
        <v>88</v>
      </c>
      <c r="C59" s="68"/>
      <c r="D59" s="68"/>
      <c r="E59" s="68"/>
      <c r="F59" s="57"/>
      <c r="G59" s="57"/>
      <c r="H59" s="43"/>
      <c r="I59" s="43"/>
      <c r="J59" s="43"/>
      <c r="K59" s="43"/>
      <c r="L59" s="34">
        <f t="shared" si="13"/>
        <v>0</v>
      </c>
      <c r="M59" s="34">
        <f t="shared" si="13"/>
        <v>0</v>
      </c>
      <c r="N59" s="20"/>
    </row>
    <row r="60" spans="1:14">
      <c r="A60" s="58" t="s">
        <v>10</v>
      </c>
      <c r="B60" s="68" t="s">
        <v>89</v>
      </c>
      <c r="C60" s="68"/>
      <c r="D60" s="68"/>
      <c r="E60" s="68"/>
      <c r="F60" s="53">
        <v>6657</v>
      </c>
      <c r="G60" s="53">
        <v>5617</v>
      </c>
      <c r="H60" s="46"/>
      <c r="I60" s="46"/>
      <c r="J60" s="46"/>
      <c r="K60" s="46"/>
      <c r="L60" s="34">
        <f t="shared" si="13"/>
        <v>6657</v>
      </c>
      <c r="M60" s="34">
        <f t="shared" si="13"/>
        <v>5617</v>
      </c>
      <c r="N60" s="18"/>
    </row>
    <row r="61" spans="1:14">
      <c r="A61" s="58" t="s">
        <v>12</v>
      </c>
      <c r="B61" s="68" t="s">
        <v>90</v>
      </c>
      <c r="C61" s="68"/>
      <c r="D61" s="68"/>
      <c r="E61" s="68"/>
      <c r="F61" s="53">
        <v>5959</v>
      </c>
      <c r="G61" s="53">
        <v>1116</v>
      </c>
      <c r="H61" s="46"/>
      <c r="I61" s="46"/>
      <c r="J61" s="53">
        <v>130</v>
      </c>
      <c r="K61" s="53">
        <v>314</v>
      </c>
      <c r="L61" s="34">
        <f t="shared" si="13"/>
        <v>6089</v>
      </c>
      <c r="M61" s="34">
        <f t="shared" si="13"/>
        <v>1430</v>
      </c>
      <c r="N61" s="18"/>
    </row>
    <row r="62" spans="1:14">
      <c r="A62" s="58" t="s">
        <v>14</v>
      </c>
      <c r="B62" s="68" t="s">
        <v>91</v>
      </c>
      <c r="C62" s="68"/>
      <c r="D62" s="68"/>
      <c r="E62" s="68"/>
      <c r="F62" s="39">
        <v>3600</v>
      </c>
      <c r="G62" s="39">
        <v>0</v>
      </c>
      <c r="H62" s="21"/>
      <c r="I62" s="21"/>
      <c r="J62" s="21"/>
      <c r="K62" s="21"/>
      <c r="L62" s="34">
        <f t="shared" si="13"/>
        <v>3600</v>
      </c>
      <c r="M62" s="34">
        <f t="shared" si="13"/>
        <v>0</v>
      </c>
      <c r="N62" s="18"/>
    </row>
    <row r="63" spans="1:14">
      <c r="A63" s="58" t="s">
        <v>16</v>
      </c>
      <c r="B63" s="68" t="s">
        <v>92</v>
      </c>
      <c r="C63" s="68"/>
      <c r="D63" s="68"/>
      <c r="E63" s="68"/>
      <c r="F63" s="53">
        <v>720</v>
      </c>
      <c r="G63" s="53">
        <v>903</v>
      </c>
      <c r="H63" s="53"/>
      <c r="I63" s="53"/>
      <c r="J63" s="53"/>
      <c r="K63" s="53"/>
      <c r="L63" s="34">
        <f t="shared" si="13"/>
        <v>720</v>
      </c>
      <c r="M63" s="34">
        <f t="shared" si="13"/>
        <v>903</v>
      </c>
      <c r="N63" s="18"/>
    </row>
    <row r="64" spans="1:14">
      <c r="A64" s="58" t="s">
        <v>20</v>
      </c>
      <c r="B64" s="68" t="s">
        <v>93</v>
      </c>
      <c r="C64" s="68"/>
      <c r="D64" s="68"/>
      <c r="E64" s="68"/>
      <c r="F64" s="53">
        <v>3357</v>
      </c>
      <c r="G64" s="53">
        <v>75</v>
      </c>
      <c r="H64" s="53"/>
      <c r="I64" s="53"/>
      <c r="J64" s="53"/>
      <c r="K64" s="53"/>
      <c r="L64" s="34">
        <f t="shared" ref="L64:M72" si="17">F64+H64+J64</f>
        <v>3357</v>
      </c>
      <c r="M64" s="34">
        <f t="shared" si="13"/>
        <v>75</v>
      </c>
      <c r="N64" s="18"/>
    </row>
    <row r="65" spans="1:14" ht="14.25" customHeight="1">
      <c r="A65" s="58" t="s">
        <v>22</v>
      </c>
      <c r="B65" s="62" t="s">
        <v>94</v>
      </c>
      <c r="C65" s="82"/>
      <c r="D65" s="82"/>
      <c r="E65" s="83"/>
      <c r="F65" s="53"/>
      <c r="G65" s="53"/>
      <c r="H65" s="53"/>
      <c r="I65" s="53"/>
      <c r="J65" s="53"/>
      <c r="K65" s="53"/>
      <c r="L65" s="34">
        <f t="shared" si="17"/>
        <v>0</v>
      </c>
      <c r="M65" s="34">
        <f t="shared" si="17"/>
        <v>0</v>
      </c>
      <c r="N65" s="18"/>
    </row>
    <row r="66" spans="1:14">
      <c r="A66" s="36" t="s">
        <v>26</v>
      </c>
      <c r="B66" s="80" t="s">
        <v>95</v>
      </c>
      <c r="C66" s="80"/>
      <c r="D66" s="80"/>
      <c r="E66" s="80"/>
      <c r="F66" s="56">
        <v>0</v>
      </c>
      <c r="G66" s="56">
        <v>0</v>
      </c>
      <c r="H66" s="53"/>
      <c r="I66" s="53"/>
      <c r="J66" s="53">
        <v>321</v>
      </c>
      <c r="K66" s="53">
        <v>0</v>
      </c>
      <c r="L66" s="34">
        <f t="shared" si="17"/>
        <v>321</v>
      </c>
      <c r="M66" s="34">
        <f t="shared" si="17"/>
        <v>0</v>
      </c>
      <c r="N66" s="18"/>
    </row>
    <row r="67" spans="1:14">
      <c r="A67" s="36" t="s">
        <v>33</v>
      </c>
      <c r="B67" s="89" t="s">
        <v>96</v>
      </c>
      <c r="C67" s="90"/>
      <c r="D67" s="90"/>
      <c r="E67" s="91"/>
      <c r="F67" s="56">
        <f>SUM(F68:F69)</f>
        <v>0</v>
      </c>
      <c r="G67" s="56">
        <f t="shared" ref="G67:K67" si="18">SUM(G68:G69)</f>
        <v>285420</v>
      </c>
      <c r="H67" s="56">
        <f t="shared" si="18"/>
        <v>0</v>
      </c>
      <c r="I67" s="56">
        <f t="shared" si="18"/>
        <v>0</v>
      </c>
      <c r="J67" s="56">
        <f t="shared" si="18"/>
        <v>0</v>
      </c>
      <c r="K67" s="56">
        <f t="shared" si="18"/>
        <v>0</v>
      </c>
      <c r="L67" s="34">
        <f t="shared" si="17"/>
        <v>0</v>
      </c>
      <c r="M67" s="34">
        <f t="shared" si="17"/>
        <v>285420</v>
      </c>
      <c r="N67" s="18"/>
    </row>
    <row r="68" spans="1:14">
      <c r="A68" s="58" t="s">
        <v>6</v>
      </c>
      <c r="B68" s="62" t="s">
        <v>97</v>
      </c>
      <c r="C68" s="63"/>
      <c r="D68" s="63"/>
      <c r="E68" s="64"/>
      <c r="F68" s="56">
        <v>0</v>
      </c>
      <c r="G68" s="53">
        <v>285360</v>
      </c>
      <c r="H68" s="53"/>
      <c r="I68" s="53"/>
      <c r="J68" s="53"/>
      <c r="K68" s="53"/>
      <c r="L68" s="34">
        <f t="shared" si="17"/>
        <v>0</v>
      </c>
      <c r="M68" s="34">
        <f t="shared" si="17"/>
        <v>285360</v>
      </c>
      <c r="N68" s="18"/>
    </row>
    <row r="69" spans="1:14">
      <c r="A69" s="58" t="s">
        <v>12</v>
      </c>
      <c r="B69" s="62" t="s">
        <v>98</v>
      </c>
      <c r="C69" s="63"/>
      <c r="D69" s="63"/>
      <c r="E69" s="64"/>
      <c r="F69" s="56">
        <v>0</v>
      </c>
      <c r="G69" s="53">
        <v>60</v>
      </c>
      <c r="H69" s="53"/>
      <c r="I69" s="53"/>
      <c r="J69" s="53"/>
      <c r="K69" s="53"/>
      <c r="L69" s="34">
        <f t="shared" si="17"/>
        <v>0</v>
      </c>
      <c r="M69" s="34">
        <f t="shared" si="17"/>
        <v>60</v>
      </c>
      <c r="N69" s="18"/>
    </row>
    <row r="70" spans="1:14">
      <c r="A70" s="32" t="s">
        <v>52</v>
      </c>
      <c r="B70" s="69" t="s">
        <v>99</v>
      </c>
      <c r="C70" s="69"/>
      <c r="D70" s="69"/>
      <c r="E70" s="69"/>
      <c r="F70" s="21">
        <v>179</v>
      </c>
      <c r="G70" s="21">
        <v>2426</v>
      </c>
      <c r="H70" s="21">
        <v>35</v>
      </c>
      <c r="I70" s="21">
        <v>1645</v>
      </c>
      <c r="J70" s="21"/>
      <c r="K70" s="21">
        <v>2490</v>
      </c>
      <c r="L70" s="34">
        <f t="shared" si="17"/>
        <v>214</v>
      </c>
      <c r="M70" s="34">
        <f t="shared" si="17"/>
        <v>6561</v>
      </c>
      <c r="N70" s="18"/>
    </row>
    <row r="71" spans="1:14">
      <c r="A71" s="32" t="s">
        <v>53</v>
      </c>
      <c r="B71" s="69" t="s">
        <v>100</v>
      </c>
      <c r="C71" s="69"/>
      <c r="D71" s="69"/>
      <c r="E71" s="69"/>
      <c r="F71" s="56">
        <v>0</v>
      </c>
      <c r="G71" s="56">
        <v>2853</v>
      </c>
      <c r="H71" s="53">
        <v>0</v>
      </c>
      <c r="I71" s="53">
        <v>70</v>
      </c>
      <c r="J71" s="53"/>
      <c r="K71" s="53"/>
      <c r="L71" s="34">
        <f t="shared" si="17"/>
        <v>0</v>
      </c>
      <c r="M71" s="34">
        <f t="shared" si="17"/>
        <v>2923</v>
      </c>
      <c r="N71" s="18"/>
    </row>
    <row r="72" spans="1:14" ht="13.5" thickBot="1">
      <c r="A72" s="22"/>
      <c r="B72" s="87" t="s">
        <v>48</v>
      </c>
      <c r="C72" s="87"/>
      <c r="D72" s="87"/>
      <c r="E72" s="87"/>
      <c r="F72" s="23">
        <f>F8+F39+F50+F56+F70+F71</f>
        <v>457843</v>
      </c>
      <c r="G72" s="23">
        <f t="shared" ref="G72" si="19">G8+G39+G50+G56+G70+G71</f>
        <v>1057224</v>
      </c>
      <c r="H72" s="23">
        <f t="shared" ref="H72" si="20">H8+H39+H50+H56+H70+H71</f>
        <v>75</v>
      </c>
      <c r="I72" s="23">
        <f t="shared" ref="I72" si="21">I8+I39+I50+I56+I70+I71</f>
        <v>1942</v>
      </c>
      <c r="J72" s="23">
        <f t="shared" ref="J72" si="22">J8+J39+J50+J56+J70+J71</f>
        <v>1993</v>
      </c>
      <c r="K72" s="23">
        <f t="shared" ref="K72" si="23">K8+K39+K50+K56+K70+K71</f>
        <v>3203</v>
      </c>
      <c r="L72" s="34">
        <f t="shared" si="17"/>
        <v>459911</v>
      </c>
      <c r="M72" s="34">
        <f t="shared" si="17"/>
        <v>1062369</v>
      </c>
      <c r="N72" s="18"/>
    </row>
    <row r="73" spans="1:14" ht="13.5" thickTop="1">
      <c r="A73" s="24"/>
      <c r="B73" s="25"/>
      <c r="C73" s="25"/>
      <c r="D73" s="25"/>
      <c r="E73" s="25"/>
      <c r="F73" s="51"/>
      <c r="G73" s="51"/>
      <c r="H73" s="51"/>
      <c r="I73" s="51"/>
      <c r="J73" s="51"/>
      <c r="K73" s="51"/>
      <c r="L73" s="2"/>
      <c r="M73" s="2"/>
    </row>
    <row r="74" spans="1:14" ht="13.5" thickBot="1">
      <c r="A74" s="81" t="s">
        <v>49</v>
      </c>
      <c r="B74" s="81"/>
      <c r="C74" s="81"/>
      <c r="D74" s="2"/>
      <c r="E74" s="2"/>
      <c r="F74" s="2"/>
      <c r="G74" s="2"/>
      <c r="H74" s="2"/>
      <c r="I74" s="2"/>
      <c r="J74" s="2"/>
      <c r="K74" s="2"/>
      <c r="L74" s="78" t="s">
        <v>1</v>
      </c>
      <c r="M74" s="78"/>
      <c r="N74" s="5"/>
    </row>
    <row r="75" spans="1:14" ht="16.5" customHeight="1" thickTop="1" thickBot="1">
      <c r="A75" s="84" t="s">
        <v>2</v>
      </c>
      <c r="B75" s="79" t="s">
        <v>3</v>
      </c>
      <c r="C75" s="79"/>
      <c r="D75" s="79"/>
      <c r="E75" s="79"/>
      <c r="F75" s="6" t="s">
        <v>4</v>
      </c>
      <c r="G75" s="7" t="s">
        <v>5</v>
      </c>
      <c r="H75" s="6" t="s">
        <v>4</v>
      </c>
      <c r="I75" s="7" t="s">
        <v>5</v>
      </c>
      <c r="J75" s="6" t="s">
        <v>4</v>
      </c>
      <c r="K75" s="7" t="s">
        <v>5</v>
      </c>
      <c r="L75" s="26" t="s">
        <v>4</v>
      </c>
      <c r="M75" s="27" t="s">
        <v>5</v>
      </c>
      <c r="N75" s="8"/>
    </row>
    <row r="76" spans="1:14" ht="12" customHeight="1" thickTop="1">
      <c r="A76" s="84"/>
      <c r="B76" s="79"/>
      <c r="C76" s="79"/>
      <c r="D76" s="79"/>
      <c r="E76" s="79"/>
      <c r="F76" s="9">
        <v>39083</v>
      </c>
      <c r="G76" s="10">
        <v>42004</v>
      </c>
      <c r="H76" s="9">
        <v>39083</v>
      </c>
      <c r="I76" s="10">
        <v>42004</v>
      </c>
      <c r="J76" s="9">
        <v>39083</v>
      </c>
      <c r="K76" s="10">
        <v>42004</v>
      </c>
      <c r="L76" s="28">
        <v>39083</v>
      </c>
      <c r="M76" s="29">
        <v>39447</v>
      </c>
      <c r="N76" s="11"/>
    </row>
    <row r="77" spans="1:14" ht="16.5" customHeight="1">
      <c r="A77" s="32" t="s">
        <v>101</v>
      </c>
      <c r="B77" s="69" t="s">
        <v>51</v>
      </c>
      <c r="C77" s="69"/>
      <c r="D77" s="69"/>
      <c r="E77" s="69"/>
      <c r="F77" s="34">
        <f t="shared" ref="F77:M77" si="24">SUM(F78:F83)</f>
        <v>434017</v>
      </c>
      <c r="G77" s="34">
        <f t="shared" si="24"/>
        <v>411991</v>
      </c>
      <c r="H77" s="34">
        <f t="shared" si="24"/>
        <v>75</v>
      </c>
      <c r="I77" s="34">
        <f t="shared" si="24"/>
        <v>-1336</v>
      </c>
      <c r="J77" s="34">
        <f t="shared" si="24"/>
        <v>1814</v>
      </c>
      <c r="K77" s="34">
        <f t="shared" si="24"/>
        <v>-406</v>
      </c>
      <c r="L77" s="34">
        <f t="shared" si="24"/>
        <v>533803</v>
      </c>
      <c r="M77" s="34">
        <f t="shared" si="24"/>
        <v>533803</v>
      </c>
      <c r="N77" s="11"/>
    </row>
    <row r="78" spans="1:14">
      <c r="A78" s="12" t="s">
        <v>18</v>
      </c>
      <c r="B78" s="71" t="s">
        <v>102</v>
      </c>
      <c r="C78" s="71"/>
      <c r="D78" s="71"/>
      <c r="E78" s="71"/>
      <c r="F78" s="53">
        <v>527573</v>
      </c>
      <c r="G78" s="53">
        <v>527573</v>
      </c>
      <c r="H78" s="53">
        <v>160</v>
      </c>
      <c r="I78" s="53">
        <v>160</v>
      </c>
      <c r="J78" s="53">
        <v>6070</v>
      </c>
      <c r="K78" s="53">
        <v>6070</v>
      </c>
      <c r="L78" s="13">
        <f>F78+H78+J78</f>
        <v>533803</v>
      </c>
      <c r="M78" s="13">
        <f>G78+I78+K78</f>
        <v>533803</v>
      </c>
      <c r="N78" s="18"/>
    </row>
    <row r="79" spans="1:14">
      <c r="A79" s="12" t="s">
        <v>26</v>
      </c>
      <c r="B79" s="71" t="s">
        <v>103</v>
      </c>
      <c r="C79" s="71"/>
      <c r="D79" s="71"/>
      <c r="E79" s="71"/>
      <c r="F79" s="53"/>
      <c r="G79" s="53"/>
      <c r="H79" s="53"/>
      <c r="I79" s="53"/>
      <c r="J79" s="53"/>
      <c r="K79" s="53"/>
      <c r="L79" s="13">
        <f>F79+H79+J79</f>
        <v>0</v>
      </c>
      <c r="M79" s="13">
        <f>G79+I79+K79</f>
        <v>0</v>
      </c>
      <c r="N79" s="18"/>
    </row>
    <row r="80" spans="1:14">
      <c r="A80" s="12" t="s">
        <v>33</v>
      </c>
      <c r="B80" s="65" t="s">
        <v>104</v>
      </c>
      <c r="C80" s="66"/>
      <c r="D80" s="66"/>
      <c r="E80" s="67"/>
      <c r="F80" s="53">
        <v>51319</v>
      </c>
      <c r="G80" s="53">
        <v>51319</v>
      </c>
      <c r="H80" s="53">
        <v>40</v>
      </c>
      <c r="I80" s="53">
        <v>40</v>
      </c>
      <c r="J80" s="53">
        <v>1116</v>
      </c>
      <c r="K80" s="53">
        <v>1116</v>
      </c>
      <c r="L80" s="13"/>
      <c r="M80" s="13"/>
      <c r="N80" s="18"/>
    </row>
    <row r="81" spans="1:14">
      <c r="A81" s="12" t="s">
        <v>35</v>
      </c>
      <c r="B81" s="65" t="s">
        <v>105</v>
      </c>
      <c r="C81" s="66"/>
      <c r="D81" s="66"/>
      <c r="E81" s="67"/>
      <c r="F81" s="53">
        <v>-144875</v>
      </c>
      <c r="G81" s="53">
        <v>-144875</v>
      </c>
      <c r="H81" s="53">
        <v>-125</v>
      </c>
      <c r="I81" s="53">
        <v>-125</v>
      </c>
      <c r="J81" s="53">
        <v>-5372</v>
      </c>
      <c r="K81" s="53">
        <v>-5372</v>
      </c>
      <c r="L81" s="13"/>
      <c r="M81" s="13"/>
      <c r="N81" s="18"/>
    </row>
    <row r="82" spans="1:14">
      <c r="A82" s="12" t="s">
        <v>46</v>
      </c>
      <c r="B82" s="65" t="s">
        <v>108</v>
      </c>
      <c r="C82" s="66"/>
      <c r="D82" s="66"/>
      <c r="E82" s="67"/>
      <c r="F82" s="53"/>
      <c r="G82" s="53"/>
      <c r="H82" s="53"/>
      <c r="I82" s="53"/>
      <c r="J82" s="53"/>
      <c r="K82" s="53"/>
      <c r="L82" s="13"/>
      <c r="M82" s="13"/>
      <c r="N82" s="18"/>
    </row>
    <row r="83" spans="1:14">
      <c r="A83" s="12" t="s">
        <v>107</v>
      </c>
      <c r="B83" s="65" t="s">
        <v>106</v>
      </c>
      <c r="C83" s="66"/>
      <c r="D83" s="66"/>
      <c r="E83" s="67"/>
      <c r="F83" s="53">
        <v>0</v>
      </c>
      <c r="G83" s="53">
        <v>-22026</v>
      </c>
      <c r="H83" s="46"/>
      <c r="I83" s="46">
        <v>-1411</v>
      </c>
      <c r="J83" s="53">
        <v>0</v>
      </c>
      <c r="K83" s="53">
        <v>-2220</v>
      </c>
      <c r="L83" s="13"/>
      <c r="M83" s="13"/>
      <c r="N83" s="18"/>
    </row>
    <row r="84" spans="1:14">
      <c r="A84" s="32" t="s">
        <v>109</v>
      </c>
      <c r="B84" s="88" t="s">
        <v>110</v>
      </c>
      <c r="C84" s="88"/>
      <c r="D84" s="88"/>
      <c r="E84" s="88"/>
      <c r="F84" s="61">
        <f>F85+F95+F98</f>
        <v>23826</v>
      </c>
      <c r="G84" s="61">
        <f t="shared" ref="G84:K84" si="25">G85+G95+G98</f>
        <v>298623</v>
      </c>
      <c r="H84" s="61">
        <f t="shared" si="25"/>
        <v>0</v>
      </c>
      <c r="I84" s="61">
        <f t="shared" si="25"/>
        <v>103</v>
      </c>
      <c r="J84" s="61">
        <f t="shared" si="25"/>
        <v>179</v>
      </c>
      <c r="K84" s="61">
        <f t="shared" si="25"/>
        <v>201</v>
      </c>
      <c r="L84" s="34">
        <f>F84+H84+J84</f>
        <v>24005</v>
      </c>
      <c r="M84" s="34">
        <f t="shared" ref="M84:M100" si="26">G84+I84+K84</f>
        <v>298927</v>
      </c>
      <c r="N84" s="18"/>
    </row>
    <row r="85" spans="1:14">
      <c r="A85" s="15" t="s">
        <v>18</v>
      </c>
      <c r="B85" s="72" t="s">
        <v>111</v>
      </c>
      <c r="C85" s="72"/>
      <c r="D85" s="72"/>
      <c r="E85" s="72"/>
      <c r="F85" s="56">
        <f>SUM(F86:F94)</f>
        <v>6068</v>
      </c>
      <c r="G85" s="56">
        <f t="shared" ref="G85:K85" si="27">SUM(G86:G94)</f>
        <v>1963</v>
      </c>
      <c r="H85" s="56">
        <f t="shared" si="27"/>
        <v>0</v>
      </c>
      <c r="I85" s="56">
        <f t="shared" si="27"/>
        <v>103</v>
      </c>
      <c r="J85" s="56">
        <f t="shared" si="27"/>
        <v>179</v>
      </c>
      <c r="K85" s="56">
        <f t="shared" si="27"/>
        <v>201</v>
      </c>
      <c r="L85" s="34">
        <f t="shared" ref="L85:M106" si="28">F85+H85+J85</f>
        <v>6247</v>
      </c>
      <c r="M85" s="34">
        <f t="shared" si="26"/>
        <v>2267</v>
      </c>
      <c r="N85" s="18"/>
    </row>
    <row r="86" spans="1:14">
      <c r="A86" s="12" t="s">
        <v>6</v>
      </c>
      <c r="B86" s="71" t="s">
        <v>112</v>
      </c>
      <c r="C86" s="71"/>
      <c r="D86" s="71"/>
      <c r="E86" s="71"/>
      <c r="F86" s="53"/>
      <c r="G86" s="53"/>
      <c r="H86" s="53"/>
      <c r="I86" s="53"/>
      <c r="J86" s="53"/>
      <c r="K86" s="53"/>
      <c r="L86" s="34">
        <f t="shared" si="28"/>
        <v>0</v>
      </c>
      <c r="M86" s="34">
        <f t="shared" si="26"/>
        <v>0</v>
      </c>
      <c r="N86" s="18"/>
    </row>
    <row r="87" spans="1:14">
      <c r="A87" s="12" t="s">
        <v>8</v>
      </c>
      <c r="B87" s="71" t="s">
        <v>113</v>
      </c>
      <c r="C87" s="71"/>
      <c r="D87" s="71"/>
      <c r="E87" s="71"/>
      <c r="F87" s="53"/>
      <c r="G87" s="53"/>
      <c r="H87" s="53"/>
      <c r="I87" s="53"/>
      <c r="J87" s="53"/>
      <c r="K87" s="53"/>
      <c r="L87" s="34">
        <f t="shared" si="28"/>
        <v>0</v>
      </c>
      <c r="M87" s="34">
        <f t="shared" si="26"/>
        <v>0</v>
      </c>
      <c r="N87" s="18"/>
    </row>
    <row r="88" spans="1:14">
      <c r="A88" s="12" t="s">
        <v>10</v>
      </c>
      <c r="B88" s="71" t="s">
        <v>114</v>
      </c>
      <c r="C88" s="71"/>
      <c r="D88" s="71"/>
      <c r="E88" s="71"/>
      <c r="F88" s="53">
        <v>68</v>
      </c>
      <c r="G88" s="53">
        <v>494</v>
      </c>
      <c r="H88" s="53"/>
      <c r="I88" s="53">
        <v>103</v>
      </c>
      <c r="J88" s="53">
        <v>162</v>
      </c>
      <c r="K88" s="53">
        <v>201</v>
      </c>
      <c r="L88" s="34">
        <f t="shared" si="28"/>
        <v>230</v>
      </c>
      <c r="M88" s="34">
        <f t="shared" si="26"/>
        <v>798</v>
      </c>
      <c r="N88" s="18"/>
    </row>
    <row r="89" spans="1:14">
      <c r="A89" s="12" t="s">
        <v>12</v>
      </c>
      <c r="B89" s="71" t="s">
        <v>115</v>
      </c>
      <c r="C89" s="71"/>
      <c r="D89" s="71"/>
      <c r="E89" s="71"/>
      <c r="F89" s="53">
        <v>0</v>
      </c>
      <c r="G89" s="53">
        <v>1469</v>
      </c>
      <c r="H89" s="53"/>
      <c r="I89" s="53"/>
      <c r="J89" s="53"/>
      <c r="K89" s="53"/>
      <c r="L89" s="34">
        <f t="shared" si="28"/>
        <v>0</v>
      </c>
      <c r="M89" s="34">
        <f t="shared" si="26"/>
        <v>1469</v>
      </c>
      <c r="N89" s="18"/>
    </row>
    <row r="90" spans="1:14">
      <c r="A90" s="12" t="s">
        <v>14</v>
      </c>
      <c r="B90" s="71" t="s">
        <v>117</v>
      </c>
      <c r="C90" s="71"/>
      <c r="D90" s="71"/>
      <c r="E90" s="71"/>
      <c r="F90" s="53"/>
      <c r="G90" s="53"/>
      <c r="H90" s="53"/>
      <c r="I90" s="53"/>
      <c r="J90" s="53">
        <v>17</v>
      </c>
      <c r="K90" s="53"/>
      <c r="L90" s="34">
        <f t="shared" si="28"/>
        <v>17</v>
      </c>
      <c r="M90" s="34">
        <f t="shared" si="26"/>
        <v>0</v>
      </c>
      <c r="N90" s="18"/>
    </row>
    <row r="91" spans="1:14">
      <c r="A91" s="12" t="s">
        <v>16</v>
      </c>
      <c r="B91" s="71" t="s">
        <v>116</v>
      </c>
      <c r="C91" s="71"/>
      <c r="D91" s="71"/>
      <c r="E91" s="71"/>
      <c r="F91" s="53"/>
      <c r="G91" s="53"/>
      <c r="H91" s="53"/>
      <c r="I91" s="53"/>
      <c r="J91" s="53"/>
      <c r="K91" s="53"/>
      <c r="L91" s="34">
        <f t="shared" si="28"/>
        <v>0</v>
      </c>
      <c r="M91" s="34">
        <f t="shared" si="26"/>
        <v>0</v>
      </c>
      <c r="N91" s="18"/>
    </row>
    <row r="92" spans="1:14">
      <c r="A92" s="12" t="s">
        <v>20</v>
      </c>
      <c r="B92" s="71" t="s">
        <v>118</v>
      </c>
      <c r="C92" s="71"/>
      <c r="D92" s="71"/>
      <c r="E92" s="71"/>
      <c r="F92" s="53"/>
      <c r="G92" s="53"/>
      <c r="H92" s="53"/>
      <c r="I92" s="53"/>
      <c r="J92" s="53"/>
      <c r="K92" s="53"/>
      <c r="L92" s="34">
        <f t="shared" si="28"/>
        <v>0</v>
      </c>
      <c r="M92" s="34">
        <f t="shared" si="26"/>
        <v>0</v>
      </c>
      <c r="N92" s="18"/>
    </row>
    <row r="93" spans="1:14">
      <c r="A93" s="12" t="s">
        <v>22</v>
      </c>
      <c r="B93" s="71" t="s">
        <v>119</v>
      </c>
      <c r="C93" s="71"/>
      <c r="D93" s="71"/>
      <c r="E93" s="71"/>
      <c r="F93" s="40">
        <v>3000</v>
      </c>
      <c r="G93" s="40">
        <v>0</v>
      </c>
      <c r="H93" s="43"/>
      <c r="I93" s="43"/>
      <c r="J93" s="43"/>
      <c r="K93" s="43"/>
      <c r="L93" s="34">
        <f t="shared" si="28"/>
        <v>3000</v>
      </c>
      <c r="M93" s="34">
        <f t="shared" si="26"/>
        <v>0</v>
      </c>
      <c r="N93" s="18"/>
    </row>
    <row r="94" spans="1:14">
      <c r="A94" s="12" t="s">
        <v>65</v>
      </c>
      <c r="B94" s="71" t="s">
        <v>120</v>
      </c>
      <c r="C94" s="71"/>
      <c r="D94" s="71"/>
      <c r="E94" s="71"/>
      <c r="F94" s="53">
        <v>3000</v>
      </c>
      <c r="G94" s="53">
        <v>0</v>
      </c>
      <c r="H94" s="46"/>
      <c r="I94" s="46"/>
      <c r="J94" s="46"/>
      <c r="K94" s="46"/>
      <c r="L94" s="34">
        <f t="shared" si="28"/>
        <v>3000</v>
      </c>
      <c r="M94" s="34">
        <f t="shared" si="26"/>
        <v>0</v>
      </c>
      <c r="N94" s="18"/>
    </row>
    <row r="95" spans="1:14" ht="12.75" customHeight="1">
      <c r="A95" s="15" t="s">
        <v>26</v>
      </c>
      <c r="B95" s="72" t="s">
        <v>121</v>
      </c>
      <c r="C95" s="72"/>
      <c r="D95" s="72"/>
      <c r="E95" s="72"/>
      <c r="F95" s="56">
        <f>SUM(F96:F97)</f>
        <v>0</v>
      </c>
      <c r="G95" s="56">
        <f t="shared" ref="G95:K95" si="29">SUM(G96:G97)</f>
        <v>5328</v>
      </c>
      <c r="H95" s="56">
        <f t="shared" si="29"/>
        <v>0</v>
      </c>
      <c r="I95" s="56">
        <f t="shared" si="29"/>
        <v>0</v>
      </c>
      <c r="J95" s="56">
        <f t="shared" si="29"/>
        <v>0</v>
      </c>
      <c r="K95" s="56">
        <f t="shared" si="29"/>
        <v>0</v>
      </c>
      <c r="L95" s="34">
        <f t="shared" si="28"/>
        <v>0</v>
      </c>
      <c r="M95" s="34">
        <f t="shared" si="26"/>
        <v>5328</v>
      </c>
      <c r="N95" s="18"/>
    </row>
    <row r="96" spans="1:14">
      <c r="A96" s="17"/>
      <c r="B96" s="71" t="s">
        <v>119</v>
      </c>
      <c r="C96" s="71"/>
      <c r="D96" s="71"/>
      <c r="E96" s="71"/>
      <c r="F96" s="53">
        <v>0</v>
      </c>
      <c r="G96" s="53">
        <v>2250</v>
      </c>
      <c r="H96" s="46"/>
      <c r="I96" s="46"/>
      <c r="J96" s="46"/>
      <c r="K96" s="46"/>
      <c r="L96" s="34">
        <f t="shared" si="28"/>
        <v>0</v>
      </c>
      <c r="M96" s="34">
        <f t="shared" si="26"/>
        <v>2250</v>
      </c>
      <c r="N96" s="18"/>
    </row>
    <row r="97" spans="1:15">
      <c r="A97" s="12"/>
      <c r="B97" s="71" t="s">
        <v>120</v>
      </c>
      <c r="C97" s="71"/>
      <c r="D97" s="71"/>
      <c r="E97" s="71"/>
      <c r="F97" s="46"/>
      <c r="G97" s="53">
        <v>3078</v>
      </c>
      <c r="H97" s="46"/>
      <c r="I97" s="46"/>
      <c r="J97" s="46"/>
      <c r="K97" s="46"/>
      <c r="L97" s="34">
        <f t="shared" si="28"/>
        <v>0</v>
      </c>
      <c r="M97" s="34">
        <f t="shared" si="26"/>
        <v>3078</v>
      </c>
      <c r="N97" s="18"/>
    </row>
    <row r="98" spans="1:15">
      <c r="A98" s="15" t="s">
        <v>33</v>
      </c>
      <c r="B98" s="72" t="s">
        <v>122</v>
      </c>
      <c r="C98" s="72"/>
      <c r="D98" s="72"/>
      <c r="E98" s="72"/>
      <c r="F98" s="56">
        <f>SUM(F99:F101)</f>
        <v>17758</v>
      </c>
      <c r="G98" s="56">
        <f t="shared" ref="G98:K98" si="30">SUM(G99:G101)</f>
        <v>291332</v>
      </c>
      <c r="H98" s="56">
        <f t="shared" si="30"/>
        <v>0</v>
      </c>
      <c r="I98" s="56">
        <f t="shared" si="30"/>
        <v>0</v>
      </c>
      <c r="J98" s="56">
        <f t="shared" si="30"/>
        <v>0</v>
      </c>
      <c r="K98" s="56">
        <f t="shared" si="30"/>
        <v>0</v>
      </c>
      <c r="L98" s="34">
        <f t="shared" si="28"/>
        <v>17758</v>
      </c>
      <c r="M98" s="34">
        <f t="shared" si="26"/>
        <v>291332</v>
      </c>
      <c r="N98" s="18"/>
    </row>
    <row r="99" spans="1:15">
      <c r="A99" s="12" t="s">
        <v>6</v>
      </c>
      <c r="B99" s="71" t="s">
        <v>123</v>
      </c>
      <c r="C99" s="71"/>
      <c r="D99" s="71"/>
      <c r="E99" s="71"/>
      <c r="F99" s="53">
        <v>17643</v>
      </c>
      <c r="G99" s="53">
        <v>291230</v>
      </c>
      <c r="H99" s="46"/>
      <c r="I99" s="46"/>
      <c r="J99" s="46"/>
      <c r="K99" s="46"/>
      <c r="L99" s="34">
        <f t="shared" si="28"/>
        <v>17643</v>
      </c>
      <c r="M99" s="34">
        <f t="shared" si="26"/>
        <v>291230</v>
      </c>
      <c r="N99" s="18"/>
    </row>
    <row r="100" spans="1:15">
      <c r="A100" s="12" t="s">
        <v>8</v>
      </c>
      <c r="B100" s="71"/>
      <c r="C100" s="71"/>
      <c r="D100" s="71"/>
      <c r="E100" s="71"/>
      <c r="F100" s="13"/>
      <c r="G100" s="13"/>
      <c r="H100" s="16"/>
      <c r="I100" s="16"/>
      <c r="J100" s="16"/>
      <c r="K100" s="16"/>
      <c r="L100" s="34">
        <f t="shared" si="28"/>
        <v>0</v>
      </c>
      <c r="M100" s="34">
        <f t="shared" si="26"/>
        <v>0</v>
      </c>
      <c r="N100" s="18"/>
    </row>
    <row r="101" spans="1:15">
      <c r="A101" s="12" t="s">
        <v>10</v>
      </c>
      <c r="B101" s="71" t="s">
        <v>124</v>
      </c>
      <c r="C101" s="71"/>
      <c r="D101" s="71"/>
      <c r="E101" s="71"/>
      <c r="F101" s="13">
        <v>115</v>
      </c>
      <c r="G101" s="13">
        <v>102</v>
      </c>
      <c r="H101" s="16"/>
      <c r="I101" s="16"/>
      <c r="J101" s="16"/>
      <c r="K101" s="16"/>
      <c r="L101" s="34">
        <f t="shared" si="28"/>
        <v>115</v>
      </c>
      <c r="M101" s="34">
        <f t="shared" si="28"/>
        <v>102</v>
      </c>
      <c r="N101" s="18"/>
    </row>
    <row r="102" spans="1:15">
      <c r="A102" s="32" t="s">
        <v>125</v>
      </c>
      <c r="B102" s="69" t="s">
        <v>126</v>
      </c>
      <c r="C102" s="69"/>
      <c r="D102" s="69"/>
      <c r="E102" s="69"/>
      <c r="F102" s="61">
        <v>0</v>
      </c>
      <c r="G102" s="61">
        <v>0</v>
      </c>
      <c r="H102" s="46"/>
      <c r="I102" s="46"/>
      <c r="J102" s="46"/>
      <c r="K102" s="46"/>
      <c r="L102" s="34">
        <f t="shared" si="28"/>
        <v>0</v>
      </c>
      <c r="M102" s="34">
        <f t="shared" si="28"/>
        <v>0</v>
      </c>
      <c r="N102" s="18"/>
    </row>
    <row r="103" spans="1:15">
      <c r="A103" s="32" t="s">
        <v>127</v>
      </c>
      <c r="B103" s="69" t="s">
        <v>128</v>
      </c>
      <c r="C103" s="69"/>
      <c r="D103" s="69"/>
      <c r="E103" s="69"/>
      <c r="F103" s="34">
        <v>0</v>
      </c>
      <c r="G103" s="34">
        <v>0</v>
      </c>
      <c r="H103" s="16"/>
      <c r="I103" s="16"/>
      <c r="J103" s="16"/>
      <c r="K103" s="16"/>
      <c r="L103" s="34">
        <f t="shared" si="28"/>
        <v>0</v>
      </c>
      <c r="M103" s="34">
        <f t="shared" si="28"/>
        <v>0</v>
      </c>
      <c r="N103" s="18"/>
      <c r="O103" s="52"/>
    </row>
    <row r="104" spans="1:15">
      <c r="A104" s="32" t="s">
        <v>129</v>
      </c>
      <c r="B104" s="69" t="s">
        <v>130</v>
      </c>
      <c r="C104" s="69"/>
      <c r="D104" s="69"/>
      <c r="E104" s="69"/>
      <c r="F104" s="61">
        <v>0</v>
      </c>
      <c r="G104" s="61">
        <v>346610</v>
      </c>
      <c r="H104" s="61"/>
      <c r="I104" s="61">
        <v>3175</v>
      </c>
      <c r="J104" s="61">
        <v>0</v>
      </c>
      <c r="K104" s="61">
        <v>3408</v>
      </c>
      <c r="L104" s="34">
        <f t="shared" si="28"/>
        <v>0</v>
      </c>
      <c r="M104" s="34">
        <f t="shared" si="28"/>
        <v>353193</v>
      </c>
      <c r="N104" s="18"/>
    </row>
    <row r="105" spans="1:15">
      <c r="A105" s="12"/>
      <c r="B105" s="65"/>
      <c r="C105" s="66"/>
      <c r="D105" s="66"/>
      <c r="E105" s="67"/>
      <c r="F105" s="47"/>
      <c r="G105" s="47"/>
      <c r="H105" s="47"/>
      <c r="I105" s="47"/>
      <c r="J105" s="47"/>
      <c r="K105" s="47"/>
      <c r="L105" s="34">
        <f t="shared" si="28"/>
        <v>0</v>
      </c>
      <c r="M105" s="34">
        <f t="shared" si="28"/>
        <v>0</v>
      </c>
      <c r="N105" s="18"/>
    </row>
    <row r="106" spans="1:15" ht="13.5" thickBot="1">
      <c r="A106" s="30"/>
      <c r="B106" s="87" t="s">
        <v>54</v>
      </c>
      <c r="C106" s="87"/>
      <c r="D106" s="87"/>
      <c r="E106" s="87"/>
      <c r="F106" s="31">
        <f>F77+F84+F102+F103+F104</f>
        <v>457843</v>
      </c>
      <c r="G106" s="31">
        <f t="shared" ref="G106:K106" si="31">G77+G84+G102+G103+G104</f>
        <v>1057224</v>
      </c>
      <c r="H106" s="31">
        <f t="shared" si="31"/>
        <v>75</v>
      </c>
      <c r="I106" s="31">
        <f t="shared" si="31"/>
        <v>1942</v>
      </c>
      <c r="J106" s="31">
        <f t="shared" si="31"/>
        <v>1993</v>
      </c>
      <c r="K106" s="31">
        <f t="shared" si="31"/>
        <v>3203</v>
      </c>
      <c r="L106" s="34">
        <f t="shared" si="28"/>
        <v>459911</v>
      </c>
      <c r="M106" s="34">
        <f t="shared" si="28"/>
        <v>1062369</v>
      </c>
      <c r="N106" s="18"/>
    </row>
    <row r="107" spans="1:15" ht="13.5" thickTop="1"/>
  </sheetData>
  <mergeCells count="116">
    <mergeCell ref="B28:E28"/>
    <mergeCell ref="B29:E29"/>
    <mergeCell ref="B30:E30"/>
    <mergeCell ref="B31:E31"/>
    <mergeCell ref="A2:M2"/>
    <mergeCell ref="B14:E14"/>
    <mergeCell ref="B15:E15"/>
    <mergeCell ref="B16:E16"/>
    <mergeCell ref="A3:M3"/>
    <mergeCell ref="A4:C4"/>
    <mergeCell ref="L4:M4"/>
    <mergeCell ref="A5:A7"/>
    <mergeCell ref="B5:E7"/>
    <mergeCell ref="B11:E11"/>
    <mergeCell ref="B12:E12"/>
    <mergeCell ref="B10:E10"/>
    <mergeCell ref="L5:M5"/>
    <mergeCell ref="F5:G5"/>
    <mergeCell ref="H5:I5"/>
    <mergeCell ref="J5:K5"/>
    <mergeCell ref="B13:E13"/>
    <mergeCell ref="B106:E106"/>
    <mergeCell ref="B9:E9"/>
    <mergeCell ref="B8:E8"/>
    <mergeCell ref="B25:E25"/>
    <mergeCell ref="B32:E33"/>
    <mergeCell ref="B40:E40"/>
    <mergeCell ref="B52:E52"/>
    <mergeCell ref="B105:E105"/>
    <mergeCell ref="B104:E104"/>
    <mergeCell ref="B53:E53"/>
    <mergeCell ref="B54:E54"/>
    <mergeCell ref="B60:E60"/>
    <mergeCell ref="B56:E56"/>
    <mergeCell ref="B41:E41"/>
    <mergeCell ref="B17:E17"/>
    <mergeCell ref="B26:E26"/>
    <mergeCell ref="B27:E27"/>
    <mergeCell ref="B18:E18"/>
    <mergeCell ref="B19:E19"/>
    <mergeCell ref="B20:E20"/>
    <mergeCell ref="B21:E21"/>
    <mergeCell ref="B22:E22"/>
    <mergeCell ref="B24:E24"/>
    <mergeCell ref="B23:E23"/>
    <mergeCell ref="B103:E103"/>
    <mergeCell ref="B92:E92"/>
    <mergeCell ref="B85:E85"/>
    <mergeCell ref="B87:E87"/>
    <mergeCell ref="B79:E79"/>
    <mergeCell ref="A32:A33"/>
    <mergeCell ref="B96:E96"/>
    <mergeCell ref="B97:E97"/>
    <mergeCell ref="B98:E98"/>
    <mergeCell ref="B99:E99"/>
    <mergeCell ref="B100:E100"/>
    <mergeCell ref="B72:E72"/>
    <mergeCell ref="B83:E83"/>
    <mergeCell ref="B101:E101"/>
    <mergeCell ref="B84:E84"/>
    <mergeCell ref="B86:E86"/>
    <mergeCell ref="B94:E94"/>
    <mergeCell ref="B58:E58"/>
    <mergeCell ref="B39:E39"/>
    <mergeCell ref="B67:E67"/>
    <mergeCell ref="B68:E68"/>
    <mergeCell ref="B102:E102"/>
    <mergeCell ref="L74:M74"/>
    <mergeCell ref="B95:E95"/>
    <mergeCell ref="B93:E93"/>
    <mergeCell ref="B88:E88"/>
    <mergeCell ref="B89:E89"/>
    <mergeCell ref="B90:E90"/>
    <mergeCell ref="B91:E91"/>
    <mergeCell ref="B75:E76"/>
    <mergeCell ref="B78:E78"/>
    <mergeCell ref="A74:C74"/>
    <mergeCell ref="A75:A76"/>
    <mergeCell ref="B77:E77"/>
    <mergeCell ref="B42:E42"/>
    <mergeCell ref="B43:E43"/>
    <mergeCell ref="B44:E44"/>
    <mergeCell ref="B51:E51"/>
    <mergeCell ref="B45:E45"/>
    <mergeCell ref="L32:L33"/>
    <mergeCell ref="B38:E38"/>
    <mergeCell ref="B37:E37"/>
    <mergeCell ref="B36:E36"/>
    <mergeCell ref="B34:E34"/>
    <mergeCell ref="B35:E35"/>
    <mergeCell ref="J32:J33"/>
    <mergeCell ref="K32:K33"/>
    <mergeCell ref="F32:F33"/>
    <mergeCell ref="G32:G33"/>
    <mergeCell ref="H32:H33"/>
    <mergeCell ref="I32:I33"/>
    <mergeCell ref="B69:E69"/>
    <mergeCell ref="B82:E82"/>
    <mergeCell ref="B81:E81"/>
    <mergeCell ref="B80:E80"/>
    <mergeCell ref="B64:E64"/>
    <mergeCell ref="B63:E63"/>
    <mergeCell ref="B59:E59"/>
    <mergeCell ref="B70:E70"/>
    <mergeCell ref="L46:M46"/>
    <mergeCell ref="B48:E48"/>
    <mergeCell ref="B49:E49"/>
    <mergeCell ref="B50:E50"/>
    <mergeCell ref="B47:E47"/>
    <mergeCell ref="B55:E55"/>
    <mergeCell ref="B61:E61"/>
    <mergeCell ref="B57:E57"/>
    <mergeCell ref="B62:E62"/>
    <mergeCell ref="B65:E65"/>
    <mergeCell ref="B66:E66"/>
    <mergeCell ref="B71:E71"/>
  </mergeCells>
  <phoneticPr fontId="6" type="noConversion"/>
  <printOptions horizontalCentered="1" verticalCentered="1"/>
  <pageMargins left="0.59055118110236227" right="0" top="0" bottom="0" header="0.51181102362204722" footer="0.51181102362204722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15" zoomScaleNormal="115" workbookViewId="0"/>
  </sheetViews>
  <sheetFormatPr defaultRowHeight="12.75"/>
  <sheetData/>
  <phoneticPr fontId="6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115" zoomScaleNormal="115" workbookViewId="0"/>
  </sheetViews>
  <sheetFormatPr defaultRowHeight="12.75"/>
  <sheetData/>
  <phoneticPr fontId="6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2015-06-04T08:57:55Z</cp:lastPrinted>
  <dcterms:created xsi:type="dcterms:W3CDTF">2008-11-14T12:19:38Z</dcterms:created>
  <dcterms:modified xsi:type="dcterms:W3CDTF">2015-06-04T09:32:15Z</dcterms:modified>
</cp:coreProperties>
</file>