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<sst xmlns="http://schemas.openxmlformats.org/spreadsheetml/2006/main" count="247" uniqueCount="247">
  <si>
    <t>Rovat szám:</t>
  </si>
  <si>
    <t>Rovat megnevezése:</t>
  </si>
  <si>
    <r>
      <t xml:space="preserve">2. számú melléklet  </t>
    </r>
    <r>
      <rPr>
        <b/>
        <sz val="10"/>
        <rFont val="Times New Roman"/>
        <family val="1"/>
      </rPr>
      <t>(2/B)</t>
    </r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</si>
  <si>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</si>
  <si>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</si>
  <si>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</si>
  <si>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</si>
  <si>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</si>
  <si>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</si>
  <si>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</si>
  <si>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</si>
  <si>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</si>
  <si>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</si>
  <si>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</si>
  <si>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</si>
  <si>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</si>
  <si>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</si>
  <si>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</si>
  <si>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</si>
  <si>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</si>
  <si>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</si>
  <si>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</si>
  <si>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</si>
  <si>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</si>
  <si>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</si>
  <si>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</si>
  <si>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</si>
  <si>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</si>
  <si>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</si>
  <si>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</si>
  <si>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</si>
  <si>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</si>
  <si>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</si>
  <si>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</si>
  <si>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</si>
  <si>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</si>
  <si>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</si>
  <si>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</si>
  <si>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</si>
  <si>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</si>
  <si>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</si>
  <si>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</si>
  <si>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</si>
  <si>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</si>
  <si>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</si>
  <si>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</si>
  <si>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</si>
  <si>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</si>
  <si>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</si>
  <si>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</si>
  <si>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</si>
  <si>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</si>
  <si>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</si>
  <si>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</si>
  <si>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</si>
  <si>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</si>
  <si>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</si>
  <si>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</si>
  <si>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</si>
  <si>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</si>
  <si>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</si>
  <si>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</si>
  <si>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</si>
  <si>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</si>
  <si>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</si>
  <si>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</si>
  <si>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</si>
  <si>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</si>
  <si>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</si>
  <si>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</si>
  <si>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</si>
  <si>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</si>
  <si>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</si>
  <si>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</si>
  <si>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</si>
  <si>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</si>
  <si>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</si>
  <si>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</si>
  <si>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</si>
  <si>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</si>
  <si>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</si>
  <si>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</si>
  <si>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</si>
  <si>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</si>
  <si>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</si>
  <si>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</si>
  <si>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</si>
  <si>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</si>
  <si>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</si>
  <si>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</si>
  <si>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</si>
  <si>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</si>
  <si>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</si>
  <si>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</si>
  <si>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</si>
  <si>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</si>
  <si>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</si>
  <si>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</si>
  <si>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</si>
  <si>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</si>
  <si>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</si>
  <si>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</si>
  <si>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</si>
  <si>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</si>
  <si>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</si>
  <si>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</si>
  <si>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</si>
  <si>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</si>
  <si>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</si>
  <si>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</si>
  <si>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</si>
  <si>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</si>
  <si>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</si>
  <si>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</si>
  <si>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</si>
  <si>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</si>
  <si>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</si>
  <si>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</si>
  <si>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</si>
  <si>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</si>
  <si>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</si>
  <si>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</si>
  <si>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</si>
  <si>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</si>
  <si>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</si>
  <si>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</si>
  <si>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</si>
  <si>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</si>
  <si>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</si>
  <si>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</si>
  <si>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</si>
  <si>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</si>
  <si>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</si>
  <si>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</si>
  <si>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</si>
  <si>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</si>
  <si>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</si>
  <si>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</si>
  <si>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</si>
  <si>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</si>
  <si>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</si>
  <si>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</si>
  <si>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</si>
  <si>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</si>
  <si>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</si>
  <si>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</si>
  <si>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</si>
  <si>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</si>
  <si>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</si>
  <si>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</si>
  <si>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</si>
  <si>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</si>
  <si>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</si>
  <si>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</si>
  <si>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</si>
  <si>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</si>
  <si>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</si>
  <si>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</si>
  <si>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</si>
  <si>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</si>
  <si>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</si>
  <si>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</si>
  <si>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</si>
  <si>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</si>
  <si>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</si>
  <si>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</si>
  <si>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</si>
  <si>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</si>
  <si>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I.1.b)-V.</t>
  </si>
  <si>
    <t>Település üzemeltetéshez kapcsolódó feladatellátás támogatása beszámítás után</t>
  </si>
  <si>
    <t>I.1.c)-V.</t>
  </si>
  <si>
    <t>Egyéb önkormányzati feladatok támogatása beszámítás után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</si>
  <si>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</si>
  <si>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</si>
  <si>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</si>
  <si>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</si>
  <si>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</si>
  <si>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</si>
  <si>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</si>
  <si>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Lakott külterülettel kapcsolatos feladatok támogatása</t>
  </si>
  <si>
    <t>Önkormányzat áfa bevétele</t>
  </si>
  <si>
    <t>Gépjárműadók (40%)</t>
  </si>
  <si>
    <t>Kommunális adó bevétel</t>
  </si>
  <si>
    <t>Bírság bevétel</t>
  </si>
  <si>
    <t>Késedelmi pótlék</t>
  </si>
  <si>
    <t>Iparűzési adó bevétel</t>
  </si>
  <si>
    <t>Működési pénzmaradvány</t>
  </si>
  <si>
    <t>Felhalmozási pénzmaradvány</t>
  </si>
  <si>
    <t>Működési célú költségvetési bevételek</t>
  </si>
  <si>
    <t>Felhalmozási célú költségvetési bevételek</t>
  </si>
  <si>
    <t>B8/1</t>
  </si>
  <si>
    <t>B8/2</t>
  </si>
  <si>
    <t>Finanszírozási bevételek (működési)</t>
  </si>
  <si>
    <t>Finanszírozási bevételek (felhalmozási)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</si>
  <si>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</si>
  <si>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</si>
  <si>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</si>
  <si>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</si>
  <si>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KÖLTSÉGVETÉSI BEVÉTELEK MINDÖSSZESEN</t>
  </si>
  <si>
    <t>B1-B8</t>
  </si>
  <si>
    <t>B2+B5+ B7</t>
  </si>
  <si>
    <t>B1+B3+ B4+B6</t>
  </si>
  <si>
    <t>BEVÉTELEK</t>
  </si>
  <si>
    <t>Dunaszentbenedek Község Önkormányzata</t>
  </si>
  <si>
    <t>III.3c</t>
  </si>
  <si>
    <t>Szociális étkeztetés</t>
  </si>
  <si>
    <t>III.5.b</t>
  </si>
  <si>
    <t>Gyermekétkeztetés üzemeltetési támogatása</t>
  </si>
  <si>
    <t>Mezőőri szolgálat támogatása</t>
  </si>
  <si>
    <t>Közfoglalkoztatás támogatása</t>
  </si>
  <si>
    <t>Ebédkihordás</t>
  </si>
  <si>
    <t>Házi gondozási díj átvállalás</t>
  </si>
  <si>
    <t>I.6.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</si>
  <si>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</si>
  <si>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</si>
  <si>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</si>
  <si>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</si>
  <si>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2017. évi bérkompenzáció támogatása</t>
  </si>
  <si>
    <t>JETA - Önkormányzati épületek energetikai fejlesztése</t>
  </si>
  <si>
    <t>KNPA támogatás</t>
  </si>
  <si>
    <t>Közvetített szolgáltatások ellenértéke</t>
  </si>
  <si>
    <t>Szolidaritási hozzájárulás</t>
  </si>
  <si>
    <t>Paksi Atomerőmű fejlesztési támogatása</t>
  </si>
  <si>
    <t>Eredeti ei.:   2018.01.01.</t>
  </si>
  <si>
    <t>Módosított ei.:   2018.04.30.</t>
  </si>
  <si>
    <t>Módosított ei.:   2018.06.30.</t>
  </si>
  <si>
    <t>EFOP támogatás</t>
  </si>
  <si>
    <t>MVH támogatás</t>
  </si>
  <si>
    <t>Óvoda működési hozzájárulás visszatérítés</t>
  </si>
  <si>
    <t>TOP Fogorvosi rendelő felújítása</t>
  </si>
  <si>
    <t>Közfoglalkoztatás eszközbeszerzés</t>
  </si>
  <si>
    <t>Módosított ei.:   2018.10.31.</t>
  </si>
  <si>
    <t>Gyermekvédelmi utalványok</t>
  </si>
  <si>
    <t>Módosított ei.:   2018.12.31.</t>
  </si>
  <si>
    <t>Szociális ágazati pótlék</t>
  </si>
  <si>
    <t>Uszód-Db-Géderlak Víziközmű Társulástól átvett pénzeszköz</t>
  </si>
  <si>
    <t>Bethlen Gábor Alapkezelő támogatása - Testvértelepülési program</t>
  </si>
  <si>
    <t>Diákmunka</t>
  </si>
  <si>
    <t>Fogorvos - önkormányzati hozzájárulás</t>
  </si>
  <si>
    <t>Teljesítés:   2018.12.31.</t>
  </si>
  <si>
    <t>Fejezeti kezelésű előirányzatok</t>
  </si>
  <si>
    <t>Egyéb fejezeti kezelésű előirányzatok</t>
  </si>
  <si>
    <t>Társadalombiztosítás pénzügyi alapjainak támogatása</t>
  </si>
  <si>
    <t>Elkülönített állami pénzalaptól működési célú támogatás</t>
  </si>
  <si>
    <t>Helyi önkormányzatoktól átvett pénzeszköz</t>
  </si>
  <si>
    <t>2018. évi költségvetése  Ft-ban</t>
  </si>
  <si>
    <t>7/2019. (V.29.) önkormányzati rendelet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</si>
</sst>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9" fillId="10" borderId="10" xfId="0" applyFont="1" applyFill="1" applyBorder="1" applyAlignment="1">
      <alignment wrapText="1"/>
    </xf>
    <xf numFmtId="3" fontId="9" fillId="1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5" borderId="12" xfId="0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170" zoomScaleNormal="170" zoomScalePageLayoutView="0" workbookViewId="0" topLeftCell="A1">
      <selection activeCell="A3" sqref="A3:E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3" width="11.140625" style="3" customWidth="1"/>
    <col min="4" max="4" width="10.8515625" style="0" bestFit="1" customWidth="1"/>
    <col min="5" max="6" width="11.140625" style="0" customWidth="1"/>
    <col min="7" max="8" width="10.8515625" style="0" bestFit="1" customWidth="1"/>
  </cols>
  <sheetData>
    <row r="1" spans="1:6" ht="15.75">
      <c r="A1" s="53" t="s">
        <v>203</v>
      </c>
      <c r="B1" s="53"/>
      <c r="C1" s="53"/>
      <c r="D1" s="53"/>
      <c r="E1" s="53"/>
      <c r="F1" s="41"/>
    </row>
    <row r="2" spans="1:6" ht="15.75">
      <c r="A2" s="53" t="s">
        <v>245</v>
      </c>
      <c r="B2" s="53"/>
      <c r="C2" s="53"/>
      <c r="D2" s="53"/>
      <c r="E2" s="53"/>
      <c r="F2" s="41"/>
    </row>
    <row r="3" spans="1:6" ht="12.75">
      <c r="A3" s="54" t="s">
        <v>246</v>
      </c>
      <c r="B3" s="54"/>
      <c r="C3" s="54"/>
      <c r="D3" s="54"/>
      <c r="E3" s="54"/>
      <c r="F3" s="42"/>
    </row>
    <row r="4" spans="1:6" ht="13.5" thickBot="1">
      <c r="A4" s="54" t="s">
        <v>2</v>
      </c>
      <c r="B4" s="54"/>
      <c r="C4" s="54"/>
      <c r="D4" s="54"/>
      <c r="E4" s="54"/>
      <c r="F4" s="42"/>
    </row>
    <row r="5" ht="15" customHeight="1" thickBot="1">
      <c r="B5" s="40" t="s">
        <v>202</v>
      </c>
    </row>
    <row r="6" spans="1:8" ht="38.25">
      <c r="A6" s="43" t="s">
        <v>0</v>
      </c>
      <c r="B6" s="43" t="s">
        <v>1</v>
      </c>
      <c r="C6" s="44" t="s">
        <v>223</v>
      </c>
      <c r="D6" s="44" t="s">
        <v>224</v>
      </c>
      <c r="E6" s="44" t="s">
        <v>225</v>
      </c>
      <c r="F6" s="44" t="s">
        <v>231</v>
      </c>
      <c r="G6" s="44" t="s">
        <v>233</v>
      </c>
      <c r="H6" s="44" t="s">
        <v>239</v>
      </c>
    </row>
    <row r="7" spans="1:8" ht="13.5" customHeight="1">
      <c r="A7" s="4" t="s">
        <v>3</v>
      </c>
      <c r="B7" s="5" t="s">
        <v>4</v>
      </c>
      <c r="C7" s="18">
        <f aca="true" t="shared" si="0" ref="C7:H7">C8+C28+C29+C30+C31+C32</f>
        <v>32519713</v>
      </c>
      <c r="D7" s="18">
        <f t="shared" si="0"/>
        <v>40447539</v>
      </c>
      <c r="E7" s="18">
        <f t="shared" si="0"/>
        <v>59070369</v>
      </c>
      <c r="F7" s="18">
        <f t="shared" si="0"/>
        <v>84065091</v>
      </c>
      <c r="G7" s="18">
        <f t="shared" si="0"/>
        <v>92541772</v>
      </c>
      <c r="H7" s="18">
        <f t="shared" si="0"/>
        <v>92541772</v>
      </c>
    </row>
    <row r="8" spans="1:8" ht="12.75">
      <c r="A8" s="6" t="s">
        <v>5</v>
      </c>
      <c r="B8" s="7" t="s">
        <v>6</v>
      </c>
      <c r="C8" s="19">
        <f aca="true" t="shared" si="1" ref="C8:H8">C9+C14+C15+C23+C25+C27</f>
        <v>7279091</v>
      </c>
      <c r="D8" s="19">
        <f t="shared" si="1"/>
        <v>12758402</v>
      </c>
      <c r="E8" s="19">
        <f t="shared" si="1"/>
        <v>13116903</v>
      </c>
      <c r="F8" s="19">
        <f t="shared" si="1"/>
        <v>15947592</v>
      </c>
      <c r="G8" s="19">
        <f t="shared" si="1"/>
        <v>17847242</v>
      </c>
      <c r="H8" s="19">
        <f t="shared" si="1"/>
        <v>17847242</v>
      </c>
    </row>
    <row r="9" spans="1:8" ht="12.75">
      <c r="A9" s="8" t="s">
        <v>12</v>
      </c>
      <c r="B9" s="9" t="s">
        <v>7</v>
      </c>
      <c r="C9" s="20">
        <f aca="true" t="shared" si="2" ref="C9:H9">SUM(C10:C13)</f>
        <v>-5047969</v>
      </c>
      <c r="D9" s="20">
        <f t="shared" si="2"/>
        <v>120536</v>
      </c>
      <c r="E9" s="20">
        <f t="shared" si="2"/>
        <v>120536</v>
      </c>
      <c r="F9" s="20">
        <f t="shared" si="2"/>
        <v>120536</v>
      </c>
      <c r="G9" s="20">
        <f t="shared" si="2"/>
        <v>120536</v>
      </c>
      <c r="H9" s="20">
        <f t="shared" si="2"/>
        <v>120536</v>
      </c>
    </row>
    <row r="10" spans="1:8" ht="22.5">
      <c r="A10" s="14" t="s">
        <v>168</v>
      </c>
      <c r="B10" s="15" t="s">
        <v>169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2.75">
      <c r="A11" s="14" t="s">
        <v>170</v>
      </c>
      <c r="B11" s="16" t="s">
        <v>171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14"/>
      <c r="B12" s="15" t="s">
        <v>221</v>
      </c>
      <c r="C12" s="21">
        <v>-5047969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12.75">
      <c r="A13" s="14" t="s">
        <v>212</v>
      </c>
      <c r="B13" s="15" t="s">
        <v>217</v>
      </c>
      <c r="C13" s="21">
        <v>0</v>
      </c>
      <c r="D13" s="21">
        <v>120536</v>
      </c>
      <c r="E13" s="21">
        <v>120536</v>
      </c>
      <c r="F13" s="21">
        <v>120536</v>
      </c>
      <c r="G13" s="21">
        <v>120536</v>
      </c>
      <c r="H13" s="21">
        <v>120536</v>
      </c>
    </row>
    <row r="14" spans="1:8" ht="24">
      <c r="A14" s="8" t="s">
        <v>13</v>
      </c>
      <c r="B14" s="9" t="s">
        <v>172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24">
      <c r="A15" s="8" t="s">
        <v>14</v>
      </c>
      <c r="B15" s="9" t="s">
        <v>8</v>
      </c>
      <c r="C15" s="20">
        <f>SUM(C16:C21)</f>
        <v>10527060</v>
      </c>
      <c r="D15" s="20">
        <f>SUM(D16:D21)</f>
        <v>10527060</v>
      </c>
      <c r="E15" s="20">
        <f>SUM(E16:E21)</f>
        <v>10527060</v>
      </c>
      <c r="F15" s="20">
        <f>SUM(F16:F21)</f>
        <v>10527060</v>
      </c>
      <c r="G15" s="20">
        <f>SUM(G16:G22)</f>
        <v>11011323</v>
      </c>
      <c r="H15" s="20">
        <f>SUM(H16:H22)</f>
        <v>11011323</v>
      </c>
    </row>
    <row r="16" spans="1:8" ht="22.5">
      <c r="A16" s="14" t="s">
        <v>213</v>
      </c>
      <c r="B16" s="15" t="s">
        <v>214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12.75">
      <c r="A17" s="14" t="s">
        <v>204</v>
      </c>
      <c r="B17" s="15" t="s">
        <v>205</v>
      </c>
      <c r="C17" s="21">
        <v>3210880</v>
      </c>
      <c r="D17" s="21">
        <v>3210880</v>
      </c>
      <c r="E17" s="21">
        <v>3210880</v>
      </c>
      <c r="F17" s="21">
        <v>3210880</v>
      </c>
      <c r="G17" s="21">
        <v>3442056</v>
      </c>
      <c r="H17" s="21">
        <v>3442056</v>
      </c>
    </row>
    <row r="18" spans="1:8" ht="12.75">
      <c r="A18" s="14" t="s">
        <v>173</v>
      </c>
      <c r="B18" s="15" t="s">
        <v>175</v>
      </c>
      <c r="C18" s="21">
        <v>2970000</v>
      </c>
      <c r="D18" s="21">
        <v>2970000</v>
      </c>
      <c r="E18" s="21">
        <v>2970000</v>
      </c>
      <c r="F18" s="21">
        <v>2970000</v>
      </c>
      <c r="G18" s="21">
        <v>2970000</v>
      </c>
      <c r="H18" s="21">
        <v>2970000</v>
      </c>
    </row>
    <row r="19" spans="1:8" ht="22.5">
      <c r="A19" s="14" t="s">
        <v>174</v>
      </c>
      <c r="B19" s="15" t="s">
        <v>176</v>
      </c>
      <c r="C19" s="21">
        <v>2356000</v>
      </c>
      <c r="D19" s="21">
        <v>2356000</v>
      </c>
      <c r="E19" s="21">
        <v>2356000</v>
      </c>
      <c r="F19" s="21">
        <v>2356000</v>
      </c>
      <c r="G19" s="21">
        <v>2456320</v>
      </c>
      <c r="H19" s="21">
        <v>2456320</v>
      </c>
    </row>
    <row r="20" spans="1:8" ht="12.75">
      <c r="A20" s="14" t="s">
        <v>206</v>
      </c>
      <c r="B20" s="15" t="s">
        <v>207</v>
      </c>
      <c r="C20" s="21">
        <v>1867060</v>
      </c>
      <c r="D20" s="21">
        <v>1867060</v>
      </c>
      <c r="E20" s="21">
        <v>1867060</v>
      </c>
      <c r="F20" s="21">
        <v>1867060</v>
      </c>
      <c r="G20" s="21">
        <v>1742348</v>
      </c>
      <c r="H20" s="21">
        <v>1742348</v>
      </c>
    </row>
    <row r="21" spans="1:8" ht="12" customHeight="1">
      <c r="A21" s="14" t="s">
        <v>215</v>
      </c>
      <c r="B21" s="15" t="s">
        <v>216</v>
      </c>
      <c r="C21" s="21">
        <v>123120</v>
      </c>
      <c r="D21" s="21">
        <v>123120</v>
      </c>
      <c r="E21" s="21">
        <v>123120</v>
      </c>
      <c r="F21" s="21">
        <v>123120</v>
      </c>
      <c r="G21" s="21">
        <v>126973</v>
      </c>
      <c r="H21" s="21">
        <v>126973</v>
      </c>
    </row>
    <row r="22" spans="1:8" ht="12" customHeight="1">
      <c r="A22" s="14"/>
      <c r="B22" s="15" t="s">
        <v>234</v>
      </c>
      <c r="C22" s="21">
        <v>0</v>
      </c>
      <c r="D22" s="21">
        <v>0</v>
      </c>
      <c r="E22" s="21">
        <v>0</v>
      </c>
      <c r="F22" s="21">
        <v>0</v>
      </c>
      <c r="G22" s="21">
        <v>273626</v>
      </c>
      <c r="H22" s="21">
        <v>273626</v>
      </c>
    </row>
    <row r="23" spans="1:8" ht="12.75">
      <c r="A23" s="8" t="s">
        <v>15</v>
      </c>
      <c r="B23" s="9" t="s">
        <v>9</v>
      </c>
      <c r="C23" s="20">
        <f aca="true" t="shared" si="3" ref="C23:H23">C24</f>
        <v>1800000</v>
      </c>
      <c r="D23" s="20">
        <f t="shared" si="3"/>
        <v>1800000</v>
      </c>
      <c r="E23" s="20">
        <f t="shared" si="3"/>
        <v>1800000</v>
      </c>
      <c r="F23" s="20">
        <f t="shared" si="3"/>
        <v>1800000</v>
      </c>
      <c r="G23" s="20">
        <f t="shared" si="3"/>
        <v>2133273</v>
      </c>
      <c r="H23" s="20">
        <f t="shared" si="3"/>
        <v>2133273</v>
      </c>
    </row>
    <row r="24" spans="1:8" ht="22.5">
      <c r="A24" s="14" t="s">
        <v>177</v>
      </c>
      <c r="B24" s="15" t="s">
        <v>178</v>
      </c>
      <c r="C24" s="21">
        <v>1800000</v>
      </c>
      <c r="D24" s="21">
        <v>1800000</v>
      </c>
      <c r="E24" s="21">
        <v>1800000</v>
      </c>
      <c r="F24" s="21">
        <v>1800000</v>
      </c>
      <c r="G24" s="21">
        <v>2133273</v>
      </c>
      <c r="H24" s="21">
        <v>2133273</v>
      </c>
    </row>
    <row r="25" spans="1:8" ht="12.75">
      <c r="A25" s="8" t="s">
        <v>16</v>
      </c>
      <c r="B25" s="9" t="s">
        <v>10</v>
      </c>
      <c r="C25" s="20">
        <f>C26</f>
        <v>0</v>
      </c>
      <c r="D25" s="20">
        <v>310806</v>
      </c>
      <c r="E25" s="20">
        <v>669307</v>
      </c>
      <c r="F25" s="20">
        <v>3499996</v>
      </c>
      <c r="G25" s="20">
        <v>4582110</v>
      </c>
      <c r="H25" s="20">
        <v>4582110</v>
      </c>
    </row>
    <row r="26" spans="1:8" ht="12.75">
      <c r="A26" s="8"/>
      <c r="B26" s="15" t="s">
        <v>179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ht="12.75">
      <c r="A27" s="8" t="s">
        <v>17</v>
      </c>
      <c r="B27" s="9" t="s">
        <v>11</v>
      </c>
      <c r="C27" s="22">
        <f aca="true" t="shared" si="4" ref="C27:H27">SUM(C28:C31)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</row>
    <row r="28" spans="1:8" ht="12.75">
      <c r="A28" s="6" t="s">
        <v>18</v>
      </c>
      <c r="B28" s="7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25.5">
      <c r="A29" s="6" t="s">
        <v>24</v>
      </c>
      <c r="B29" s="7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25.5">
      <c r="A30" s="6" t="s">
        <v>25</v>
      </c>
      <c r="B30" s="7" t="s">
        <v>21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25.5">
      <c r="A31" s="6" t="s">
        <v>26</v>
      </c>
      <c r="B31" s="7" t="s">
        <v>22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25.5">
      <c r="A32" s="6" t="s">
        <v>27</v>
      </c>
      <c r="B32" s="7" t="s">
        <v>23</v>
      </c>
      <c r="C32" s="25">
        <f aca="true" t="shared" si="5" ref="C32:H32">C33+C36+C39+C40+C45</f>
        <v>25240622</v>
      </c>
      <c r="D32" s="25">
        <f t="shared" si="5"/>
        <v>27689137</v>
      </c>
      <c r="E32" s="25">
        <f t="shared" si="5"/>
        <v>45953466</v>
      </c>
      <c r="F32" s="25">
        <f t="shared" si="5"/>
        <v>68117499</v>
      </c>
      <c r="G32" s="25">
        <f t="shared" si="5"/>
        <v>74694530</v>
      </c>
      <c r="H32" s="25">
        <f t="shared" si="5"/>
        <v>74694530</v>
      </c>
    </row>
    <row r="33" spans="1:8" ht="12.75">
      <c r="A33" s="6"/>
      <c r="B33" s="50" t="s">
        <v>240</v>
      </c>
      <c r="C33" s="51">
        <f aca="true" t="shared" si="6" ref="C33:H33">SUM(C34:C35)</f>
        <v>0</v>
      </c>
      <c r="D33" s="51">
        <f t="shared" si="6"/>
        <v>0</v>
      </c>
      <c r="E33" s="51">
        <f t="shared" si="6"/>
        <v>9064711</v>
      </c>
      <c r="F33" s="51">
        <f t="shared" si="6"/>
        <v>9496543</v>
      </c>
      <c r="G33" s="51">
        <f t="shared" si="6"/>
        <v>9639016</v>
      </c>
      <c r="H33" s="51">
        <f t="shared" si="6"/>
        <v>9639016</v>
      </c>
    </row>
    <row r="34" spans="1:8" ht="12.75">
      <c r="A34" s="6"/>
      <c r="B34" s="15" t="s">
        <v>226</v>
      </c>
      <c r="C34" s="21">
        <v>0</v>
      </c>
      <c r="D34" s="21">
        <v>0</v>
      </c>
      <c r="E34" s="21">
        <v>8760000</v>
      </c>
      <c r="F34" s="21">
        <v>8760000</v>
      </c>
      <c r="G34" s="21">
        <v>8760000</v>
      </c>
      <c r="H34" s="21">
        <v>8760000</v>
      </c>
    </row>
    <row r="35" spans="1:8" ht="12.75">
      <c r="A35" s="6"/>
      <c r="B35" s="15" t="s">
        <v>227</v>
      </c>
      <c r="C35" s="21">
        <v>0</v>
      </c>
      <c r="D35" s="21">
        <v>0</v>
      </c>
      <c r="E35" s="21">
        <v>304711</v>
      </c>
      <c r="F35" s="21">
        <v>736543</v>
      </c>
      <c r="G35" s="21">
        <v>879016</v>
      </c>
      <c r="H35" s="21">
        <v>879016</v>
      </c>
    </row>
    <row r="36" spans="1:8" ht="12.75">
      <c r="A36" s="6"/>
      <c r="B36" s="50" t="s">
        <v>241</v>
      </c>
      <c r="C36" s="51">
        <f aca="true" t="shared" si="7" ref="C36:H36">SUM(C37:C38)</f>
        <v>1000000</v>
      </c>
      <c r="D36" s="51">
        <f t="shared" si="7"/>
        <v>1000000</v>
      </c>
      <c r="E36" s="51">
        <f t="shared" si="7"/>
        <v>1000000</v>
      </c>
      <c r="F36" s="51">
        <f t="shared" si="7"/>
        <v>1363000</v>
      </c>
      <c r="G36" s="51">
        <f t="shared" si="7"/>
        <v>1835000</v>
      </c>
      <c r="H36" s="51">
        <f t="shared" si="7"/>
        <v>1835000</v>
      </c>
    </row>
    <row r="37" spans="1:8" ht="12.75">
      <c r="A37" s="6"/>
      <c r="B37" s="15" t="s">
        <v>232</v>
      </c>
      <c r="C37" s="21">
        <v>0</v>
      </c>
      <c r="D37" s="21">
        <v>0</v>
      </c>
      <c r="E37" s="21">
        <v>0</v>
      </c>
      <c r="F37" s="21">
        <v>363000</v>
      </c>
      <c r="G37" s="21">
        <v>755000</v>
      </c>
      <c r="H37" s="21">
        <v>755000</v>
      </c>
    </row>
    <row r="38" spans="1:8" ht="12.75">
      <c r="A38" s="6"/>
      <c r="B38" s="15" t="s">
        <v>208</v>
      </c>
      <c r="C38" s="21">
        <v>1000000</v>
      </c>
      <c r="D38" s="21">
        <v>1000000</v>
      </c>
      <c r="E38" s="21">
        <v>1000000</v>
      </c>
      <c r="F38" s="21">
        <v>1000000</v>
      </c>
      <c r="G38" s="21">
        <v>1080000</v>
      </c>
      <c r="H38" s="21">
        <v>1080000</v>
      </c>
    </row>
    <row r="39" spans="1:8" ht="12.75">
      <c r="A39" s="6"/>
      <c r="B39" s="50" t="s">
        <v>242</v>
      </c>
      <c r="C39" s="51">
        <v>3000800</v>
      </c>
      <c r="D39" s="51">
        <v>5449315</v>
      </c>
      <c r="E39" s="51">
        <v>5449315</v>
      </c>
      <c r="F39" s="51">
        <v>9835605</v>
      </c>
      <c r="G39" s="51">
        <v>10123200</v>
      </c>
      <c r="H39" s="51">
        <v>10123200</v>
      </c>
    </row>
    <row r="40" spans="1:8" ht="12.75">
      <c r="A40" s="6"/>
      <c r="B40" s="50" t="s">
        <v>243</v>
      </c>
      <c r="C40" s="52">
        <f aca="true" t="shared" si="8" ref="C40:H40">SUM(C41:C44)</f>
        <v>21239822</v>
      </c>
      <c r="D40" s="52">
        <f t="shared" si="8"/>
        <v>21239822</v>
      </c>
      <c r="E40" s="52">
        <f t="shared" si="8"/>
        <v>29795694</v>
      </c>
      <c r="F40" s="52">
        <f t="shared" si="8"/>
        <v>46778605</v>
      </c>
      <c r="G40" s="52">
        <f t="shared" si="8"/>
        <v>48482678</v>
      </c>
      <c r="H40" s="52">
        <f t="shared" si="8"/>
        <v>48482678</v>
      </c>
    </row>
    <row r="41" spans="1:8" ht="12.75">
      <c r="A41" s="6"/>
      <c r="B41" s="15" t="s">
        <v>209</v>
      </c>
      <c r="C41" s="21">
        <v>8195279</v>
      </c>
      <c r="D41" s="21">
        <v>8195279</v>
      </c>
      <c r="E41" s="21">
        <v>16751151</v>
      </c>
      <c r="F41" s="21">
        <v>33332365</v>
      </c>
      <c r="G41" s="21">
        <v>33173291</v>
      </c>
      <c r="H41" s="21">
        <v>33173291</v>
      </c>
    </row>
    <row r="42" spans="1:8" ht="12.75">
      <c r="A42" s="6"/>
      <c r="B42" s="15" t="s">
        <v>219</v>
      </c>
      <c r="C42" s="21">
        <v>13044543</v>
      </c>
      <c r="D42" s="21">
        <v>13044543</v>
      </c>
      <c r="E42" s="21">
        <v>13044543</v>
      </c>
      <c r="F42" s="21">
        <v>13446240</v>
      </c>
      <c r="G42" s="21">
        <v>13446240</v>
      </c>
      <c r="H42" s="21">
        <v>13446240</v>
      </c>
    </row>
    <row r="43" spans="1:8" ht="12.75">
      <c r="A43" s="45"/>
      <c r="B43" s="15" t="s">
        <v>237</v>
      </c>
      <c r="C43" s="21">
        <v>0</v>
      </c>
      <c r="D43" s="21">
        <v>0</v>
      </c>
      <c r="E43" s="21">
        <v>0</v>
      </c>
      <c r="F43" s="21">
        <v>0</v>
      </c>
      <c r="G43" s="21">
        <v>1113147</v>
      </c>
      <c r="H43" s="21">
        <v>1113147</v>
      </c>
    </row>
    <row r="44" spans="1:8" ht="12.75">
      <c r="A44" s="45"/>
      <c r="B44" s="15" t="s">
        <v>236</v>
      </c>
      <c r="C44" s="21">
        <v>0</v>
      </c>
      <c r="D44" s="21">
        <v>0</v>
      </c>
      <c r="E44" s="21">
        <v>0</v>
      </c>
      <c r="F44" s="21">
        <v>0</v>
      </c>
      <c r="G44" s="21">
        <v>750000</v>
      </c>
      <c r="H44" s="21">
        <v>750000</v>
      </c>
    </row>
    <row r="45" spans="1:8" ht="12.75">
      <c r="A45" s="45"/>
      <c r="B45" s="50" t="s">
        <v>244</v>
      </c>
      <c r="C45" s="51">
        <f aca="true" t="shared" si="9" ref="C45:H45">SUM(C46:C48)</f>
        <v>0</v>
      </c>
      <c r="D45" s="51">
        <f t="shared" si="9"/>
        <v>0</v>
      </c>
      <c r="E45" s="51">
        <f t="shared" si="9"/>
        <v>643746</v>
      </c>
      <c r="F45" s="51">
        <f t="shared" si="9"/>
        <v>643746</v>
      </c>
      <c r="G45" s="51">
        <f t="shared" si="9"/>
        <v>4614636</v>
      </c>
      <c r="H45" s="51">
        <f t="shared" si="9"/>
        <v>4614636</v>
      </c>
    </row>
    <row r="46" spans="1:8" ht="12.75">
      <c r="A46" s="45"/>
      <c r="B46" s="15" t="s">
        <v>228</v>
      </c>
      <c r="C46" s="21">
        <v>0</v>
      </c>
      <c r="D46" s="21">
        <v>0</v>
      </c>
      <c r="E46" s="21">
        <v>643746</v>
      </c>
      <c r="F46" s="21">
        <v>643746</v>
      </c>
      <c r="G46" s="21">
        <v>643746</v>
      </c>
      <c r="H46" s="21">
        <v>643746</v>
      </c>
    </row>
    <row r="47" spans="1:8" ht="12.75">
      <c r="A47" s="45"/>
      <c r="B47" s="15" t="s">
        <v>238</v>
      </c>
      <c r="C47" s="21">
        <v>0</v>
      </c>
      <c r="D47" s="21">
        <v>0</v>
      </c>
      <c r="E47" s="21">
        <v>0</v>
      </c>
      <c r="F47" s="21">
        <v>0</v>
      </c>
      <c r="G47" s="21">
        <v>470890</v>
      </c>
      <c r="H47" s="21">
        <v>470890</v>
      </c>
    </row>
    <row r="48" spans="1:8" ht="12.75">
      <c r="A48" s="49"/>
      <c r="B48" s="15" t="s">
        <v>235</v>
      </c>
      <c r="C48" s="21">
        <v>0</v>
      </c>
      <c r="D48" s="21">
        <v>0</v>
      </c>
      <c r="E48" s="21">
        <v>0</v>
      </c>
      <c r="F48" s="21">
        <v>0</v>
      </c>
      <c r="G48" s="21">
        <v>3500000</v>
      </c>
      <c r="H48" s="21">
        <v>3500000</v>
      </c>
    </row>
    <row r="49" ht="12.75">
      <c r="A49" s="49"/>
    </row>
    <row r="50" spans="1:8" ht="27" customHeight="1">
      <c r="A50" s="4" t="s">
        <v>28</v>
      </c>
      <c r="B50" s="5" t="s">
        <v>29</v>
      </c>
      <c r="C50" s="18">
        <f aca="true" t="shared" si="10" ref="C50:H50">C51+C52+C53+C54+C55</f>
        <v>0</v>
      </c>
      <c r="D50" s="18">
        <f t="shared" si="10"/>
        <v>0</v>
      </c>
      <c r="E50" s="18">
        <f t="shared" si="10"/>
        <v>80361950</v>
      </c>
      <c r="F50" s="18">
        <f t="shared" si="10"/>
        <v>80361950</v>
      </c>
      <c r="G50" s="18">
        <f t="shared" si="10"/>
        <v>80361950</v>
      </c>
      <c r="H50" s="18">
        <f t="shared" si="10"/>
        <v>80361950</v>
      </c>
    </row>
    <row r="51" spans="1:8" ht="12.75">
      <c r="A51" s="6" t="s">
        <v>35</v>
      </c>
      <c r="B51" s="7" t="s">
        <v>30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ht="25.5">
      <c r="A52" s="6" t="s">
        <v>36</v>
      </c>
      <c r="B52" s="7" t="s">
        <v>31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25.5">
      <c r="A53" s="6" t="s">
        <v>37</v>
      </c>
      <c r="B53" s="7" t="s">
        <v>32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1:8" ht="25.5">
      <c r="A54" s="6" t="s">
        <v>38</v>
      </c>
      <c r="B54" s="7" t="s">
        <v>33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ht="25.5">
      <c r="A55" s="6" t="s">
        <v>39</v>
      </c>
      <c r="B55" s="7" t="s">
        <v>34</v>
      </c>
      <c r="C55" s="48">
        <v>0</v>
      </c>
      <c r="D55" s="48">
        <v>0</v>
      </c>
      <c r="E55" s="48">
        <f>SUM(E56:E57)</f>
        <v>80361950</v>
      </c>
      <c r="F55" s="48">
        <f>SUM(F56:F57)</f>
        <v>80361950</v>
      </c>
      <c r="G55" s="48">
        <f>SUM(G56:G57)</f>
        <v>80361950</v>
      </c>
      <c r="H55" s="48">
        <f>SUM(H56:H57)</f>
        <v>80361950</v>
      </c>
    </row>
    <row r="56" spans="1:8" ht="12.75">
      <c r="A56" s="6"/>
      <c r="B56" s="46" t="s">
        <v>229</v>
      </c>
      <c r="C56" s="47">
        <v>0</v>
      </c>
      <c r="D56" s="47">
        <v>0</v>
      </c>
      <c r="E56" s="47">
        <v>80000000</v>
      </c>
      <c r="F56" s="47">
        <v>80000000</v>
      </c>
      <c r="G56" s="47">
        <v>80000000</v>
      </c>
      <c r="H56" s="47">
        <v>80000000</v>
      </c>
    </row>
    <row r="57" spans="1:8" ht="12.75">
      <c r="A57" s="6"/>
      <c r="B57" s="46" t="s">
        <v>230</v>
      </c>
      <c r="C57" s="47">
        <v>0</v>
      </c>
      <c r="D57" s="47">
        <v>0</v>
      </c>
      <c r="E57" s="47">
        <v>361950</v>
      </c>
      <c r="F57" s="47">
        <v>361950</v>
      </c>
      <c r="G57" s="47">
        <v>361950</v>
      </c>
      <c r="H57" s="47">
        <v>361950</v>
      </c>
    </row>
    <row r="58" spans="4:8" ht="12.75">
      <c r="D58" s="3"/>
      <c r="E58" s="3"/>
      <c r="F58" s="3"/>
      <c r="G58" s="3"/>
      <c r="H58" s="3"/>
    </row>
    <row r="59" spans="1:8" ht="13.5" customHeight="1">
      <c r="A59" s="4" t="s">
        <v>40</v>
      </c>
      <c r="B59" s="5" t="s">
        <v>41</v>
      </c>
      <c r="C59" s="18">
        <f aca="true" t="shared" si="11" ref="C59:H59">C60+C63+C64+C65+C67+C74</f>
        <v>26150890</v>
      </c>
      <c r="D59" s="18">
        <f t="shared" si="11"/>
        <v>26150890</v>
      </c>
      <c r="E59" s="18">
        <f t="shared" si="11"/>
        <v>26150890</v>
      </c>
      <c r="F59" s="18">
        <f t="shared" si="11"/>
        <v>26150890</v>
      </c>
      <c r="G59" s="18">
        <f t="shared" si="11"/>
        <v>26704840</v>
      </c>
      <c r="H59" s="18">
        <f t="shared" si="11"/>
        <v>22386280</v>
      </c>
    </row>
    <row r="60" spans="1:8" ht="12.75">
      <c r="A60" s="6" t="s">
        <v>42</v>
      </c>
      <c r="B60" s="7" t="s">
        <v>43</v>
      </c>
      <c r="C60" s="19">
        <f aca="true" t="shared" si="12" ref="C60:H60">C61+C62</f>
        <v>0</v>
      </c>
      <c r="D60" s="19">
        <f t="shared" si="12"/>
        <v>0</v>
      </c>
      <c r="E60" s="19">
        <f t="shared" si="12"/>
        <v>0</v>
      </c>
      <c r="F60" s="19">
        <f t="shared" si="12"/>
        <v>0</v>
      </c>
      <c r="G60" s="19">
        <f t="shared" si="12"/>
        <v>0</v>
      </c>
      <c r="H60" s="19">
        <f t="shared" si="12"/>
        <v>0</v>
      </c>
    </row>
    <row r="61" spans="1:8" ht="12.75">
      <c r="A61" s="8" t="s">
        <v>66</v>
      </c>
      <c r="B61" s="9" t="s">
        <v>44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2.75">
      <c r="A62" s="8" t="s">
        <v>65</v>
      </c>
      <c r="B62" s="9" t="s">
        <v>45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ht="12.75">
      <c r="A63" s="6" t="s">
        <v>46</v>
      </c>
      <c r="B63" s="7" t="s">
        <v>47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1:8" ht="12.75">
      <c r="A64" s="6" t="s">
        <v>48</v>
      </c>
      <c r="B64" s="7" t="s">
        <v>50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1:8" ht="12.75">
      <c r="A65" s="6" t="s">
        <v>49</v>
      </c>
      <c r="B65" s="7" t="s">
        <v>51</v>
      </c>
      <c r="C65" s="19">
        <f aca="true" t="shared" si="13" ref="C65:H65">C66</f>
        <v>1100000</v>
      </c>
      <c r="D65" s="19">
        <f t="shared" si="13"/>
        <v>1100000</v>
      </c>
      <c r="E65" s="19">
        <f t="shared" si="13"/>
        <v>1100000</v>
      </c>
      <c r="F65" s="19">
        <f t="shared" si="13"/>
        <v>1100000</v>
      </c>
      <c r="G65" s="19">
        <f t="shared" si="13"/>
        <v>1100000</v>
      </c>
      <c r="H65" s="19">
        <f t="shared" si="13"/>
        <v>960159</v>
      </c>
    </row>
    <row r="66" spans="1:8" ht="12.75">
      <c r="A66" s="6"/>
      <c r="B66" s="15" t="s">
        <v>182</v>
      </c>
      <c r="C66" s="21">
        <v>1100000</v>
      </c>
      <c r="D66" s="21">
        <v>1100000</v>
      </c>
      <c r="E66" s="21">
        <v>1100000</v>
      </c>
      <c r="F66" s="21">
        <v>1100000</v>
      </c>
      <c r="G66" s="21">
        <v>1100000</v>
      </c>
      <c r="H66" s="21">
        <v>960159</v>
      </c>
    </row>
    <row r="67" spans="1:8" ht="12.75">
      <c r="A67" s="6" t="s">
        <v>52</v>
      </c>
      <c r="B67" s="7" t="s">
        <v>53</v>
      </c>
      <c r="C67" s="19">
        <f aca="true" t="shared" si="14" ref="C67:H67">C68+C70+C71+C72+C73</f>
        <v>24933890</v>
      </c>
      <c r="D67" s="19">
        <f t="shared" si="14"/>
        <v>24933890</v>
      </c>
      <c r="E67" s="19">
        <f t="shared" si="14"/>
        <v>24933890</v>
      </c>
      <c r="F67" s="19">
        <f t="shared" si="14"/>
        <v>24933890</v>
      </c>
      <c r="G67" s="19">
        <f t="shared" si="14"/>
        <v>24933890</v>
      </c>
      <c r="H67" s="19">
        <f t="shared" si="14"/>
        <v>20755171</v>
      </c>
    </row>
    <row r="68" spans="1:8" ht="12.75">
      <c r="A68" s="8" t="s">
        <v>60</v>
      </c>
      <c r="B68" s="9" t="s">
        <v>54</v>
      </c>
      <c r="C68" s="20">
        <f aca="true" t="shared" si="15" ref="C68:H68">C69</f>
        <v>5466000</v>
      </c>
      <c r="D68" s="20">
        <f t="shared" si="15"/>
        <v>5466000</v>
      </c>
      <c r="E68" s="20">
        <f t="shared" si="15"/>
        <v>5466000</v>
      </c>
      <c r="F68" s="20">
        <f t="shared" si="15"/>
        <v>5466000</v>
      </c>
      <c r="G68" s="20">
        <f t="shared" si="15"/>
        <v>5466000</v>
      </c>
      <c r="H68" s="20">
        <f t="shared" si="15"/>
        <v>5814465</v>
      </c>
    </row>
    <row r="69" spans="1:8" ht="12.75">
      <c r="A69" s="8"/>
      <c r="B69" s="15" t="s">
        <v>185</v>
      </c>
      <c r="C69" s="21">
        <v>5466000</v>
      </c>
      <c r="D69" s="21">
        <v>5466000</v>
      </c>
      <c r="E69" s="21">
        <v>5466000</v>
      </c>
      <c r="F69" s="21">
        <v>5466000</v>
      </c>
      <c r="G69" s="21">
        <v>5466000</v>
      </c>
      <c r="H69" s="21">
        <v>5814465</v>
      </c>
    </row>
    <row r="70" spans="1:8" ht="12.75">
      <c r="A70" s="8" t="s">
        <v>61</v>
      </c>
      <c r="B70" s="9" t="s">
        <v>55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ht="12.75" customHeight="1">
      <c r="A71" s="8" t="s">
        <v>62</v>
      </c>
      <c r="B71" s="9" t="s">
        <v>56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2.75" customHeight="1">
      <c r="A72" s="8" t="s">
        <v>63</v>
      </c>
      <c r="B72" s="9" t="s">
        <v>181</v>
      </c>
      <c r="C72" s="20">
        <v>19467890</v>
      </c>
      <c r="D72" s="20">
        <v>19467890</v>
      </c>
      <c r="E72" s="20">
        <v>19467890</v>
      </c>
      <c r="F72" s="20">
        <v>19467890</v>
      </c>
      <c r="G72" s="20">
        <v>19467890</v>
      </c>
      <c r="H72" s="20">
        <v>14940706</v>
      </c>
    </row>
    <row r="73" spans="1:8" ht="12.75" customHeight="1">
      <c r="A73" s="8" t="s">
        <v>64</v>
      </c>
      <c r="B73" s="9" t="s">
        <v>57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ht="12.75" customHeight="1">
      <c r="A74" s="6" t="s">
        <v>58</v>
      </c>
      <c r="B74" s="7" t="s">
        <v>59</v>
      </c>
      <c r="C74" s="19">
        <f aca="true" t="shared" si="16" ref="C74:H74">C75+C76</f>
        <v>117000</v>
      </c>
      <c r="D74" s="19">
        <f t="shared" si="16"/>
        <v>117000</v>
      </c>
      <c r="E74" s="19">
        <f t="shared" si="16"/>
        <v>117000</v>
      </c>
      <c r="F74" s="19">
        <f t="shared" si="16"/>
        <v>117000</v>
      </c>
      <c r="G74" s="19">
        <f t="shared" si="16"/>
        <v>670950</v>
      </c>
      <c r="H74" s="19">
        <f t="shared" si="16"/>
        <v>670950</v>
      </c>
    </row>
    <row r="75" spans="1:8" ht="12.75" customHeight="1">
      <c r="A75" s="8"/>
      <c r="B75" s="15" t="s">
        <v>183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ht="12.75">
      <c r="A76" s="6"/>
      <c r="B76" s="15" t="s">
        <v>184</v>
      </c>
      <c r="C76" s="21">
        <v>117000</v>
      </c>
      <c r="D76" s="21">
        <v>117000</v>
      </c>
      <c r="E76" s="21">
        <v>117000</v>
      </c>
      <c r="F76" s="21">
        <v>117000</v>
      </c>
      <c r="G76" s="21">
        <v>670950</v>
      </c>
      <c r="H76" s="21">
        <v>670950</v>
      </c>
    </row>
    <row r="77" spans="4:8" ht="12.75" customHeight="1">
      <c r="D77" s="3"/>
      <c r="E77" s="3"/>
      <c r="F77" s="3"/>
      <c r="G77" s="3"/>
      <c r="H77" s="3"/>
    </row>
    <row r="78" spans="1:8" ht="13.5" customHeight="1">
      <c r="A78" s="4" t="s">
        <v>67</v>
      </c>
      <c r="B78" s="5" t="s">
        <v>68</v>
      </c>
      <c r="C78" s="18">
        <f aca="true" t="shared" si="17" ref="C78:H78">C79+C80+C81+C82+C83+C86+C88+C89+C90+C91</f>
        <v>16115303</v>
      </c>
      <c r="D78" s="18">
        <f t="shared" si="17"/>
        <v>16115303</v>
      </c>
      <c r="E78" s="18">
        <f t="shared" si="17"/>
        <v>16211309</v>
      </c>
      <c r="F78" s="18">
        <f t="shared" si="17"/>
        <v>16903881</v>
      </c>
      <c r="G78" s="18">
        <f t="shared" si="17"/>
        <v>20317472</v>
      </c>
      <c r="H78" s="18">
        <f t="shared" si="17"/>
        <v>19900562</v>
      </c>
    </row>
    <row r="79" spans="1:8" ht="12.75">
      <c r="A79" s="6" t="s">
        <v>69</v>
      </c>
      <c r="B79" s="7" t="s">
        <v>79</v>
      </c>
      <c r="C79" s="19">
        <v>1750000</v>
      </c>
      <c r="D79" s="19">
        <v>1750000</v>
      </c>
      <c r="E79" s="19">
        <v>1750000</v>
      </c>
      <c r="F79" s="19">
        <v>1750000</v>
      </c>
      <c r="G79" s="19">
        <v>2263015</v>
      </c>
      <c r="H79" s="19">
        <v>2263015</v>
      </c>
    </row>
    <row r="80" spans="1:8" ht="12.75">
      <c r="A80" s="6" t="s">
        <v>70</v>
      </c>
      <c r="B80" s="7" t="s">
        <v>80</v>
      </c>
      <c r="C80" s="19">
        <v>1355000</v>
      </c>
      <c r="D80" s="19">
        <v>1355000</v>
      </c>
      <c r="E80" s="19">
        <v>1355000</v>
      </c>
      <c r="F80" s="19">
        <v>1355000</v>
      </c>
      <c r="G80" s="19">
        <v>1847888</v>
      </c>
      <c r="H80" s="19">
        <v>1847885</v>
      </c>
    </row>
    <row r="81" spans="1:8" ht="12.75">
      <c r="A81" s="6" t="s">
        <v>71</v>
      </c>
      <c r="B81" s="7" t="s">
        <v>220</v>
      </c>
      <c r="C81" s="19">
        <v>1477000</v>
      </c>
      <c r="D81" s="19">
        <v>1477000</v>
      </c>
      <c r="E81" s="19">
        <v>1477000</v>
      </c>
      <c r="F81" s="19">
        <v>1477000</v>
      </c>
      <c r="G81" s="19">
        <v>1477000</v>
      </c>
      <c r="H81" s="19">
        <v>1221126</v>
      </c>
    </row>
    <row r="82" spans="1:8" ht="12.75">
      <c r="A82" s="6" t="s">
        <v>72</v>
      </c>
      <c r="B82" s="7" t="s">
        <v>81</v>
      </c>
      <c r="C82" s="19">
        <v>114000</v>
      </c>
      <c r="D82" s="19">
        <v>114000</v>
      </c>
      <c r="E82" s="19">
        <v>114000</v>
      </c>
      <c r="F82" s="19">
        <v>114000</v>
      </c>
      <c r="G82" s="19">
        <v>114000</v>
      </c>
      <c r="H82" s="19">
        <v>0</v>
      </c>
    </row>
    <row r="83" spans="1:8" ht="12.75">
      <c r="A83" s="6" t="s">
        <v>73</v>
      </c>
      <c r="B83" s="7" t="s">
        <v>82</v>
      </c>
      <c r="C83" s="19">
        <f aca="true" t="shared" si="18" ref="C83:H83">SUM(C84:C85)</f>
        <v>4782303</v>
      </c>
      <c r="D83" s="19">
        <f t="shared" si="18"/>
        <v>4782303</v>
      </c>
      <c r="E83" s="19">
        <f t="shared" si="18"/>
        <v>4782303</v>
      </c>
      <c r="F83" s="19">
        <f t="shared" si="18"/>
        <v>5383235</v>
      </c>
      <c r="G83" s="19">
        <f t="shared" si="18"/>
        <v>7484661</v>
      </c>
      <c r="H83" s="19">
        <f t="shared" si="18"/>
        <v>7481061</v>
      </c>
    </row>
    <row r="84" spans="1:8" ht="12.75">
      <c r="A84" s="6"/>
      <c r="B84" s="15" t="s">
        <v>210</v>
      </c>
      <c r="C84" s="21">
        <v>609400</v>
      </c>
      <c r="D84" s="21">
        <v>609400</v>
      </c>
      <c r="E84" s="21">
        <v>609400</v>
      </c>
      <c r="F84" s="21">
        <v>609400</v>
      </c>
      <c r="G84" s="21">
        <v>748800</v>
      </c>
      <c r="H84" s="21">
        <v>745200</v>
      </c>
    </row>
    <row r="85" spans="1:8" ht="12.75">
      <c r="A85" s="6"/>
      <c r="B85" s="15" t="s">
        <v>211</v>
      </c>
      <c r="C85" s="21">
        <v>4172903</v>
      </c>
      <c r="D85" s="21">
        <v>4172903</v>
      </c>
      <c r="E85" s="21">
        <v>4172903</v>
      </c>
      <c r="F85" s="21">
        <v>4773835</v>
      </c>
      <c r="G85" s="21">
        <v>6735861</v>
      </c>
      <c r="H85" s="21">
        <v>6735861</v>
      </c>
    </row>
    <row r="86" spans="1:8" ht="12.75">
      <c r="A86" s="6" t="s">
        <v>74</v>
      </c>
      <c r="B86" s="7" t="s">
        <v>83</v>
      </c>
      <c r="C86" s="19">
        <f aca="true" t="shared" si="19" ref="C86:H86">SUM(C87:C87)</f>
        <v>2097000</v>
      </c>
      <c r="D86" s="19">
        <f t="shared" si="19"/>
        <v>2097000</v>
      </c>
      <c r="E86" s="19">
        <f t="shared" si="19"/>
        <v>2097000</v>
      </c>
      <c r="F86" s="19">
        <f t="shared" si="19"/>
        <v>2097000</v>
      </c>
      <c r="G86" s="19">
        <f t="shared" si="19"/>
        <v>2158362</v>
      </c>
      <c r="H86" s="19">
        <f t="shared" si="19"/>
        <v>2114929</v>
      </c>
    </row>
    <row r="87" spans="1:8" ht="12.75">
      <c r="A87" s="6"/>
      <c r="B87" s="16" t="s">
        <v>180</v>
      </c>
      <c r="C87" s="21">
        <v>2097000</v>
      </c>
      <c r="D87" s="21">
        <v>2097000</v>
      </c>
      <c r="E87" s="21">
        <v>2097000</v>
      </c>
      <c r="F87" s="21">
        <v>2097000</v>
      </c>
      <c r="G87" s="21">
        <v>2158362</v>
      </c>
      <c r="H87" s="21">
        <v>2114929</v>
      </c>
    </row>
    <row r="88" spans="1:8" ht="12.75">
      <c r="A88" s="6" t="s">
        <v>75</v>
      </c>
      <c r="B88" s="7" t="s">
        <v>84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</row>
    <row r="89" spans="1:8" ht="13.5" customHeight="1">
      <c r="A89" s="6" t="s">
        <v>76</v>
      </c>
      <c r="B89" s="7" t="s">
        <v>85</v>
      </c>
      <c r="C89" s="19">
        <v>0</v>
      </c>
      <c r="D89" s="19">
        <v>0</v>
      </c>
      <c r="E89" s="19">
        <v>96006</v>
      </c>
      <c r="F89" s="19">
        <v>187646</v>
      </c>
      <c r="G89" s="19">
        <v>209109</v>
      </c>
      <c r="H89" s="19">
        <v>209109</v>
      </c>
    </row>
    <row r="90" spans="1:8" ht="12.75">
      <c r="A90" s="6" t="s">
        <v>77</v>
      </c>
      <c r="B90" s="7" t="s">
        <v>86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</row>
    <row r="91" spans="1:8" ht="12.75">
      <c r="A91" s="6" t="s">
        <v>78</v>
      </c>
      <c r="B91" s="7" t="s">
        <v>87</v>
      </c>
      <c r="C91" s="19">
        <v>4540000</v>
      </c>
      <c r="D91" s="19">
        <v>4540000</v>
      </c>
      <c r="E91" s="19">
        <v>4540000</v>
      </c>
      <c r="F91" s="19">
        <v>4540000</v>
      </c>
      <c r="G91" s="19">
        <v>4763437</v>
      </c>
      <c r="H91" s="19">
        <v>4763437</v>
      </c>
    </row>
    <row r="92" spans="4:8" ht="12.75">
      <c r="D92" s="3"/>
      <c r="E92" s="3"/>
      <c r="F92" s="3"/>
      <c r="G92" s="3"/>
      <c r="H92" s="3"/>
    </row>
    <row r="93" spans="1:8" ht="13.5" customHeight="1">
      <c r="A93" s="4" t="s">
        <v>88</v>
      </c>
      <c r="B93" s="5" t="s">
        <v>89</v>
      </c>
      <c r="C93" s="18">
        <f aca="true" t="shared" si="20" ref="C93:H93">SUM(C94:C98)</f>
        <v>0</v>
      </c>
      <c r="D93" s="18">
        <f t="shared" si="20"/>
        <v>0</v>
      </c>
      <c r="E93" s="18">
        <f t="shared" si="20"/>
        <v>0</v>
      </c>
      <c r="F93" s="18">
        <f t="shared" si="20"/>
        <v>0</v>
      </c>
      <c r="G93" s="18">
        <f t="shared" si="20"/>
        <v>0</v>
      </c>
      <c r="H93" s="18">
        <f t="shared" si="20"/>
        <v>0</v>
      </c>
    </row>
    <row r="94" spans="1:8" ht="12.75">
      <c r="A94" s="6" t="s">
        <v>90</v>
      </c>
      <c r="B94" s="7" t="s">
        <v>95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</row>
    <row r="95" spans="1:8" ht="12.75">
      <c r="A95" s="6" t="s">
        <v>91</v>
      </c>
      <c r="B95" s="7" t="s">
        <v>96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</row>
    <row r="96" spans="1:8" ht="12.75">
      <c r="A96" s="6" t="s">
        <v>92</v>
      </c>
      <c r="B96" s="7" t="s">
        <v>97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</row>
    <row r="97" spans="1:8" ht="12.75">
      <c r="A97" s="6" t="s">
        <v>93</v>
      </c>
      <c r="B97" s="7" t="s">
        <v>98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</row>
    <row r="98" spans="1:8" ht="12.75">
      <c r="A98" s="6" t="s">
        <v>94</v>
      </c>
      <c r="B98" s="7" t="s">
        <v>99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</row>
    <row r="99" spans="4:8" ht="12.75">
      <c r="D99" s="3"/>
      <c r="E99" s="3"/>
      <c r="F99" s="3"/>
      <c r="G99" s="3"/>
      <c r="H99" s="3"/>
    </row>
    <row r="100" spans="1:8" s="39" customFormat="1" ht="13.5" customHeight="1">
      <c r="A100" s="10" t="s">
        <v>100</v>
      </c>
      <c r="B100" s="11" t="s">
        <v>101</v>
      </c>
      <c r="C100" s="23">
        <f aca="true" t="shared" si="21" ref="C100:H100">C101+C102+C103</f>
        <v>0</v>
      </c>
      <c r="D100" s="23">
        <f t="shared" si="21"/>
        <v>0</v>
      </c>
      <c r="E100" s="23">
        <f t="shared" si="21"/>
        <v>0</v>
      </c>
      <c r="F100" s="23">
        <f t="shared" si="21"/>
        <v>995000</v>
      </c>
      <c r="G100" s="23">
        <f t="shared" si="21"/>
        <v>995000</v>
      </c>
      <c r="H100" s="23">
        <f t="shared" si="21"/>
        <v>995000</v>
      </c>
    </row>
    <row r="101" spans="1:8" ht="25.5">
      <c r="A101" s="6" t="s">
        <v>102</v>
      </c>
      <c r="B101" s="7" t="s">
        <v>105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</row>
    <row r="102" spans="1:8" ht="25.5">
      <c r="A102" s="6" t="s">
        <v>103</v>
      </c>
      <c r="B102" s="7" t="s">
        <v>106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</row>
    <row r="103" spans="1:8" ht="12.75">
      <c r="A103" s="6" t="s">
        <v>104</v>
      </c>
      <c r="B103" s="7" t="s">
        <v>107</v>
      </c>
      <c r="C103" s="19">
        <v>0</v>
      </c>
      <c r="D103" s="19">
        <v>0</v>
      </c>
      <c r="E103" s="19">
        <v>0</v>
      </c>
      <c r="F103" s="19">
        <v>995000</v>
      </c>
      <c r="G103" s="19">
        <v>995000</v>
      </c>
      <c r="H103" s="19">
        <v>995000</v>
      </c>
    </row>
    <row r="104" spans="4:8" ht="12.75">
      <c r="D104" s="3"/>
      <c r="E104" s="3"/>
      <c r="F104" s="3"/>
      <c r="G104" s="3"/>
      <c r="H104" s="3"/>
    </row>
    <row r="105" spans="1:8" s="12" customFormat="1" ht="13.5" customHeight="1">
      <c r="A105" s="10" t="s">
        <v>108</v>
      </c>
      <c r="B105" s="11" t="s">
        <v>112</v>
      </c>
      <c r="C105" s="23">
        <f aca="true" t="shared" si="22" ref="C105:H105">C106+C107+C108</f>
        <v>14195228</v>
      </c>
      <c r="D105" s="23">
        <f t="shared" si="22"/>
        <v>14195228</v>
      </c>
      <c r="E105" s="23">
        <f t="shared" si="22"/>
        <v>17190457</v>
      </c>
      <c r="F105" s="23">
        <f t="shared" si="22"/>
        <v>17190457</v>
      </c>
      <c r="G105" s="23">
        <f t="shared" si="22"/>
        <v>17190457</v>
      </c>
      <c r="H105" s="23">
        <f t="shared" si="22"/>
        <v>17190457</v>
      </c>
    </row>
    <row r="106" spans="1:8" ht="25.5">
      <c r="A106" s="6" t="s">
        <v>109</v>
      </c>
      <c r="B106" s="7" t="s">
        <v>113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</row>
    <row r="107" spans="1:8" ht="25.5">
      <c r="A107" s="6" t="s">
        <v>110</v>
      </c>
      <c r="B107" s="7" t="s">
        <v>114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</row>
    <row r="108" spans="1:8" ht="12.75">
      <c r="A108" s="6" t="s">
        <v>111</v>
      </c>
      <c r="B108" s="7" t="s">
        <v>115</v>
      </c>
      <c r="C108" s="19">
        <f aca="true" t="shared" si="23" ref="C108:H108">SUM(C109:C110)</f>
        <v>14195228</v>
      </c>
      <c r="D108" s="19">
        <f t="shared" si="23"/>
        <v>14195228</v>
      </c>
      <c r="E108" s="19">
        <f t="shared" si="23"/>
        <v>17190457</v>
      </c>
      <c r="F108" s="19">
        <f t="shared" si="23"/>
        <v>17190457</v>
      </c>
      <c r="G108" s="19">
        <f t="shared" si="23"/>
        <v>17190457</v>
      </c>
      <c r="H108" s="19">
        <f t="shared" si="23"/>
        <v>17190457</v>
      </c>
    </row>
    <row r="109" spans="1:8" ht="12.75">
      <c r="A109" s="6"/>
      <c r="B109" s="15" t="s">
        <v>218</v>
      </c>
      <c r="C109" s="21">
        <v>2995228</v>
      </c>
      <c r="D109" s="21">
        <v>2995228</v>
      </c>
      <c r="E109" s="21">
        <v>5990457</v>
      </c>
      <c r="F109" s="21">
        <v>5990457</v>
      </c>
      <c r="G109" s="21">
        <v>5990457</v>
      </c>
      <c r="H109" s="21">
        <v>5990457</v>
      </c>
    </row>
    <row r="110" spans="1:8" ht="12.75">
      <c r="A110" s="6"/>
      <c r="B110" s="15" t="s">
        <v>222</v>
      </c>
      <c r="C110" s="21">
        <v>11200000</v>
      </c>
      <c r="D110" s="21">
        <v>11200000</v>
      </c>
      <c r="E110" s="21">
        <v>11200000</v>
      </c>
      <c r="F110" s="21">
        <v>11200000</v>
      </c>
      <c r="G110" s="21">
        <v>11200000</v>
      </c>
      <c r="H110" s="21">
        <v>11200000</v>
      </c>
    </row>
    <row r="111" spans="1:8" ht="12.75">
      <c r="A111" s="28"/>
      <c r="B111" s="29"/>
      <c r="C111" s="30"/>
      <c r="D111" s="30"/>
      <c r="E111" s="30"/>
      <c r="F111" s="30"/>
      <c r="G111" s="30"/>
      <c r="H111" s="30"/>
    </row>
    <row r="112" spans="1:8" ht="24">
      <c r="A112" s="33" t="s">
        <v>201</v>
      </c>
      <c r="B112" s="33" t="s">
        <v>188</v>
      </c>
      <c r="C112" s="34">
        <f aca="true" t="shared" si="24" ref="C112:H112">C7+C59+C78+C100</f>
        <v>74785906</v>
      </c>
      <c r="D112" s="34">
        <f t="shared" si="24"/>
        <v>82713732</v>
      </c>
      <c r="E112" s="34">
        <f t="shared" si="24"/>
        <v>101432568</v>
      </c>
      <c r="F112" s="34">
        <f t="shared" si="24"/>
        <v>128114862</v>
      </c>
      <c r="G112" s="34">
        <f t="shared" si="24"/>
        <v>140559084</v>
      </c>
      <c r="H112" s="34">
        <f t="shared" si="24"/>
        <v>135823614</v>
      </c>
    </row>
    <row r="113" spans="1:8" ht="12.75">
      <c r="A113" s="31"/>
      <c r="B113" s="31"/>
      <c r="C113" s="32"/>
      <c r="D113" s="32"/>
      <c r="E113" s="32"/>
      <c r="F113" s="32"/>
      <c r="G113" s="32"/>
      <c r="H113" s="32"/>
    </row>
    <row r="114" spans="1:8" ht="24">
      <c r="A114" s="33" t="s">
        <v>200</v>
      </c>
      <c r="B114" s="33" t="s">
        <v>189</v>
      </c>
      <c r="C114" s="34">
        <f aca="true" t="shared" si="25" ref="C114:H114">C50+C93+C105</f>
        <v>14195228</v>
      </c>
      <c r="D114" s="34">
        <f t="shared" si="25"/>
        <v>14195228</v>
      </c>
      <c r="E114" s="34">
        <f t="shared" si="25"/>
        <v>97552407</v>
      </c>
      <c r="F114" s="34">
        <f t="shared" si="25"/>
        <v>97552407</v>
      </c>
      <c r="G114" s="34">
        <f t="shared" si="25"/>
        <v>97552407</v>
      </c>
      <c r="H114" s="34">
        <f t="shared" si="25"/>
        <v>97552407</v>
      </c>
    </row>
    <row r="115" spans="4:8" ht="12.75">
      <c r="D115" s="3"/>
      <c r="E115" s="3"/>
      <c r="F115" s="3"/>
      <c r="G115" s="3"/>
      <c r="H115" s="3"/>
    </row>
    <row r="116" spans="1:8" ht="13.5" customHeight="1">
      <c r="A116" s="35" t="s">
        <v>116</v>
      </c>
      <c r="B116" s="36" t="s">
        <v>165</v>
      </c>
      <c r="C116" s="37">
        <f aca="true" t="shared" si="26" ref="C116:H116">C112+C114</f>
        <v>88981134</v>
      </c>
      <c r="D116" s="37">
        <f t="shared" si="26"/>
        <v>96908960</v>
      </c>
      <c r="E116" s="37">
        <f t="shared" si="26"/>
        <v>198984975</v>
      </c>
      <c r="F116" s="37">
        <f t="shared" si="26"/>
        <v>225667269</v>
      </c>
      <c r="G116" s="37">
        <f t="shared" si="26"/>
        <v>238111491</v>
      </c>
      <c r="H116" s="37">
        <f t="shared" si="26"/>
        <v>233376021</v>
      </c>
    </row>
    <row r="117" spans="4:8" ht="12.75">
      <c r="D117" s="3"/>
      <c r="E117" s="3"/>
      <c r="F117" s="3"/>
      <c r="G117" s="3"/>
      <c r="H117" s="3"/>
    </row>
    <row r="118" spans="1:8" ht="13.5" customHeight="1">
      <c r="A118" s="10" t="s">
        <v>118</v>
      </c>
      <c r="B118" s="11" t="s">
        <v>119</v>
      </c>
      <c r="C118" s="23">
        <f aca="true" t="shared" si="27" ref="C118:H118">C119+C123+C128+C133+C134+C135+C136+C137</f>
        <v>67368667</v>
      </c>
      <c r="D118" s="23">
        <f t="shared" si="27"/>
        <v>67368667</v>
      </c>
      <c r="E118" s="23">
        <f t="shared" si="27"/>
        <v>73773889</v>
      </c>
      <c r="F118" s="23">
        <f t="shared" si="27"/>
        <v>73773889</v>
      </c>
      <c r="G118" s="23">
        <f t="shared" si="27"/>
        <v>74212156</v>
      </c>
      <c r="H118" s="23">
        <f t="shared" si="27"/>
        <v>74212156</v>
      </c>
    </row>
    <row r="119" spans="1:8" ht="12.75">
      <c r="A119" s="6" t="s">
        <v>120</v>
      </c>
      <c r="B119" s="7" t="s">
        <v>121</v>
      </c>
      <c r="C119" s="19">
        <f aca="true" t="shared" si="28" ref="C119:H119">C120+C121+C122</f>
        <v>0</v>
      </c>
      <c r="D119" s="19">
        <f t="shared" si="28"/>
        <v>0</v>
      </c>
      <c r="E119" s="19">
        <f t="shared" si="28"/>
        <v>0</v>
      </c>
      <c r="F119" s="19">
        <f t="shared" si="28"/>
        <v>0</v>
      </c>
      <c r="G119" s="19">
        <f t="shared" si="28"/>
        <v>0</v>
      </c>
      <c r="H119" s="19">
        <f t="shared" si="28"/>
        <v>0</v>
      </c>
    </row>
    <row r="120" spans="1:8" ht="12.75">
      <c r="A120" s="8" t="s">
        <v>122</v>
      </c>
      <c r="B120" s="9" t="s">
        <v>126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</row>
    <row r="121" spans="1:8" ht="24">
      <c r="A121" s="8" t="s">
        <v>123</v>
      </c>
      <c r="B121" s="9" t="s">
        <v>166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</row>
    <row r="122" spans="1:8" ht="12.75">
      <c r="A122" s="8" t="s">
        <v>124</v>
      </c>
      <c r="B122" s="9" t="s">
        <v>127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</row>
    <row r="123" spans="1:8" ht="12.75">
      <c r="A123" s="13" t="s">
        <v>125</v>
      </c>
      <c r="B123" s="26" t="s">
        <v>128</v>
      </c>
      <c r="C123" s="25">
        <f aca="true" t="shared" si="29" ref="C123:H123">C124+C125+C126+C127</f>
        <v>0</v>
      </c>
      <c r="D123" s="25">
        <f t="shared" si="29"/>
        <v>0</v>
      </c>
      <c r="E123" s="25">
        <f t="shared" si="29"/>
        <v>0</v>
      </c>
      <c r="F123" s="25">
        <f t="shared" si="29"/>
        <v>0</v>
      </c>
      <c r="G123" s="25">
        <f t="shared" si="29"/>
        <v>0</v>
      </c>
      <c r="H123" s="25">
        <f t="shared" si="29"/>
        <v>0</v>
      </c>
    </row>
    <row r="124" spans="1:8" ht="12.75">
      <c r="A124" s="8" t="s">
        <v>129</v>
      </c>
      <c r="B124" s="9" t="s">
        <v>133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</row>
    <row r="125" spans="1:8" ht="12.75">
      <c r="A125" s="8" t="s">
        <v>130</v>
      </c>
      <c r="B125" s="9" t="s">
        <v>134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</row>
    <row r="126" spans="1:8" ht="12.75">
      <c r="A126" s="8" t="s">
        <v>131</v>
      </c>
      <c r="B126" s="9" t="s">
        <v>135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</row>
    <row r="127" spans="1:8" ht="12.75" customHeight="1">
      <c r="A127" s="8" t="s">
        <v>132</v>
      </c>
      <c r="B127" s="9" t="s">
        <v>136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</row>
    <row r="128" spans="1:8" ht="12.75" customHeight="1">
      <c r="A128" s="13" t="s">
        <v>137</v>
      </c>
      <c r="B128" s="7" t="s">
        <v>140</v>
      </c>
      <c r="C128" s="19">
        <f aca="true" t="shared" si="30" ref="C128:H128">C129+C132</f>
        <v>67368667</v>
      </c>
      <c r="D128" s="19">
        <f t="shared" si="30"/>
        <v>67368667</v>
      </c>
      <c r="E128" s="19">
        <f t="shared" si="30"/>
        <v>73773889</v>
      </c>
      <c r="F128" s="19">
        <f t="shared" si="30"/>
        <v>73773889</v>
      </c>
      <c r="G128" s="19">
        <f t="shared" si="30"/>
        <v>73773889</v>
      </c>
      <c r="H128" s="19">
        <f t="shared" si="30"/>
        <v>73773889</v>
      </c>
    </row>
    <row r="129" spans="1:8" ht="12.75" customHeight="1">
      <c r="A129" s="8" t="s">
        <v>138</v>
      </c>
      <c r="B129" s="9" t="s">
        <v>141</v>
      </c>
      <c r="C129" s="20">
        <f aca="true" t="shared" si="31" ref="C129:H129">C130+C131</f>
        <v>67368667</v>
      </c>
      <c r="D129" s="20">
        <f t="shared" si="31"/>
        <v>67368667</v>
      </c>
      <c r="E129" s="20">
        <f t="shared" si="31"/>
        <v>73773889</v>
      </c>
      <c r="F129" s="20">
        <f t="shared" si="31"/>
        <v>73773889</v>
      </c>
      <c r="G129" s="20">
        <f t="shared" si="31"/>
        <v>73773889</v>
      </c>
      <c r="H129" s="20">
        <f t="shared" si="31"/>
        <v>73773889</v>
      </c>
    </row>
    <row r="130" spans="1:8" ht="12.75" customHeight="1">
      <c r="A130" s="8"/>
      <c r="B130" s="27" t="s">
        <v>186</v>
      </c>
      <c r="C130" s="21">
        <v>18322533</v>
      </c>
      <c r="D130" s="21">
        <v>18322533</v>
      </c>
      <c r="E130" s="21">
        <v>28084934</v>
      </c>
      <c r="F130" s="21">
        <v>28084934</v>
      </c>
      <c r="G130" s="21">
        <v>30028034</v>
      </c>
      <c r="H130" s="21">
        <v>30028034</v>
      </c>
    </row>
    <row r="131" spans="1:8" ht="12.75" customHeight="1">
      <c r="A131" s="8"/>
      <c r="B131" s="27" t="s">
        <v>187</v>
      </c>
      <c r="C131" s="21">
        <v>49046134</v>
      </c>
      <c r="D131" s="21">
        <v>49046134</v>
      </c>
      <c r="E131" s="21">
        <v>45688955</v>
      </c>
      <c r="F131" s="21">
        <v>45688955</v>
      </c>
      <c r="G131" s="21">
        <v>43745855</v>
      </c>
      <c r="H131" s="21">
        <v>43745855</v>
      </c>
    </row>
    <row r="132" spans="1:8" ht="12.75" customHeight="1">
      <c r="A132" s="8" t="s">
        <v>139</v>
      </c>
      <c r="B132" s="9" t="s">
        <v>142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</row>
    <row r="133" spans="1:8" ht="12.75" customHeight="1">
      <c r="A133" s="13" t="s">
        <v>143</v>
      </c>
      <c r="B133" s="7" t="s">
        <v>149</v>
      </c>
      <c r="C133" s="25">
        <v>0</v>
      </c>
      <c r="D133" s="25">
        <v>0</v>
      </c>
      <c r="E133" s="25">
        <v>0</v>
      </c>
      <c r="F133" s="25">
        <v>0</v>
      </c>
      <c r="G133" s="25">
        <v>438267</v>
      </c>
      <c r="H133" s="25">
        <v>438267</v>
      </c>
    </row>
    <row r="134" spans="1:8" ht="12.75" customHeight="1">
      <c r="A134" s="13" t="s">
        <v>144</v>
      </c>
      <c r="B134" s="7" t="s">
        <v>150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</row>
    <row r="135" spans="1:8" ht="12.75" customHeight="1">
      <c r="A135" s="13" t="s">
        <v>145</v>
      </c>
      <c r="B135" s="7" t="s">
        <v>151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</row>
    <row r="136" spans="1:8" ht="12.75" customHeight="1">
      <c r="A136" s="13" t="s">
        <v>146</v>
      </c>
      <c r="B136" s="7" t="s">
        <v>152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</row>
    <row r="137" spans="1:8" ht="12.75" customHeight="1">
      <c r="A137" s="13" t="s">
        <v>147</v>
      </c>
      <c r="B137" s="7" t="s">
        <v>153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</row>
    <row r="138" spans="4:8" ht="12.75" customHeight="1">
      <c r="D138" s="3"/>
      <c r="E138" s="3"/>
      <c r="F138" s="3"/>
      <c r="G138" s="3"/>
      <c r="H138" s="3"/>
    </row>
    <row r="139" spans="1:8" ht="13.5" customHeight="1">
      <c r="A139" s="10" t="s">
        <v>148</v>
      </c>
      <c r="B139" s="11" t="s">
        <v>154</v>
      </c>
      <c r="C139" s="23">
        <f aca="true" t="shared" si="32" ref="C139:H139">C140+C141+C142+C143</f>
        <v>0</v>
      </c>
      <c r="D139" s="23">
        <f t="shared" si="32"/>
        <v>0</v>
      </c>
      <c r="E139" s="23">
        <f t="shared" si="32"/>
        <v>0</v>
      </c>
      <c r="F139" s="23">
        <f t="shared" si="32"/>
        <v>0</v>
      </c>
      <c r="G139" s="23">
        <f t="shared" si="32"/>
        <v>0</v>
      </c>
      <c r="H139" s="23">
        <f t="shared" si="32"/>
        <v>0</v>
      </c>
    </row>
    <row r="140" spans="1:8" ht="24.75" customHeight="1">
      <c r="A140" s="6" t="s">
        <v>155</v>
      </c>
      <c r="B140" s="7" t="s">
        <v>160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</row>
    <row r="141" spans="1:8" ht="25.5">
      <c r="A141" s="6" t="s">
        <v>156</v>
      </c>
      <c r="B141" s="7" t="s">
        <v>161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</row>
    <row r="142" spans="1:8" ht="12.75">
      <c r="A142" s="6" t="s">
        <v>157</v>
      </c>
      <c r="B142" s="7" t="s">
        <v>162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</row>
    <row r="143" spans="1:8" ht="12.75">
      <c r="A143" s="6" t="s">
        <v>158</v>
      </c>
      <c r="B143" s="7" t="s">
        <v>163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</row>
    <row r="144" spans="4:8" ht="12.75">
      <c r="D144" s="3"/>
      <c r="E144" s="3"/>
      <c r="F144" s="3"/>
      <c r="G144" s="3"/>
      <c r="H144" s="3"/>
    </row>
    <row r="145" spans="1:8" ht="27" customHeight="1">
      <c r="A145" s="10" t="s">
        <v>159</v>
      </c>
      <c r="B145" s="11" t="s">
        <v>164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</row>
    <row r="146" spans="4:8" ht="12.75" customHeight="1">
      <c r="D146" s="3"/>
      <c r="E146" s="3"/>
      <c r="F146" s="3"/>
      <c r="G146" s="3"/>
      <c r="H146" s="3"/>
    </row>
    <row r="147" spans="1:8" ht="13.5" customHeight="1">
      <c r="A147" s="35" t="s">
        <v>117</v>
      </c>
      <c r="B147" s="36" t="s">
        <v>167</v>
      </c>
      <c r="C147" s="37">
        <f aca="true" t="shared" si="33" ref="C147:H147">C118+C139+C145</f>
        <v>67368667</v>
      </c>
      <c r="D147" s="37">
        <f t="shared" si="33"/>
        <v>67368667</v>
      </c>
      <c r="E147" s="37">
        <f t="shared" si="33"/>
        <v>73773889</v>
      </c>
      <c r="F147" s="37">
        <f t="shared" si="33"/>
        <v>73773889</v>
      </c>
      <c r="G147" s="37">
        <f t="shared" si="33"/>
        <v>74212156</v>
      </c>
      <c r="H147" s="37">
        <f t="shared" si="33"/>
        <v>74212156</v>
      </c>
    </row>
    <row r="148" spans="1:8" ht="12.75" customHeight="1">
      <c r="A148" s="17" t="s">
        <v>190</v>
      </c>
      <c r="B148" s="15" t="s">
        <v>192</v>
      </c>
      <c r="C148" s="24">
        <v>18322533</v>
      </c>
      <c r="D148" s="24">
        <v>24727755</v>
      </c>
      <c r="E148" s="24">
        <v>28084934</v>
      </c>
      <c r="F148" s="24">
        <v>28084934</v>
      </c>
      <c r="G148" s="24">
        <v>30466301</v>
      </c>
      <c r="H148" s="24">
        <v>30466301</v>
      </c>
    </row>
    <row r="149" spans="1:8" ht="12.75" customHeight="1">
      <c r="A149" s="17" t="s">
        <v>191</v>
      </c>
      <c r="B149" s="15" t="s">
        <v>193</v>
      </c>
      <c r="C149" s="24">
        <v>49046134</v>
      </c>
      <c r="D149" s="24">
        <v>49046134</v>
      </c>
      <c r="E149" s="24">
        <v>45688955</v>
      </c>
      <c r="F149" s="24">
        <v>45688955</v>
      </c>
      <c r="G149" s="24">
        <v>43745855</v>
      </c>
      <c r="H149" s="24">
        <v>43745855</v>
      </c>
    </row>
    <row r="150" spans="4:8" ht="12.75">
      <c r="D150" s="3"/>
      <c r="E150" s="3"/>
      <c r="F150" s="3"/>
      <c r="G150" s="3"/>
      <c r="H150" s="3"/>
    </row>
    <row r="151" spans="1:8" ht="24" customHeight="1">
      <c r="A151" s="38" t="s">
        <v>195</v>
      </c>
      <c r="B151" s="33" t="s">
        <v>194</v>
      </c>
      <c r="C151" s="34">
        <f aca="true" t="shared" si="34" ref="C151:H151">C112+C148</f>
        <v>93108439</v>
      </c>
      <c r="D151" s="34">
        <f t="shared" si="34"/>
        <v>107441487</v>
      </c>
      <c r="E151" s="34">
        <f t="shared" si="34"/>
        <v>129517502</v>
      </c>
      <c r="F151" s="34">
        <f t="shared" si="34"/>
        <v>156199796</v>
      </c>
      <c r="G151" s="34">
        <f t="shared" si="34"/>
        <v>171025385</v>
      </c>
      <c r="H151" s="34">
        <f t="shared" si="34"/>
        <v>166289915</v>
      </c>
    </row>
    <row r="152" spans="1:8" ht="12.75">
      <c r="A152" s="31"/>
      <c r="B152" s="31"/>
      <c r="C152" s="32"/>
      <c r="D152" s="32"/>
      <c r="E152" s="32"/>
      <c r="F152" s="32"/>
      <c r="G152" s="32"/>
      <c r="H152" s="32"/>
    </row>
    <row r="153" spans="1:8" ht="24">
      <c r="A153" s="33" t="s">
        <v>196</v>
      </c>
      <c r="B153" s="33" t="s">
        <v>197</v>
      </c>
      <c r="C153" s="34">
        <f aca="true" t="shared" si="35" ref="C153:H153">C114+C149</f>
        <v>63241362</v>
      </c>
      <c r="D153" s="34">
        <f t="shared" si="35"/>
        <v>63241362</v>
      </c>
      <c r="E153" s="34">
        <f t="shared" si="35"/>
        <v>143241362</v>
      </c>
      <c r="F153" s="34">
        <f t="shared" si="35"/>
        <v>143241362</v>
      </c>
      <c r="G153" s="34">
        <f t="shared" si="35"/>
        <v>141298262</v>
      </c>
      <c r="H153" s="34">
        <f t="shared" si="35"/>
        <v>141298262</v>
      </c>
    </row>
    <row r="154" spans="1:8" ht="12.75">
      <c r="A154" s="2"/>
      <c r="D154" s="3"/>
      <c r="E154" s="3"/>
      <c r="F154" s="3"/>
      <c r="G154" s="3"/>
      <c r="H154" s="3"/>
    </row>
    <row r="155" spans="1:8" ht="13.5" customHeight="1">
      <c r="A155" s="36" t="s">
        <v>199</v>
      </c>
      <c r="B155" s="36" t="s">
        <v>198</v>
      </c>
      <c r="C155" s="37">
        <f aca="true" t="shared" si="36" ref="C155:H155">C151+C153</f>
        <v>156349801</v>
      </c>
      <c r="D155" s="37">
        <f t="shared" si="36"/>
        <v>170682849</v>
      </c>
      <c r="E155" s="37">
        <f t="shared" si="36"/>
        <v>272758864</v>
      </c>
      <c r="F155" s="37">
        <f t="shared" si="36"/>
        <v>299441158</v>
      </c>
      <c r="G155" s="37">
        <f t="shared" si="36"/>
        <v>312323647</v>
      </c>
      <c r="H155" s="37">
        <f t="shared" si="36"/>
        <v>307588177</v>
      </c>
    </row>
    <row r="170" ht="12.75" customHeight="1"/>
    <row r="171" ht="12.75" customHeight="1"/>
    <row r="195" ht="16.5" customHeight="1"/>
    <row r="220" ht="15" customHeight="1"/>
  </sheetData>
  <sheetProtection/>
  <mergeCells count="4">
    <mergeCell ref="A1:E1"/>
    <mergeCell ref="A2:E2"/>
    <mergeCell ref="A3:E3"/>
    <mergeCell ref="A4:E4"/>
  </mergeCells>
  <printOptions/>
  <pageMargins left="0.16" right="0.11" top="0.17" bottom="0.24" header="0.1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2019-02-13T12:47:48Z</cp:lastPrinted>
  <dcterms:created xsi:type="dcterms:W3CDTF">2014-02-19T12:17:10Z</dcterms:created>
  <dcterms:modified xsi:type="dcterms:W3CDTF">2019-05-29T08:26:08Z</dcterms:modified>
  <cp:category/>
  <cp:version/>
  <cp:contentType/>
  <cp:contentStatus/>
</cp:coreProperties>
</file>