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<sst xmlns="http://schemas.openxmlformats.org/spreadsheetml/2006/main" count="116" uniqueCount="91">
  <si>
    <t>jogcím</t>
  </si>
  <si>
    <t>fajlagos összeg</t>
  </si>
  <si>
    <t>fő</t>
  </si>
  <si>
    <t>közutak fenntartásának támogatása</t>
  </si>
  <si>
    <t>%</t>
  </si>
  <si>
    <t>I.</t>
  </si>
  <si>
    <t>II.</t>
  </si>
  <si>
    <t>III.2</t>
  </si>
  <si>
    <t>III.3</t>
  </si>
  <si>
    <t>Egyes szoc.és gyerm.jól.fel.támog.</t>
  </si>
  <si>
    <t>Szociális étkeztetés</t>
  </si>
  <si>
    <t>III.</t>
  </si>
  <si>
    <t>V.</t>
  </si>
  <si>
    <t>III.3c.(1)</t>
  </si>
  <si>
    <t>I.1. c)</t>
  </si>
  <si>
    <t>I.1. d)</t>
  </si>
  <si>
    <t>Info beszámítás</t>
  </si>
  <si>
    <t>I.1. e)</t>
  </si>
  <si>
    <t>I.1. a)</t>
  </si>
  <si>
    <t>I.1. b)</t>
  </si>
  <si>
    <t>I.1. ba)</t>
  </si>
  <si>
    <t>I.1. bb)</t>
  </si>
  <si>
    <t>I.1. bc)</t>
  </si>
  <si>
    <t>I.1. bd)</t>
  </si>
  <si>
    <t>V. I.1.</t>
  </si>
  <si>
    <t>Kiegészítés I.1. jogc. kapcs. kieg.</t>
  </si>
  <si>
    <t>Kurd Község Önkormányzata</t>
  </si>
  <si>
    <t>menny. egység</t>
  </si>
  <si>
    <t>Helyi önkormányzatok működési támogatása</t>
  </si>
  <si>
    <t>Települési önk. egyes köznev. fel. támogatása</t>
  </si>
  <si>
    <t>II. 1. (1)</t>
  </si>
  <si>
    <t>óvodapedagógusok elism. létsz.</t>
  </si>
  <si>
    <t>II. 1. (2)</t>
  </si>
  <si>
    <t>óvodaped. nev. munk. közv. seg. sz.</t>
  </si>
  <si>
    <t>4 hónapra:</t>
  </si>
  <si>
    <t>8 hónapra:</t>
  </si>
  <si>
    <t>II. 1.</t>
  </si>
  <si>
    <t>Óvodaped. és közv.segítők bértám.</t>
  </si>
  <si>
    <t>II. 2.</t>
  </si>
  <si>
    <t>Óvodaműködtetési tám.</t>
  </si>
  <si>
    <t>II. 2. (8)</t>
  </si>
  <si>
    <t>gyermekek nevelése a napi 8 órát eléri</t>
  </si>
  <si>
    <t>II. 3.</t>
  </si>
  <si>
    <t>Társ.óvodákba bej. gyerm.utazt.tám.</t>
  </si>
  <si>
    <t>II. 3. (1)</t>
  </si>
  <si>
    <t>II. 3. (2)</t>
  </si>
  <si>
    <t>Tel. önk.szoc. és gyerm.jólét. és gyerm. étk. fel. támog.</t>
  </si>
  <si>
    <t>III. 5.</t>
  </si>
  <si>
    <t>Gyermekétkeztetés támogatása</t>
  </si>
  <si>
    <t>III. 5. a)</t>
  </si>
  <si>
    <t>finansz. szemp. elismert dolg. bértám.</t>
  </si>
  <si>
    <t>III. 5. b)</t>
  </si>
  <si>
    <t>gyermekétkeztetés üzemeltetési tám.</t>
  </si>
  <si>
    <t>III. 1.</t>
  </si>
  <si>
    <t>Pénzbeli szoc. ell. kiegészítése</t>
  </si>
  <si>
    <t>Tel.önk. szoc. feladatainak egyéb tám.</t>
  </si>
  <si>
    <t>IV.</t>
  </si>
  <si>
    <t>IV. 1. (d)</t>
  </si>
  <si>
    <t>Állami támogatások</t>
  </si>
  <si>
    <t>III. 5. c)</t>
  </si>
  <si>
    <t>rászor. gyerm. szünidei étkeztetés tám.</t>
  </si>
  <si>
    <t>ad</t>
  </si>
  <si>
    <t>Települési önk. könyvtári, közműv. feladatainak támogatása</t>
  </si>
  <si>
    <t>Települési önk. könyvtári, közművelődési feladatainak támogatása</t>
  </si>
  <si>
    <t>Önkorm.hiv.tám.elism.hiv.létsz.alapján</t>
  </si>
  <si>
    <t>Üdülőhelyi feladatok tám.</t>
  </si>
  <si>
    <t>Település üzemelt.kapcs.felad.ell.tám</t>
  </si>
  <si>
    <t>zöldterület.gazdálk.kapcs.felad.tám</t>
  </si>
  <si>
    <t>közvilágítás fenntartás támogatása</t>
  </si>
  <si>
    <t>köztemető fenntart.kapcs.fel.támogatása.</t>
  </si>
  <si>
    <t>Egyéb önkormányzati feladat támogatása</t>
  </si>
  <si>
    <t>Lakott külterülettel kapcsokatos fel. tám.</t>
  </si>
  <si>
    <t>I.6.</t>
  </si>
  <si>
    <t>Polgármesteri illetmény támogatása</t>
  </si>
  <si>
    <t>mutató-szám</t>
  </si>
  <si>
    <t>II.4.</t>
  </si>
  <si>
    <t>Kiegészítő támogatás az óvodapedagógusok minősítéséből adódó többletkiadásokhoz</t>
  </si>
  <si>
    <t>II.4.a (1)</t>
  </si>
  <si>
    <t>Alapfokú végzettségű pedagógus II. kat. sorolt óvodapedagógus tám.</t>
  </si>
  <si>
    <t>2018. évben 8 hónapra</t>
  </si>
  <si>
    <t>2018. évben 4 hónapra</t>
  </si>
  <si>
    <t>2018. évi költségvetés bevételei I. sz. módosítás</t>
  </si>
  <si>
    <t>ASP kiegészítő támogatás</t>
  </si>
  <si>
    <t>Közös Hivatal bérkompenzáció tám.</t>
  </si>
  <si>
    <t>Szociális célú tüzifa kieg. Támogatás</t>
  </si>
  <si>
    <t>I. + II. + III. + IV + V. mindösszesen:</t>
  </si>
  <si>
    <t>Működési célú költségvetési támogatások és kiegészítő támogatások</t>
  </si>
  <si>
    <t>Összesen</t>
  </si>
  <si>
    <t>Kurd Önk. 2018. évi I. sz. módosítás</t>
  </si>
  <si>
    <t>Közös Hivatal 2018. évi I. sz. módosítás</t>
  </si>
  <si>
    <t>Önkormányzati hivatal támogatása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</si>
</sst>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12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22" borderId="10" xfId="0" applyFont="1" applyFill="1" applyBorder="1" applyAlignment="1">
      <alignment/>
    </xf>
    <xf numFmtId="0" fontId="21" fillId="22" borderId="10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 quotePrefix="1">
      <alignment horizontal="center" vertical="center"/>
    </xf>
    <xf numFmtId="0" fontId="21" fillId="22" borderId="10" xfId="0" applyFont="1" applyFill="1" applyBorder="1" applyAlignment="1">
      <alignment vertical="center" wrapText="1"/>
    </xf>
    <xf numFmtId="0" fontId="20" fillId="22" borderId="10" xfId="0" applyFont="1" applyFill="1" applyBorder="1" applyAlignment="1">
      <alignment horizontal="center" vertical="center"/>
    </xf>
    <xf numFmtId="164" fontId="20" fillId="22" borderId="10" xfId="57" applyNumberFormat="1" applyFont="1" applyFill="1" applyBorder="1" applyAlignment="1">
      <alignment vertical="center"/>
    </xf>
    <xf numFmtId="164" fontId="20" fillId="22" borderId="10" xfId="57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64" fontId="21" fillId="0" borderId="10" xfId="57" applyNumberFormat="1" applyFont="1" applyBorder="1" applyAlignment="1">
      <alignment/>
    </xf>
    <xf numFmtId="164" fontId="21" fillId="0" borderId="10" xfId="57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164" fontId="22" fillId="0" borderId="10" xfId="57" applyNumberFormat="1" applyFont="1" applyBorder="1" applyAlignment="1">
      <alignment/>
    </xf>
    <xf numFmtId="164" fontId="22" fillId="0" borderId="10" xfId="57" applyNumberFormat="1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/>
    </xf>
    <xf numFmtId="0" fontId="21" fillId="0" borderId="11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43" fontId="22" fillId="0" borderId="10" xfId="40" applyFont="1" applyBorder="1" applyAlignment="1">
      <alignment/>
    </xf>
    <xf numFmtId="0" fontId="20" fillId="22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164" fontId="21" fillId="0" borderId="10" xfId="57" applyNumberFormat="1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164" fontId="20" fillId="0" borderId="10" xfId="57" applyNumberFormat="1" applyFont="1" applyBorder="1" applyAlignment="1">
      <alignment vertical="center"/>
    </xf>
    <xf numFmtId="164" fontId="22" fillId="0" borderId="10" xfId="57" applyNumberFormat="1" applyFont="1" applyBorder="1" applyAlignment="1">
      <alignment vertical="center"/>
    </xf>
    <xf numFmtId="0" fontId="20" fillId="22" borderId="10" xfId="0" applyFont="1" applyFill="1" applyBorder="1" applyAlignment="1">
      <alignment vertical="center" wrapText="1"/>
    </xf>
    <xf numFmtId="0" fontId="22" fillId="22" borderId="10" xfId="0" applyFont="1" applyFill="1" applyBorder="1" applyAlignment="1">
      <alignment horizontal="center" vertical="center"/>
    </xf>
    <xf numFmtId="164" fontId="22" fillId="22" borderId="10" xfId="57" applyNumberFormat="1" applyFont="1" applyFill="1" applyBorder="1" applyAlignment="1">
      <alignment vertical="center"/>
    </xf>
    <xf numFmtId="0" fontId="21" fillId="0" borderId="10" xfId="0" applyFont="1" applyBorder="1" applyAlignment="1" quotePrefix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1" fillId="22" borderId="10" xfId="0" applyFont="1" applyFill="1" applyBorder="1" applyAlignment="1">
      <alignment horizontal="center" vertical="center"/>
    </xf>
    <xf numFmtId="0" fontId="21" fillId="22" borderId="11" xfId="0" applyFont="1" applyFill="1" applyBorder="1" applyAlignment="1">
      <alignment horizontal="left" vertical="center" wrapText="1"/>
    </xf>
    <xf numFmtId="164" fontId="22" fillId="24" borderId="10" xfId="57" applyNumberFormat="1" applyFont="1" applyFill="1" applyBorder="1" applyAlignment="1">
      <alignment vertical="center"/>
    </xf>
    <xf numFmtId="0" fontId="22" fillId="22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0" fillId="24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/>
    </xf>
    <xf numFmtId="164" fontId="22" fillId="0" borderId="10" xfId="57" applyNumberFormat="1" applyFont="1" applyFill="1" applyBorder="1" applyAlignment="1">
      <alignment vertical="center"/>
    </xf>
    <xf numFmtId="0" fontId="20" fillId="22" borderId="11" xfId="0" applyFont="1" applyFill="1" applyBorder="1" applyAlignment="1">
      <alignment horizontal="center" vertical="center"/>
    </xf>
    <xf numFmtId="0" fontId="20" fillId="22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 quotePrefix="1">
      <alignment horizontal="center" vertic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view="pageLayout" workbookViewId="0" topLeftCell="A43">
      <selection activeCell="A3" sqref="A3:H3"/>
    </sheetView>
  </sheetViews>
  <sheetFormatPr defaultColWidth="9.140625" defaultRowHeight="12.75"/>
  <cols>
    <col min="1" max="1" width="7.28125" style="0" customWidth="1"/>
    <col min="2" max="2" width="37.140625" style="0" customWidth="1"/>
    <col min="3" max="3" width="9.28125" style="0" hidden="1" customWidth="1"/>
    <col min="4" max="4" width="8.57421875" style="0" hidden="1" customWidth="1"/>
    <col min="5" max="5" width="13.28125" style="0" hidden="1" customWidth="1"/>
    <col min="6" max="8" width="16.7109375" style="0" customWidth="1"/>
  </cols>
  <sheetData>
    <row r="1" spans="1:8" ht="24" customHeight="1">
      <c r="A1" s="54" t="s">
        <v>26</v>
      </c>
      <c r="B1" s="54"/>
      <c r="C1" s="54"/>
      <c r="D1" s="54"/>
      <c r="E1" s="54"/>
      <c r="F1" s="54"/>
      <c r="G1" s="54"/>
      <c r="H1" s="54"/>
    </row>
    <row r="2" spans="1:8" ht="20.25" customHeight="1">
      <c r="A2" s="55" t="s">
        <v>81</v>
      </c>
      <c r="B2" s="55"/>
      <c r="C2" s="55"/>
      <c r="D2" s="55"/>
      <c r="E2" s="55"/>
      <c r="F2" s="55"/>
      <c r="G2" s="55"/>
      <c r="H2" s="55"/>
    </row>
    <row r="3" spans="1:8" ht="15">
      <c r="A3" s="56" t="s">
        <v>58</v>
      </c>
      <c r="B3" s="56"/>
      <c r="C3" s="56"/>
      <c r="D3" s="56"/>
      <c r="E3" s="56"/>
      <c r="F3" s="56"/>
      <c r="G3" s="56"/>
      <c r="H3" s="56"/>
    </row>
    <row r="4" spans="1:7" ht="13.5">
      <c r="A4" s="1"/>
      <c r="B4" s="1"/>
      <c r="C4" s="1"/>
      <c r="D4" s="1"/>
      <c r="E4" s="1"/>
      <c r="F4" s="1"/>
      <c r="G4" s="1"/>
    </row>
    <row r="5" spans="1:8" ht="45">
      <c r="A5" s="2"/>
      <c r="B5" s="3" t="s">
        <v>0</v>
      </c>
      <c r="C5" s="3" t="s">
        <v>27</v>
      </c>
      <c r="D5" s="3" t="s">
        <v>74</v>
      </c>
      <c r="E5" s="3" t="s">
        <v>1</v>
      </c>
      <c r="F5" s="3" t="s">
        <v>87</v>
      </c>
      <c r="G5" s="3" t="s">
        <v>88</v>
      </c>
      <c r="H5" s="3" t="s">
        <v>89</v>
      </c>
    </row>
    <row r="6" spans="1:8" ht="31.5" customHeight="1">
      <c r="A6" s="4" t="s">
        <v>5</v>
      </c>
      <c r="B6" s="5" t="s">
        <v>28</v>
      </c>
      <c r="C6" s="6"/>
      <c r="D6" s="6"/>
      <c r="E6" s="7"/>
      <c r="F6" s="8">
        <f>F8+F11+F17+F19+F21+F23+F25+F27</f>
        <v>84435809</v>
      </c>
      <c r="G6" s="8">
        <f>G8+G11+G17+G19+G21+G23+G25+G27</f>
        <v>84435809</v>
      </c>
      <c r="H6" s="49">
        <v>0</v>
      </c>
    </row>
    <row r="7" spans="1:8" ht="19.5" customHeight="1">
      <c r="A7" s="9"/>
      <c r="B7" s="10"/>
      <c r="C7" s="11"/>
      <c r="D7" s="11"/>
      <c r="E7" s="11"/>
      <c r="F7" s="11"/>
      <c r="G7" s="11"/>
      <c r="H7" s="40"/>
    </row>
    <row r="8" spans="1:8" ht="15">
      <c r="A8" s="13" t="s">
        <v>18</v>
      </c>
      <c r="B8" s="14" t="s">
        <v>90</v>
      </c>
      <c r="C8" s="14"/>
      <c r="D8" s="13"/>
      <c r="E8" s="15"/>
      <c r="F8" s="16">
        <f>SUM(F9:F9)</f>
        <v>37556000</v>
      </c>
      <c r="G8" s="16">
        <v>37556000</v>
      </c>
      <c r="H8" s="39">
        <v>0</v>
      </c>
    </row>
    <row r="9" spans="1:8" ht="13.5">
      <c r="A9" s="17" t="s">
        <v>18</v>
      </c>
      <c r="B9" s="18" t="s">
        <v>64</v>
      </c>
      <c r="C9" s="17" t="s">
        <v>2</v>
      </c>
      <c r="D9" s="17">
        <v>8.2</v>
      </c>
      <c r="E9" s="19">
        <v>4580000</v>
      </c>
      <c r="F9" s="20">
        <f>D9*E9</f>
        <v>37556000</v>
      </c>
      <c r="G9" s="20">
        <v>37556000</v>
      </c>
      <c r="H9" s="40">
        <v>0</v>
      </c>
    </row>
    <row r="10" spans="1:8" ht="13.5">
      <c r="A10" s="17"/>
      <c r="B10" s="18"/>
      <c r="C10" s="18"/>
      <c r="D10" s="17"/>
      <c r="E10" s="19"/>
      <c r="F10" s="20"/>
      <c r="G10" s="20"/>
      <c r="H10" s="40"/>
    </row>
    <row r="11" spans="1:8" ht="15">
      <c r="A11" s="21" t="s">
        <v>19</v>
      </c>
      <c r="B11" s="14" t="s">
        <v>66</v>
      </c>
      <c r="C11" s="14"/>
      <c r="D11" s="13"/>
      <c r="E11" s="15"/>
      <c r="F11" s="16">
        <f>SUM(F12:F15)</f>
        <v>13740920</v>
      </c>
      <c r="G11" s="16">
        <f>SUM(G12:G15)</f>
        <v>13740920</v>
      </c>
      <c r="H11" s="39">
        <v>0</v>
      </c>
    </row>
    <row r="12" spans="1:8" ht="13.5">
      <c r="A12" s="17" t="s">
        <v>20</v>
      </c>
      <c r="B12" s="18" t="s">
        <v>67</v>
      </c>
      <c r="C12" s="17"/>
      <c r="D12" s="17"/>
      <c r="E12" s="19">
        <v>22300</v>
      </c>
      <c r="F12" s="20">
        <v>4335120</v>
      </c>
      <c r="G12" s="20">
        <v>4335120</v>
      </c>
      <c r="H12" s="40">
        <v>0</v>
      </c>
    </row>
    <row r="13" spans="1:8" ht="13.5">
      <c r="A13" s="17" t="s">
        <v>21</v>
      </c>
      <c r="B13" s="18" t="s">
        <v>68</v>
      </c>
      <c r="C13" s="17"/>
      <c r="D13" s="17"/>
      <c r="E13" s="19"/>
      <c r="F13" s="20">
        <v>3296000</v>
      </c>
      <c r="G13" s="20">
        <v>3296000</v>
      </c>
      <c r="H13" s="40">
        <v>0</v>
      </c>
    </row>
    <row r="14" spans="1:8" ht="13.5">
      <c r="A14" s="17" t="s">
        <v>22</v>
      </c>
      <c r="B14" s="18" t="s">
        <v>69</v>
      </c>
      <c r="C14" s="17"/>
      <c r="D14" s="17"/>
      <c r="E14" s="19"/>
      <c r="F14" s="20">
        <v>119270</v>
      </c>
      <c r="G14" s="20">
        <v>119270</v>
      </c>
      <c r="H14" s="40">
        <v>0</v>
      </c>
    </row>
    <row r="15" spans="1:8" ht="13.5">
      <c r="A15" s="17" t="s">
        <v>23</v>
      </c>
      <c r="B15" s="18" t="s">
        <v>3</v>
      </c>
      <c r="C15" s="17"/>
      <c r="D15" s="17"/>
      <c r="E15" s="19"/>
      <c r="F15" s="20">
        <v>5990530</v>
      </c>
      <c r="G15" s="20">
        <v>5990530</v>
      </c>
      <c r="H15" s="40">
        <v>0</v>
      </c>
    </row>
    <row r="16" spans="1:8" ht="13.5">
      <c r="A16" s="17"/>
      <c r="B16" s="18"/>
      <c r="C16" s="17"/>
      <c r="D16" s="17"/>
      <c r="E16" s="19"/>
      <c r="F16" s="20"/>
      <c r="G16" s="20"/>
      <c r="H16" s="40"/>
    </row>
    <row r="17" spans="1:8" ht="15">
      <c r="A17" s="13" t="s">
        <v>14</v>
      </c>
      <c r="B17" s="14" t="s">
        <v>70</v>
      </c>
      <c r="C17" s="13" t="s">
        <v>2</v>
      </c>
      <c r="D17" s="13"/>
      <c r="E17" s="15"/>
      <c r="F17" s="16">
        <v>6000000</v>
      </c>
      <c r="G17" s="16">
        <v>6000000</v>
      </c>
      <c r="H17" s="39">
        <v>0</v>
      </c>
    </row>
    <row r="18" spans="1:8" ht="15">
      <c r="A18" s="13"/>
      <c r="B18" s="13"/>
      <c r="C18" s="13"/>
      <c r="D18" s="13"/>
      <c r="E18" s="15"/>
      <c r="F18" s="16"/>
      <c r="G18" s="16"/>
      <c r="H18" s="40"/>
    </row>
    <row r="19" spans="1:8" ht="15">
      <c r="A19" s="13" t="s">
        <v>15</v>
      </c>
      <c r="B19" s="22" t="s">
        <v>71</v>
      </c>
      <c r="C19" s="13"/>
      <c r="D19" s="13"/>
      <c r="E19" s="15"/>
      <c r="F19" s="16">
        <v>127500</v>
      </c>
      <c r="G19" s="16">
        <v>127500</v>
      </c>
      <c r="H19" s="40">
        <v>0</v>
      </c>
    </row>
    <row r="20" spans="1:8" ht="15">
      <c r="A20" s="13"/>
      <c r="B20" s="13"/>
      <c r="C20" s="13"/>
      <c r="D20" s="13"/>
      <c r="E20" s="15"/>
      <c r="F20" s="20"/>
      <c r="G20" s="20"/>
      <c r="H20" s="40"/>
    </row>
    <row r="21" spans="1:8" ht="15">
      <c r="A21" s="13" t="s">
        <v>17</v>
      </c>
      <c r="B21" s="23" t="s">
        <v>65</v>
      </c>
      <c r="C21" s="13"/>
      <c r="D21" s="13"/>
      <c r="E21" s="15"/>
      <c r="F21" s="16">
        <v>0</v>
      </c>
      <c r="G21" s="16">
        <v>0</v>
      </c>
      <c r="H21" s="40">
        <v>0</v>
      </c>
    </row>
    <row r="22" spans="1:8" ht="15.75" customHeight="1">
      <c r="A22" s="13"/>
      <c r="B22" s="13"/>
      <c r="C22" s="13"/>
      <c r="D22" s="13"/>
      <c r="E22" s="15"/>
      <c r="F22" s="20"/>
      <c r="G22" s="20"/>
      <c r="H22" s="40"/>
    </row>
    <row r="23" spans="1:8" ht="15">
      <c r="A23" s="13" t="s">
        <v>12</v>
      </c>
      <c r="B23" s="23" t="s">
        <v>16</v>
      </c>
      <c r="C23" s="13" t="s">
        <v>4</v>
      </c>
      <c r="D23" s="13">
        <v>0.005</v>
      </c>
      <c r="E23" s="15"/>
      <c r="F23" s="16">
        <v>0</v>
      </c>
      <c r="G23" s="16">
        <v>0</v>
      </c>
      <c r="H23" s="40">
        <v>0</v>
      </c>
    </row>
    <row r="24" spans="1:8" ht="15">
      <c r="A24" s="13"/>
      <c r="B24" s="23"/>
      <c r="C24" s="13"/>
      <c r="D24" s="13"/>
      <c r="E24" s="15"/>
      <c r="F24" s="16"/>
      <c r="G24" s="16"/>
      <c r="H24" s="40"/>
    </row>
    <row r="25" spans="1:8" ht="15">
      <c r="A25" s="17" t="s">
        <v>24</v>
      </c>
      <c r="B25" s="14" t="s">
        <v>25</v>
      </c>
      <c r="C25" s="18"/>
      <c r="D25" s="17"/>
      <c r="E25" s="24"/>
      <c r="F25" s="16">
        <v>25840989</v>
      </c>
      <c r="G25" s="16">
        <v>25840989</v>
      </c>
      <c r="H25" s="40">
        <v>0</v>
      </c>
    </row>
    <row r="26" spans="1:8" ht="15">
      <c r="A26" s="17"/>
      <c r="B26" s="14"/>
      <c r="C26" s="18"/>
      <c r="D26" s="17"/>
      <c r="E26" s="24"/>
      <c r="F26" s="16"/>
      <c r="G26" s="16"/>
      <c r="H26" s="40"/>
    </row>
    <row r="27" spans="1:8" ht="15">
      <c r="A27" s="13" t="s">
        <v>72</v>
      </c>
      <c r="B27" s="14" t="s">
        <v>73</v>
      </c>
      <c r="C27" s="18"/>
      <c r="D27" s="17"/>
      <c r="E27" s="24"/>
      <c r="F27" s="16">
        <v>1170400</v>
      </c>
      <c r="G27" s="16">
        <v>1170400</v>
      </c>
      <c r="H27" s="40">
        <v>0</v>
      </c>
    </row>
    <row r="28" spans="1:8" ht="15">
      <c r="A28" s="17"/>
      <c r="B28" s="14"/>
      <c r="C28" s="18"/>
      <c r="D28" s="17"/>
      <c r="E28" s="24"/>
      <c r="F28" s="16"/>
      <c r="G28" s="16"/>
      <c r="H28" s="40"/>
    </row>
    <row r="29" spans="1:8" ht="15.75" customHeight="1">
      <c r="A29" s="6" t="s">
        <v>6</v>
      </c>
      <c r="B29" s="25" t="s">
        <v>29</v>
      </c>
      <c r="C29" s="6"/>
      <c r="D29" s="6"/>
      <c r="E29" s="7"/>
      <c r="F29" s="7">
        <f>F30+F38+F43+F47</f>
        <v>27577700</v>
      </c>
      <c r="G29" s="7">
        <f>G30+G38+G43+G47</f>
        <v>27577700</v>
      </c>
      <c r="H29" s="49">
        <v>0</v>
      </c>
    </row>
    <row r="30" spans="1:8" ht="13.5" customHeight="1">
      <c r="A30" s="26" t="s">
        <v>36</v>
      </c>
      <c r="B30" s="27" t="s">
        <v>37</v>
      </c>
      <c r="C30" s="26"/>
      <c r="D30" s="26"/>
      <c r="E30" s="28"/>
      <c r="F30" s="28">
        <f>SUM(F31:F36)</f>
        <v>22233300</v>
      </c>
      <c r="G30" s="28">
        <v>22233300</v>
      </c>
      <c r="H30" s="39">
        <v>0</v>
      </c>
    </row>
    <row r="31" spans="1:8" ht="13.5" customHeight="1">
      <c r="A31" s="29"/>
      <c r="B31" s="30" t="s">
        <v>35</v>
      </c>
      <c r="C31" s="29"/>
      <c r="D31" s="29"/>
      <c r="E31" s="31"/>
      <c r="F31" s="31"/>
      <c r="G31" s="31"/>
      <c r="H31" s="40"/>
    </row>
    <row r="32" spans="1:8" ht="13.5" customHeight="1">
      <c r="A32" s="12" t="s">
        <v>30</v>
      </c>
      <c r="B32" s="30" t="s">
        <v>31</v>
      </c>
      <c r="C32" s="12" t="s">
        <v>2</v>
      </c>
      <c r="D32" s="12">
        <v>4.2</v>
      </c>
      <c r="E32" s="32">
        <v>4419000</v>
      </c>
      <c r="F32" s="32">
        <f>(E32*D32)/12*8</f>
        <v>12373200</v>
      </c>
      <c r="G32" s="32">
        <v>12373200</v>
      </c>
      <c r="H32" s="40">
        <v>0</v>
      </c>
    </row>
    <row r="33" spans="1:8" ht="13.5" customHeight="1">
      <c r="A33" s="12" t="s">
        <v>32</v>
      </c>
      <c r="B33" s="30" t="s">
        <v>33</v>
      </c>
      <c r="C33" s="12" t="s">
        <v>2</v>
      </c>
      <c r="D33" s="12">
        <v>2</v>
      </c>
      <c r="E33" s="32">
        <v>2205000</v>
      </c>
      <c r="F33" s="32">
        <f>(E33*D33)/12*8</f>
        <v>2940000</v>
      </c>
      <c r="G33" s="32">
        <v>2940000</v>
      </c>
      <c r="H33" s="40">
        <v>0</v>
      </c>
    </row>
    <row r="34" spans="1:8" ht="13.5" customHeight="1">
      <c r="A34" s="12"/>
      <c r="B34" s="30" t="s">
        <v>34</v>
      </c>
      <c r="C34" s="12"/>
      <c r="D34" s="12"/>
      <c r="E34" s="32"/>
      <c r="F34" s="32"/>
      <c r="G34" s="32"/>
      <c r="H34" s="40"/>
    </row>
    <row r="35" spans="1:8" ht="13.5" customHeight="1">
      <c r="A35" s="12" t="s">
        <v>30</v>
      </c>
      <c r="B35" s="30" t="s">
        <v>31</v>
      </c>
      <c r="C35" s="12" t="s">
        <v>2</v>
      </c>
      <c r="D35" s="12">
        <v>3.7</v>
      </c>
      <c r="E35" s="32">
        <v>4419000</v>
      </c>
      <c r="F35" s="32">
        <f>(E35*D35)/12*4</f>
        <v>5450100</v>
      </c>
      <c r="G35" s="32">
        <v>5450100</v>
      </c>
      <c r="H35" s="40">
        <v>0</v>
      </c>
    </row>
    <row r="36" spans="1:8" ht="13.5" customHeight="1">
      <c r="A36" s="12" t="s">
        <v>32</v>
      </c>
      <c r="B36" s="30" t="s">
        <v>33</v>
      </c>
      <c r="C36" s="12" t="s">
        <v>2</v>
      </c>
      <c r="D36" s="12">
        <v>2</v>
      </c>
      <c r="E36" s="32">
        <v>2205000</v>
      </c>
      <c r="F36" s="32">
        <f>(E36*D36)/12*4</f>
        <v>1470000</v>
      </c>
      <c r="G36" s="32">
        <v>1470000</v>
      </c>
      <c r="H36" s="40">
        <v>0</v>
      </c>
    </row>
    <row r="37" spans="1:8" ht="13.5">
      <c r="A37" s="12"/>
      <c r="B37" s="10"/>
      <c r="C37" s="12"/>
      <c r="D37" s="12"/>
      <c r="E37" s="32"/>
      <c r="F37" s="32"/>
      <c r="G37" s="32"/>
      <c r="H37" s="40"/>
    </row>
    <row r="38" spans="1:8" ht="13.5" customHeight="1">
      <c r="A38" s="26" t="s">
        <v>38</v>
      </c>
      <c r="B38" s="27" t="s">
        <v>39</v>
      </c>
      <c r="C38" s="12"/>
      <c r="D38" s="12"/>
      <c r="E38" s="32"/>
      <c r="F38" s="28">
        <f>F40+F42</f>
        <v>3431400</v>
      </c>
      <c r="G38" s="28">
        <f>G40+G42</f>
        <v>3431400</v>
      </c>
      <c r="H38" s="39">
        <v>0</v>
      </c>
    </row>
    <row r="39" spans="1:8" ht="13.5" customHeight="1">
      <c r="A39" s="12"/>
      <c r="B39" s="30" t="s">
        <v>35</v>
      </c>
      <c r="C39" s="12"/>
      <c r="D39" s="12"/>
      <c r="E39" s="32"/>
      <c r="F39" s="32"/>
      <c r="G39" s="32"/>
      <c r="H39" s="40"/>
    </row>
    <row r="40" spans="1:8" ht="13.5" customHeight="1">
      <c r="A40" s="12" t="s">
        <v>40</v>
      </c>
      <c r="B40" s="10" t="s">
        <v>41</v>
      </c>
      <c r="C40" s="12" t="s">
        <v>2</v>
      </c>
      <c r="D40" s="12">
        <v>44</v>
      </c>
      <c r="E40" s="32">
        <v>81700</v>
      </c>
      <c r="F40" s="32">
        <f>(E40*D40)/12*8</f>
        <v>2396533.3333333335</v>
      </c>
      <c r="G40" s="32">
        <v>2396533</v>
      </c>
      <c r="H40" s="40">
        <v>0</v>
      </c>
    </row>
    <row r="41" spans="1:8" ht="13.5" customHeight="1">
      <c r="A41" s="12"/>
      <c r="B41" s="30" t="s">
        <v>34</v>
      </c>
      <c r="C41" s="12"/>
      <c r="D41" s="12"/>
      <c r="E41" s="32"/>
      <c r="F41" s="32"/>
      <c r="G41" s="32"/>
      <c r="H41" s="40"/>
    </row>
    <row r="42" spans="1:8" ht="13.5" customHeight="1">
      <c r="A42" s="12" t="s">
        <v>40</v>
      </c>
      <c r="B42" s="10" t="s">
        <v>41</v>
      </c>
      <c r="C42" s="12" t="s">
        <v>2</v>
      </c>
      <c r="D42" s="12">
        <v>38</v>
      </c>
      <c r="E42" s="32">
        <v>81700</v>
      </c>
      <c r="F42" s="32">
        <f>(E42*D42)/12*4</f>
        <v>1034866.6666666666</v>
      </c>
      <c r="G42" s="32">
        <v>1034867</v>
      </c>
      <c r="H42" s="40">
        <v>0</v>
      </c>
    </row>
    <row r="43" spans="1:8" ht="13.5" customHeight="1">
      <c r="A43" s="26" t="s">
        <v>42</v>
      </c>
      <c r="B43" s="27" t="s">
        <v>43</v>
      </c>
      <c r="C43" s="26"/>
      <c r="D43" s="26"/>
      <c r="E43" s="28"/>
      <c r="F43" s="28">
        <f>SUM(F44:F45)</f>
        <v>1512000</v>
      </c>
      <c r="G43" s="28">
        <f>SUM(G44:G45)</f>
        <v>1512000</v>
      </c>
      <c r="H43" s="39">
        <v>0</v>
      </c>
    </row>
    <row r="44" spans="1:8" ht="13.5" customHeight="1">
      <c r="A44" s="12" t="s">
        <v>44</v>
      </c>
      <c r="B44" s="30" t="s">
        <v>79</v>
      </c>
      <c r="C44" s="12" t="s">
        <v>2</v>
      </c>
      <c r="D44" s="12">
        <v>8</v>
      </c>
      <c r="E44" s="32">
        <v>189000</v>
      </c>
      <c r="F44" s="32">
        <f>(E44*D44)/12*8</f>
        <v>1008000</v>
      </c>
      <c r="G44" s="32">
        <v>1008000</v>
      </c>
      <c r="H44" s="40">
        <v>0</v>
      </c>
    </row>
    <row r="45" spans="1:8" ht="13.5" customHeight="1">
      <c r="A45" s="12" t="s">
        <v>45</v>
      </c>
      <c r="B45" s="30" t="s">
        <v>80</v>
      </c>
      <c r="C45" s="12" t="s">
        <v>2</v>
      </c>
      <c r="D45" s="12">
        <v>8</v>
      </c>
      <c r="E45" s="32">
        <v>189000</v>
      </c>
      <c r="F45" s="32">
        <f>(E45*D45)/12*4</f>
        <v>504000</v>
      </c>
      <c r="G45" s="32">
        <v>504000</v>
      </c>
      <c r="H45" s="40">
        <v>0</v>
      </c>
    </row>
    <row r="46" spans="1:8" ht="13.5">
      <c r="A46" s="12"/>
      <c r="B46" s="30"/>
      <c r="C46" s="12"/>
      <c r="D46" s="12"/>
      <c r="E46" s="32"/>
      <c r="F46" s="32"/>
      <c r="G46" s="32"/>
      <c r="H46" s="40"/>
    </row>
    <row r="47" spans="1:8" ht="45">
      <c r="A47" s="26" t="s">
        <v>75</v>
      </c>
      <c r="B47" s="27" t="s">
        <v>76</v>
      </c>
      <c r="C47" s="26" t="s">
        <v>2</v>
      </c>
      <c r="D47" s="26">
        <v>1</v>
      </c>
      <c r="E47" s="28">
        <v>401000</v>
      </c>
      <c r="F47" s="28">
        <f>F48</f>
        <v>401000</v>
      </c>
      <c r="G47" s="28">
        <f>G48</f>
        <v>401000</v>
      </c>
      <c r="H47" s="39">
        <v>0</v>
      </c>
    </row>
    <row r="48" spans="1:8" ht="27">
      <c r="A48" s="12" t="s">
        <v>77</v>
      </c>
      <c r="B48" s="30" t="s">
        <v>78</v>
      </c>
      <c r="C48" s="12" t="s">
        <v>2</v>
      </c>
      <c r="D48" s="12">
        <v>1</v>
      </c>
      <c r="E48" s="32">
        <v>401000</v>
      </c>
      <c r="F48" s="32">
        <f>D48*E48</f>
        <v>401000</v>
      </c>
      <c r="G48" s="32">
        <v>401000</v>
      </c>
      <c r="H48" s="40">
        <v>0</v>
      </c>
    </row>
    <row r="49" spans="1:8" ht="13.5">
      <c r="A49" s="12"/>
      <c r="B49" s="30"/>
      <c r="C49" s="12"/>
      <c r="D49" s="12"/>
      <c r="E49" s="32"/>
      <c r="F49" s="32"/>
      <c r="G49" s="9"/>
      <c r="H49" s="40"/>
    </row>
    <row r="50" spans="1:8" ht="29.25" customHeight="1">
      <c r="A50" s="6" t="s">
        <v>11</v>
      </c>
      <c r="B50" s="33" t="s">
        <v>46</v>
      </c>
      <c r="C50" s="34"/>
      <c r="D50" s="34"/>
      <c r="E50" s="35"/>
      <c r="F50" s="7">
        <f>F54+F56+F59</f>
        <v>24109071</v>
      </c>
      <c r="G50" s="7">
        <f>G54+G56+G59</f>
        <v>24109071</v>
      </c>
      <c r="H50" s="49">
        <v>0</v>
      </c>
    </row>
    <row r="51" spans="1:8" ht="13.5">
      <c r="A51" s="12"/>
      <c r="B51" s="10"/>
      <c r="C51" s="12"/>
      <c r="D51" s="12"/>
      <c r="E51" s="32"/>
      <c r="F51" s="32"/>
      <c r="G51" s="9"/>
      <c r="H51" s="40"/>
    </row>
    <row r="52" spans="1:8" ht="15">
      <c r="A52" s="26" t="s">
        <v>53</v>
      </c>
      <c r="B52" s="27" t="s">
        <v>54</v>
      </c>
      <c r="C52" s="26"/>
      <c r="D52" s="26"/>
      <c r="E52" s="28"/>
      <c r="F52" s="28">
        <v>0</v>
      </c>
      <c r="G52" s="28">
        <v>0</v>
      </c>
      <c r="H52" s="40">
        <v>0</v>
      </c>
    </row>
    <row r="53" spans="1:8" ht="13.5">
      <c r="A53" s="12"/>
      <c r="B53" s="10"/>
      <c r="C53" s="12"/>
      <c r="D53" s="12"/>
      <c r="E53" s="32"/>
      <c r="F53" s="32"/>
      <c r="G53" s="32"/>
      <c r="H53" s="40"/>
    </row>
    <row r="54" spans="1:8" ht="15">
      <c r="A54" s="36" t="s">
        <v>7</v>
      </c>
      <c r="B54" s="37" t="s">
        <v>55</v>
      </c>
      <c r="C54" s="12"/>
      <c r="D54" s="12"/>
      <c r="E54" s="32"/>
      <c r="F54" s="28">
        <v>10193000</v>
      </c>
      <c r="G54" s="28">
        <v>10193000</v>
      </c>
      <c r="H54" s="39">
        <v>0</v>
      </c>
    </row>
    <row r="55" spans="1:8" ht="15">
      <c r="A55" s="36"/>
      <c r="B55" s="38"/>
      <c r="C55" s="12"/>
      <c r="D55" s="12"/>
      <c r="E55" s="32"/>
      <c r="F55" s="28"/>
      <c r="G55" s="28"/>
      <c r="H55" s="40"/>
    </row>
    <row r="56" spans="1:8" ht="15">
      <c r="A56" s="26" t="s">
        <v>8</v>
      </c>
      <c r="B56" s="39" t="s">
        <v>9</v>
      </c>
      <c r="C56" s="26"/>
      <c r="D56" s="26"/>
      <c r="E56" s="28"/>
      <c r="F56" s="28">
        <v>442880</v>
      </c>
      <c r="G56" s="28">
        <v>442880</v>
      </c>
      <c r="H56" s="39">
        <v>0</v>
      </c>
    </row>
    <row r="57" spans="1:8" ht="13.5" customHeight="1">
      <c r="A57" s="12" t="s">
        <v>13</v>
      </c>
      <c r="B57" s="40" t="s">
        <v>10</v>
      </c>
      <c r="C57" s="12" t="s">
        <v>2</v>
      </c>
      <c r="D57" s="12">
        <v>8</v>
      </c>
      <c r="E57" s="32">
        <v>55360</v>
      </c>
      <c r="F57" s="32">
        <f>E57*D57</f>
        <v>442880</v>
      </c>
      <c r="G57" s="32">
        <v>442880</v>
      </c>
      <c r="H57" s="40">
        <v>0</v>
      </c>
    </row>
    <row r="58" spans="1:8" ht="13.5">
      <c r="A58" s="12"/>
      <c r="B58" s="41"/>
      <c r="C58" s="12"/>
      <c r="D58" s="12"/>
      <c r="E58" s="32"/>
      <c r="F58" s="32"/>
      <c r="G58" s="32"/>
      <c r="H58" s="40"/>
    </row>
    <row r="59" spans="1:8" ht="15">
      <c r="A59" s="26" t="s">
        <v>47</v>
      </c>
      <c r="B59" s="42" t="s">
        <v>48</v>
      </c>
      <c r="C59" s="26"/>
      <c r="D59" s="26"/>
      <c r="E59" s="28"/>
      <c r="F59" s="28">
        <f>SUM(F60:F62)</f>
        <v>13473191</v>
      </c>
      <c r="G59" s="28">
        <f>SUM(G60:G62)</f>
        <v>13473191</v>
      </c>
      <c r="H59" s="39">
        <v>0</v>
      </c>
    </row>
    <row r="60" spans="1:8" ht="13.5" customHeight="1">
      <c r="A60" s="12" t="s">
        <v>49</v>
      </c>
      <c r="B60" s="43" t="s">
        <v>50</v>
      </c>
      <c r="C60" s="12" t="s">
        <v>2</v>
      </c>
      <c r="D60" s="12">
        <v>4.79</v>
      </c>
      <c r="E60" s="32">
        <v>1900000</v>
      </c>
      <c r="F60" s="32">
        <f>E60*D60</f>
        <v>9101000</v>
      </c>
      <c r="G60" s="32">
        <v>9101000</v>
      </c>
      <c r="H60" s="40">
        <v>0</v>
      </c>
    </row>
    <row r="61" spans="1:8" ht="13.5" customHeight="1">
      <c r="A61" s="12" t="s">
        <v>51</v>
      </c>
      <c r="B61" s="43" t="s">
        <v>52</v>
      </c>
      <c r="C61" s="12" t="s">
        <v>2</v>
      </c>
      <c r="D61" s="12"/>
      <c r="E61" s="32"/>
      <c r="F61" s="32">
        <v>4051851</v>
      </c>
      <c r="G61" s="32">
        <v>4051851</v>
      </c>
      <c r="H61" s="40">
        <v>0</v>
      </c>
    </row>
    <row r="62" spans="1:8" ht="13.5" customHeight="1">
      <c r="A62" s="12" t="s">
        <v>59</v>
      </c>
      <c r="B62" s="43" t="s">
        <v>60</v>
      </c>
      <c r="C62" s="12" t="s">
        <v>61</v>
      </c>
      <c r="D62" s="12">
        <v>616</v>
      </c>
      <c r="E62" s="32">
        <v>570</v>
      </c>
      <c r="F62" s="32">
        <v>320340</v>
      </c>
      <c r="G62" s="32">
        <v>320340</v>
      </c>
      <c r="H62" s="40">
        <v>0</v>
      </c>
    </row>
    <row r="63" spans="1:8" ht="12.75" customHeight="1">
      <c r="A63" s="12"/>
      <c r="B63" s="41"/>
      <c r="C63" s="12"/>
      <c r="D63" s="12"/>
      <c r="E63" s="32"/>
      <c r="F63" s="32"/>
      <c r="G63" s="9"/>
      <c r="H63" s="40"/>
    </row>
    <row r="64" spans="1:8" ht="27" customHeight="1">
      <c r="A64" s="44" t="s">
        <v>56</v>
      </c>
      <c r="B64" s="45" t="s">
        <v>62</v>
      </c>
      <c r="C64" s="34"/>
      <c r="D64" s="34"/>
      <c r="E64" s="35"/>
      <c r="F64" s="7">
        <f>SUM(F65)</f>
        <v>1800000</v>
      </c>
      <c r="G64" s="7">
        <f>SUM(G65)</f>
        <v>1800000</v>
      </c>
      <c r="H64" s="50">
        <v>0</v>
      </c>
    </row>
    <row r="65" spans="1:8" ht="25.5" customHeight="1">
      <c r="A65" s="12" t="s">
        <v>57</v>
      </c>
      <c r="B65" s="30" t="s">
        <v>63</v>
      </c>
      <c r="C65" s="12" t="s">
        <v>2</v>
      </c>
      <c r="D65" s="12"/>
      <c r="E65" s="32">
        <v>1210</v>
      </c>
      <c r="F65" s="32">
        <v>1800000</v>
      </c>
      <c r="G65" s="32">
        <v>1800000</v>
      </c>
      <c r="H65" s="40">
        <v>0</v>
      </c>
    </row>
    <row r="66" spans="1:8" ht="12.75" customHeight="1">
      <c r="A66" s="12"/>
      <c r="B66" s="30"/>
      <c r="C66" s="12"/>
      <c r="D66" s="12"/>
      <c r="E66" s="32"/>
      <c r="F66" s="32"/>
      <c r="G66" s="32"/>
      <c r="H66" s="40"/>
    </row>
    <row r="67" spans="1:8" ht="25.5" customHeight="1">
      <c r="A67" s="44" t="s">
        <v>12</v>
      </c>
      <c r="B67" s="45" t="s">
        <v>86</v>
      </c>
      <c r="C67" s="12"/>
      <c r="D67" s="12"/>
      <c r="E67" s="32"/>
      <c r="F67" s="46">
        <f>SUM(G67:H67)</f>
        <v>941160</v>
      </c>
      <c r="G67" s="46">
        <f>SUM(G68:G70)</f>
        <v>941160</v>
      </c>
      <c r="H67" s="48">
        <v>0</v>
      </c>
    </row>
    <row r="68" spans="1:8" ht="13.5" customHeight="1">
      <c r="A68" s="12"/>
      <c r="B68" s="30" t="s">
        <v>82</v>
      </c>
      <c r="C68" s="12"/>
      <c r="D68" s="12"/>
      <c r="E68" s="32"/>
      <c r="F68" s="51">
        <f>SUM(G68:H68)</f>
        <v>334000</v>
      </c>
      <c r="G68" s="32">
        <v>334000</v>
      </c>
      <c r="H68" s="40">
        <v>0</v>
      </c>
    </row>
    <row r="69" spans="1:8" ht="13.5" customHeight="1">
      <c r="A69" s="12"/>
      <c r="B69" s="30" t="s">
        <v>83</v>
      </c>
      <c r="C69" s="12"/>
      <c r="D69" s="12"/>
      <c r="E69" s="32"/>
      <c r="F69" s="51">
        <f>SUM(G69:H69)</f>
        <v>216000</v>
      </c>
      <c r="G69" s="32">
        <v>216000</v>
      </c>
      <c r="H69" s="40">
        <v>0</v>
      </c>
    </row>
    <row r="70" spans="1:8" ht="13.5" customHeight="1">
      <c r="A70" s="12"/>
      <c r="B70" s="30" t="s">
        <v>84</v>
      </c>
      <c r="C70" s="12"/>
      <c r="D70" s="12"/>
      <c r="E70" s="32"/>
      <c r="F70" s="51">
        <f>SUM(G70:H70)</f>
        <v>391160</v>
      </c>
      <c r="G70" s="32">
        <v>391160</v>
      </c>
      <c r="H70" s="40">
        <v>0</v>
      </c>
    </row>
    <row r="71" spans="1:8" ht="13.5">
      <c r="A71" s="12"/>
      <c r="B71" s="41"/>
      <c r="C71" s="12"/>
      <c r="D71" s="12"/>
      <c r="E71" s="32"/>
      <c r="F71" s="32"/>
      <c r="G71" s="9"/>
      <c r="H71" s="40"/>
    </row>
    <row r="72" spans="1:8" ht="27.75" customHeight="1">
      <c r="A72" s="52" t="s">
        <v>85</v>
      </c>
      <c r="B72" s="53"/>
      <c r="C72" s="47"/>
      <c r="D72" s="34"/>
      <c r="E72" s="35"/>
      <c r="F72" s="7">
        <f>F6+F29+F50+F64+F67</f>
        <v>138863740</v>
      </c>
      <c r="G72" s="7">
        <f>G6+G29+G50+G64+G67</f>
        <v>138863740</v>
      </c>
      <c r="H72" s="49">
        <v>0</v>
      </c>
    </row>
  </sheetData>
  <sheetProtection/>
  <mergeCells count="4">
    <mergeCell ref="A72:B72"/>
    <mergeCell ref="A1:H1"/>
    <mergeCell ref="A2:H2"/>
    <mergeCell ref="A3:H3"/>
  </mergeCells>
  <printOptions/>
  <pageMargins left="0.5905511811023623" right="0.3937007874015748" top="1.141732283464567" bottom="0.984251968503937" header="0.5118110236220472" footer="0.5118110236220472"/>
  <pageSetup horizontalDpi="600" verticalDpi="600" orientation="portrait" paperSize="9" r:id="rId1"/>
  <headerFooter alignWithMargins="0">
    <oddHeader>&amp;C&amp;"Arial,Félkövér"2. melléklet
a 6/2018.(X.09.)önkormányzati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T-Ági</dc:creator>
  <cp:keywords/>
  <dc:description/>
  <cp:lastModifiedBy>User5</cp:lastModifiedBy>
  <cp:lastPrinted>2018-09-24T18:55:03Z</cp:lastPrinted>
  <dcterms:created xsi:type="dcterms:W3CDTF">2016-02-18T16:27:43Z</dcterms:created>
  <dcterms:modified xsi:type="dcterms:W3CDTF">2018-10-09T12:10:51Z</dcterms:modified>
  <cp:category/>
  <cp:version/>
  <cp:contentType/>
  <cp:contentStatus/>
</cp:coreProperties>
</file>