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360" yWindow="45" windowWidth="20940" windowHeight="10110" activeTab="1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</sheets>
  <calcPr calcId="162913"/>
</workbook>
</file>

<file path=xl/calcChain.xml><?xml version="1.0" encoding="utf-8"?>
<calcChain xmlns="http://schemas.openxmlformats.org/spreadsheetml/2006/main">
  <c r="AJ37" i="2" l="1"/>
  <c r="AG12" i="2"/>
  <c r="AG13" i="2"/>
  <c r="AG14" i="2"/>
  <c r="AG15" i="2"/>
  <c r="AG16" i="2"/>
  <c r="AG17" i="2"/>
  <c r="AG18" i="2"/>
  <c r="AG19" i="2"/>
  <c r="AG20" i="2"/>
  <c r="AG21" i="2"/>
  <c r="AG22" i="2"/>
  <c r="AG23" i="2"/>
  <c r="AG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G46" i="2"/>
  <c r="AG47" i="2"/>
  <c r="AG48" i="2"/>
  <c r="AG49" i="2"/>
  <c r="AG50" i="2"/>
  <c r="AG51" i="2"/>
  <c r="AG52" i="2"/>
  <c r="AG53" i="2"/>
  <c r="AG54" i="2"/>
  <c r="AG55" i="2"/>
  <c r="AG56" i="2"/>
  <c r="AG57" i="2"/>
  <c r="E27" i="1"/>
  <c r="E25" i="1"/>
  <c r="E18" i="1"/>
  <c r="E17" i="1"/>
  <c r="E30" i="1" l="1"/>
  <c r="E35" i="1" s="1"/>
  <c r="AE13" i="2"/>
  <c r="B57" i="2"/>
  <c r="E13" i="1"/>
  <c r="E38" i="5" l="1"/>
  <c r="J15" i="4"/>
  <c r="E56" i="2" l="1"/>
  <c r="E52" i="2"/>
  <c r="E50" i="2"/>
  <c r="E47" i="2"/>
  <c r="E43" i="2"/>
  <c r="E35" i="2"/>
  <c r="E32" i="2"/>
  <c r="E30" i="2"/>
  <c r="E28" i="2"/>
  <c r="D20" i="2"/>
  <c r="E20" i="2"/>
  <c r="E17" i="2"/>
  <c r="E12" i="2"/>
  <c r="E13" i="2" s="1"/>
  <c r="E9" i="2"/>
  <c r="E33" i="2" l="1"/>
  <c r="E53" i="2"/>
  <c r="E57" i="2" s="1"/>
  <c r="E36" i="6" l="1"/>
  <c r="E37" i="6" s="1"/>
  <c r="F36" i="6"/>
  <c r="F37" i="6" s="1"/>
  <c r="E21" i="6"/>
  <c r="F21" i="6"/>
  <c r="G21" i="6"/>
  <c r="E15" i="4" l="1"/>
  <c r="AH43" i="2" l="1"/>
  <c r="AI43" i="2"/>
  <c r="C56" i="2"/>
  <c r="D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B56" i="2"/>
  <c r="I49" i="6"/>
  <c r="I51" i="6"/>
  <c r="I52" i="6"/>
  <c r="D36" i="6"/>
  <c r="AD30" i="2"/>
  <c r="AD32" i="2"/>
  <c r="AD28" i="2"/>
  <c r="AD52" i="2"/>
  <c r="AD50" i="2"/>
  <c r="AD47" i="2"/>
  <c r="AD43" i="2"/>
  <c r="AD35" i="2"/>
  <c r="AD20" i="2"/>
  <c r="AD17" i="2"/>
  <c r="AD12" i="2"/>
  <c r="AD9" i="2"/>
  <c r="AD13" i="2" l="1"/>
  <c r="AJ54" i="2"/>
  <c r="AD33" i="2"/>
  <c r="M32" i="3"/>
  <c r="D13" i="6"/>
  <c r="E13" i="6"/>
  <c r="F13" i="6"/>
  <c r="G13" i="6"/>
  <c r="H13" i="6"/>
  <c r="H14" i="6"/>
  <c r="G37" i="6"/>
  <c r="E9" i="6"/>
  <c r="E14" i="6" s="1"/>
  <c r="F9" i="6"/>
  <c r="F14" i="6" s="1"/>
  <c r="G9" i="6"/>
  <c r="G14" i="6" s="1"/>
  <c r="H9" i="6"/>
  <c r="L16" i="4"/>
  <c r="L17" i="4"/>
  <c r="L18" i="4"/>
  <c r="F15" i="4"/>
  <c r="G15" i="4"/>
  <c r="H15" i="4"/>
  <c r="K15" i="4"/>
  <c r="D15" i="4"/>
  <c r="I17" i="6"/>
  <c r="I18" i="6"/>
  <c r="I16" i="6"/>
  <c r="E15" i="6"/>
  <c r="F15" i="6"/>
  <c r="H15" i="6"/>
  <c r="D15" i="6"/>
  <c r="AJ40" i="2"/>
  <c r="AJ34" i="2"/>
  <c r="AJ41" i="2"/>
  <c r="E32" i="6"/>
  <c r="H32" i="6"/>
  <c r="D32" i="6"/>
  <c r="E37" i="5"/>
  <c r="R29" i="1"/>
  <c r="AB7" i="1"/>
  <c r="AE7" i="1" s="1"/>
  <c r="AC34" i="1"/>
  <c r="AD34" i="1"/>
  <c r="AC29" i="1"/>
  <c r="AD29" i="1"/>
  <c r="AC27" i="1"/>
  <c r="AD27" i="1"/>
  <c r="AC25" i="1"/>
  <c r="AD25" i="1"/>
  <c r="AC17" i="1"/>
  <c r="AC18" i="1" s="1"/>
  <c r="AD17" i="1"/>
  <c r="AD18" i="1" s="1"/>
  <c r="AC13" i="1"/>
  <c r="AD13" i="1"/>
  <c r="AC9" i="1"/>
  <c r="AC11" i="1" s="1"/>
  <c r="AD9" i="1"/>
  <c r="AD11" i="1" s="1"/>
  <c r="AD53" i="2" l="1"/>
  <c r="AD57" i="2" s="1"/>
  <c r="F61" i="6"/>
  <c r="F65" i="6" s="1"/>
  <c r="G61" i="6"/>
  <c r="G65" i="6" s="1"/>
  <c r="AJ39" i="2"/>
  <c r="I15" i="6"/>
  <c r="L15" i="4"/>
  <c r="AD30" i="1"/>
  <c r="AD35" i="1" s="1"/>
  <c r="AC30" i="1"/>
  <c r="AC35" i="1" s="1"/>
  <c r="AH52" i="2"/>
  <c r="AI52" i="2"/>
  <c r="AH50" i="2"/>
  <c r="AI50" i="2"/>
  <c r="AH47" i="2"/>
  <c r="AI47" i="2"/>
  <c r="AH35" i="2"/>
  <c r="AI35" i="2"/>
  <c r="AH32" i="2"/>
  <c r="AI32" i="2"/>
  <c r="AH30" i="2"/>
  <c r="AI30" i="2"/>
  <c r="AH28" i="2"/>
  <c r="AI28" i="2"/>
  <c r="AH20" i="2"/>
  <c r="AI20" i="2"/>
  <c r="AH17" i="2"/>
  <c r="AI17" i="2"/>
  <c r="AH12" i="2"/>
  <c r="AI12" i="2"/>
  <c r="AH9" i="2"/>
  <c r="AI9" i="2"/>
  <c r="AH13" i="2" l="1"/>
  <c r="AI13" i="2"/>
  <c r="AH33" i="2"/>
  <c r="AH53" i="2" s="1"/>
  <c r="AH57" i="2" s="1"/>
  <c r="AI33" i="2"/>
  <c r="N34" i="1"/>
  <c r="N29" i="1"/>
  <c r="N27" i="1"/>
  <c r="N25" i="1"/>
  <c r="J17" i="1"/>
  <c r="J18" i="1" s="1"/>
  <c r="N17" i="1"/>
  <c r="N18" i="1" s="1"/>
  <c r="N13" i="1"/>
  <c r="N9" i="1"/>
  <c r="N11" i="1" s="1"/>
  <c r="J34" i="1"/>
  <c r="J29" i="1"/>
  <c r="J27" i="1"/>
  <c r="J25" i="1"/>
  <c r="J13" i="1"/>
  <c r="J9" i="1"/>
  <c r="J11" i="1" s="1"/>
  <c r="W34" i="1"/>
  <c r="W29" i="1"/>
  <c r="W27" i="1"/>
  <c r="W25" i="1"/>
  <c r="W17" i="1"/>
  <c r="W18" i="1" s="1"/>
  <c r="W13" i="1"/>
  <c r="W9" i="1"/>
  <c r="W11" i="1" s="1"/>
  <c r="I34" i="1"/>
  <c r="I29" i="1"/>
  <c r="I27" i="1"/>
  <c r="I25" i="1"/>
  <c r="I17" i="1"/>
  <c r="I18" i="1" s="1"/>
  <c r="I13" i="1"/>
  <c r="I9" i="1"/>
  <c r="I11" i="1" s="1"/>
  <c r="L34" i="1"/>
  <c r="L29" i="1"/>
  <c r="L17" i="1"/>
  <c r="L18" i="1" s="1"/>
  <c r="L13" i="1"/>
  <c r="L9" i="1"/>
  <c r="L11" i="1" s="1"/>
  <c r="I46" i="6"/>
  <c r="L46" i="4"/>
  <c r="G64" i="4"/>
  <c r="G60" i="4"/>
  <c r="G57" i="4"/>
  <c r="G54" i="4"/>
  <c r="G50" i="4"/>
  <c r="G44" i="4"/>
  <c r="G36" i="4"/>
  <c r="G34" i="4"/>
  <c r="G32" i="4"/>
  <c r="G24" i="4"/>
  <c r="G21" i="4"/>
  <c r="G13" i="4"/>
  <c r="G9" i="4"/>
  <c r="H36" i="6"/>
  <c r="I63" i="6"/>
  <c r="I62" i="6"/>
  <c r="I59" i="6"/>
  <c r="I58" i="6"/>
  <c r="I56" i="6"/>
  <c r="I57" i="6" s="1"/>
  <c r="I55" i="6"/>
  <c r="I53" i="6"/>
  <c r="I47" i="6"/>
  <c r="I48" i="6"/>
  <c r="I45" i="6"/>
  <c r="I39" i="6"/>
  <c r="I40" i="6"/>
  <c r="I41" i="6"/>
  <c r="I42" i="6"/>
  <c r="I43" i="6"/>
  <c r="I38" i="6"/>
  <c r="I44" i="6" s="1"/>
  <c r="I35" i="6"/>
  <c r="I33" i="6"/>
  <c r="I34" i="6" s="1"/>
  <c r="I26" i="6"/>
  <c r="I27" i="6"/>
  <c r="I28" i="6"/>
  <c r="I29" i="6"/>
  <c r="I30" i="6"/>
  <c r="I31" i="6"/>
  <c r="I25" i="6"/>
  <c r="I23" i="6"/>
  <c r="I22" i="6"/>
  <c r="I20" i="6"/>
  <c r="I19" i="6"/>
  <c r="I11" i="6"/>
  <c r="I12" i="6"/>
  <c r="I10" i="6"/>
  <c r="I4" i="6"/>
  <c r="I5" i="6"/>
  <c r="I6" i="6"/>
  <c r="I7" i="6"/>
  <c r="I8" i="6"/>
  <c r="I3" i="6"/>
  <c r="E64" i="6"/>
  <c r="H64" i="6"/>
  <c r="I64" i="6"/>
  <c r="E60" i="6"/>
  <c r="H60" i="6"/>
  <c r="E57" i="6"/>
  <c r="H57" i="6"/>
  <c r="E54" i="6"/>
  <c r="H54" i="6"/>
  <c r="I54" i="6"/>
  <c r="E50" i="6"/>
  <c r="E44" i="6"/>
  <c r="H44" i="6"/>
  <c r="E34" i="6"/>
  <c r="H34" i="6"/>
  <c r="E24" i="6"/>
  <c r="H24" i="6"/>
  <c r="H21" i="6"/>
  <c r="H37" i="6" s="1"/>
  <c r="H61" i="6" s="1"/>
  <c r="H65" i="6" s="1"/>
  <c r="D64" i="6"/>
  <c r="D60" i="6"/>
  <c r="D57" i="6"/>
  <c r="D54" i="6"/>
  <c r="D50" i="6"/>
  <c r="D44" i="6"/>
  <c r="D34" i="6"/>
  <c r="D24" i="6"/>
  <c r="D21" i="6"/>
  <c r="D9" i="6"/>
  <c r="M31" i="3"/>
  <c r="M30" i="3"/>
  <c r="F36" i="3"/>
  <c r="G36" i="3"/>
  <c r="H36" i="3"/>
  <c r="I36" i="3"/>
  <c r="J36" i="3"/>
  <c r="K36" i="3"/>
  <c r="L36" i="3"/>
  <c r="E36" i="3"/>
  <c r="M27" i="3"/>
  <c r="F28" i="3"/>
  <c r="G28" i="3"/>
  <c r="H28" i="3"/>
  <c r="I28" i="3"/>
  <c r="J28" i="3"/>
  <c r="K28" i="3"/>
  <c r="L28" i="3"/>
  <c r="M28" i="3"/>
  <c r="E28" i="3"/>
  <c r="M25" i="3"/>
  <c r="F26" i="3"/>
  <c r="G26" i="3"/>
  <c r="H26" i="3"/>
  <c r="I26" i="3"/>
  <c r="J26" i="3"/>
  <c r="K26" i="3"/>
  <c r="L26" i="3"/>
  <c r="M26" i="3"/>
  <c r="E26" i="3"/>
  <c r="M19" i="3"/>
  <c r="M20" i="3"/>
  <c r="M21" i="3"/>
  <c r="M22" i="3"/>
  <c r="M23" i="3"/>
  <c r="M18" i="3"/>
  <c r="F24" i="3"/>
  <c r="G24" i="3"/>
  <c r="H24" i="3"/>
  <c r="I24" i="3"/>
  <c r="J24" i="3"/>
  <c r="K24" i="3"/>
  <c r="L24" i="3"/>
  <c r="E24" i="3"/>
  <c r="M14" i="3"/>
  <c r="M16" i="3" s="1"/>
  <c r="M15" i="3"/>
  <c r="F16" i="3"/>
  <c r="F17" i="3" s="1"/>
  <c r="G16" i="3"/>
  <c r="G17" i="3" s="1"/>
  <c r="H16" i="3"/>
  <c r="H17" i="3" s="1"/>
  <c r="I16" i="3"/>
  <c r="I17" i="3" s="1"/>
  <c r="J16" i="3"/>
  <c r="J17" i="3" s="1"/>
  <c r="K16" i="3"/>
  <c r="K17" i="3" s="1"/>
  <c r="L16" i="3"/>
  <c r="L17" i="3" s="1"/>
  <c r="E16" i="3"/>
  <c r="E17" i="3" s="1"/>
  <c r="M13" i="3"/>
  <c r="M11" i="3"/>
  <c r="F12" i="3"/>
  <c r="G12" i="3"/>
  <c r="H12" i="3"/>
  <c r="I12" i="3"/>
  <c r="J12" i="3"/>
  <c r="K12" i="3"/>
  <c r="L12" i="3"/>
  <c r="M12" i="3"/>
  <c r="E12" i="3"/>
  <c r="M9" i="3"/>
  <c r="F10" i="3"/>
  <c r="G10" i="3"/>
  <c r="H10" i="3"/>
  <c r="I10" i="3"/>
  <c r="J10" i="3"/>
  <c r="K10" i="3"/>
  <c r="K29" i="3" s="1"/>
  <c r="K37" i="3" s="1"/>
  <c r="L10" i="3"/>
  <c r="M10" i="3"/>
  <c r="E10" i="3"/>
  <c r="M4" i="3"/>
  <c r="M5" i="3"/>
  <c r="M6" i="3"/>
  <c r="M7" i="3"/>
  <c r="M3" i="3"/>
  <c r="F8" i="3"/>
  <c r="G8" i="3"/>
  <c r="H8" i="3"/>
  <c r="I8" i="3"/>
  <c r="J8" i="3"/>
  <c r="K8" i="3"/>
  <c r="L8" i="3"/>
  <c r="E8" i="3"/>
  <c r="L63" i="4"/>
  <c r="L62" i="4"/>
  <c r="E64" i="4"/>
  <c r="F64" i="4"/>
  <c r="H64" i="4"/>
  <c r="I64" i="4"/>
  <c r="J64" i="4"/>
  <c r="K64" i="4"/>
  <c r="L64" i="4"/>
  <c r="D64" i="4"/>
  <c r="L59" i="4"/>
  <c r="L58" i="4"/>
  <c r="L60" i="4" s="1"/>
  <c r="E60" i="4"/>
  <c r="F60" i="4"/>
  <c r="H60" i="4"/>
  <c r="I60" i="4"/>
  <c r="J60" i="4"/>
  <c r="K60" i="4"/>
  <c r="D60" i="4"/>
  <c r="L56" i="4"/>
  <c r="L55" i="4"/>
  <c r="E57" i="4"/>
  <c r="F57" i="4"/>
  <c r="H57" i="4"/>
  <c r="I57" i="4"/>
  <c r="J57" i="4"/>
  <c r="K57" i="4"/>
  <c r="L57" i="4"/>
  <c r="D57" i="4"/>
  <c r="L52" i="4"/>
  <c r="L53" i="4"/>
  <c r="L51" i="4"/>
  <c r="E54" i="4"/>
  <c r="F54" i="4"/>
  <c r="H54" i="4"/>
  <c r="I54" i="4"/>
  <c r="J54" i="4"/>
  <c r="K54" i="4"/>
  <c r="D54" i="4"/>
  <c r="L47" i="4"/>
  <c r="L48" i="4"/>
  <c r="L49" i="4"/>
  <c r="L45" i="4"/>
  <c r="E50" i="4"/>
  <c r="F50" i="4"/>
  <c r="H50" i="4"/>
  <c r="I50" i="4"/>
  <c r="J50" i="4"/>
  <c r="K50" i="4"/>
  <c r="D50" i="4"/>
  <c r="L39" i="4"/>
  <c r="L40" i="4"/>
  <c r="L41" i="4"/>
  <c r="L42" i="4"/>
  <c r="L43" i="4"/>
  <c r="L38" i="4"/>
  <c r="L44" i="4" s="1"/>
  <c r="E44" i="4"/>
  <c r="F44" i="4"/>
  <c r="H44" i="4"/>
  <c r="I44" i="4"/>
  <c r="J44" i="4"/>
  <c r="K44" i="4"/>
  <c r="D44" i="4"/>
  <c r="L35" i="4"/>
  <c r="L36" i="4" s="1"/>
  <c r="E36" i="4"/>
  <c r="F36" i="4"/>
  <c r="H36" i="4"/>
  <c r="I36" i="4"/>
  <c r="J36" i="4"/>
  <c r="K36" i="4"/>
  <c r="D36" i="4"/>
  <c r="L33" i="4"/>
  <c r="L34" i="4" s="1"/>
  <c r="E34" i="4"/>
  <c r="F34" i="4"/>
  <c r="H34" i="4"/>
  <c r="I34" i="4"/>
  <c r="J34" i="4"/>
  <c r="K34" i="4"/>
  <c r="D34" i="4"/>
  <c r="L26" i="4"/>
  <c r="L27" i="4"/>
  <c r="L28" i="4"/>
  <c r="L29" i="4"/>
  <c r="L30" i="4"/>
  <c r="L31" i="4"/>
  <c r="L25" i="4"/>
  <c r="E32" i="4"/>
  <c r="F32" i="4"/>
  <c r="H32" i="4"/>
  <c r="I32" i="4"/>
  <c r="J32" i="4"/>
  <c r="K32" i="4"/>
  <c r="D32" i="4"/>
  <c r="L23" i="4"/>
  <c r="L22" i="4"/>
  <c r="E24" i="4"/>
  <c r="F24" i="4"/>
  <c r="H24" i="4"/>
  <c r="I24" i="4"/>
  <c r="J24" i="4"/>
  <c r="K24" i="4"/>
  <c r="D24" i="4"/>
  <c r="L20" i="4"/>
  <c r="L19" i="4"/>
  <c r="E21" i="4"/>
  <c r="F21" i="4"/>
  <c r="H21" i="4"/>
  <c r="H37" i="4" s="1"/>
  <c r="I21" i="4"/>
  <c r="I37" i="4" s="1"/>
  <c r="J21" i="4"/>
  <c r="K21" i="4"/>
  <c r="D21" i="4"/>
  <c r="L11" i="4"/>
  <c r="L12" i="4"/>
  <c r="L10" i="4"/>
  <c r="E13" i="4"/>
  <c r="F13" i="4"/>
  <c r="H13" i="4"/>
  <c r="I13" i="4"/>
  <c r="J13" i="4"/>
  <c r="K13" i="4"/>
  <c r="D13" i="4"/>
  <c r="L4" i="4"/>
  <c r="L5" i="4"/>
  <c r="L6" i="4"/>
  <c r="L7" i="4"/>
  <c r="L8" i="4"/>
  <c r="L3" i="4"/>
  <c r="E9" i="4"/>
  <c r="F9" i="4"/>
  <c r="H9" i="4"/>
  <c r="I9" i="4"/>
  <c r="J9" i="4"/>
  <c r="J14" i="4" s="1"/>
  <c r="K9" i="4"/>
  <c r="D9" i="4"/>
  <c r="I13" i="6" l="1"/>
  <c r="M24" i="3"/>
  <c r="M29" i="3" s="1"/>
  <c r="L50" i="4"/>
  <c r="E29" i="3"/>
  <c r="E37" i="3" s="1"/>
  <c r="F29" i="3"/>
  <c r="F37" i="3" s="1"/>
  <c r="M17" i="3"/>
  <c r="G37" i="4"/>
  <c r="K37" i="4"/>
  <c r="I29" i="3"/>
  <c r="I37" i="3" s="1"/>
  <c r="E61" i="6"/>
  <c r="E65" i="6" s="1"/>
  <c r="I9" i="6"/>
  <c r="I36" i="6"/>
  <c r="J29" i="3"/>
  <c r="J37" i="3" s="1"/>
  <c r="J30" i="1"/>
  <c r="K14" i="4"/>
  <c r="F14" i="4"/>
  <c r="J37" i="4"/>
  <c r="L29" i="3"/>
  <c r="H29" i="3"/>
  <c r="H37" i="3" s="1"/>
  <c r="I30" i="1"/>
  <c r="I35" i="1" s="1"/>
  <c r="AI53" i="2"/>
  <c r="AI57" i="2" s="1"/>
  <c r="F37" i="4"/>
  <c r="E37" i="4"/>
  <c r="E61" i="4" s="1"/>
  <c r="M8" i="3"/>
  <c r="L54" i="4"/>
  <c r="L13" i="4"/>
  <c r="D14" i="4"/>
  <c r="D37" i="4"/>
  <c r="I32" i="6"/>
  <c r="I21" i="6"/>
  <c r="I24" i="6"/>
  <c r="D14" i="6"/>
  <c r="N30" i="1"/>
  <c r="L30" i="1"/>
  <c r="L35" i="1" s="1"/>
  <c r="W30" i="1"/>
  <c r="J61" i="4"/>
  <c r="J65" i="4" s="1"/>
  <c r="G14" i="4"/>
  <c r="G61" i="4" s="1"/>
  <c r="L32" i="4"/>
  <c r="H14" i="4"/>
  <c r="E14" i="4"/>
  <c r="L24" i="4"/>
  <c r="L9" i="4"/>
  <c r="L21" i="4"/>
  <c r="D61" i="4"/>
  <c r="D65" i="4" s="1"/>
  <c r="G29" i="3"/>
  <c r="G37" i="3" s="1"/>
  <c r="L37" i="3"/>
  <c r="D37" i="6"/>
  <c r="W35" i="1"/>
  <c r="N35" i="1"/>
  <c r="J35" i="1"/>
  <c r="M36" i="3"/>
  <c r="I60" i="6"/>
  <c r="I14" i="4"/>
  <c r="AJ55" i="2"/>
  <c r="AJ51" i="2"/>
  <c r="AJ49" i="2"/>
  <c r="AJ48" i="2"/>
  <c r="AJ45" i="2"/>
  <c r="AJ46" i="2"/>
  <c r="AJ44" i="2"/>
  <c r="AJ36" i="2"/>
  <c r="AJ38" i="2"/>
  <c r="AJ42" i="2"/>
  <c r="AJ31" i="2"/>
  <c r="AJ29" i="2"/>
  <c r="AJ22" i="2"/>
  <c r="AJ23" i="2"/>
  <c r="AJ24" i="2"/>
  <c r="AJ25" i="2"/>
  <c r="AJ26" i="2"/>
  <c r="AJ27" i="2"/>
  <c r="AJ21" i="2"/>
  <c r="AJ19" i="2"/>
  <c r="AJ18" i="2"/>
  <c r="AJ16" i="2"/>
  <c r="AJ15" i="2"/>
  <c r="AB32" i="1"/>
  <c r="AE32" i="1" s="1"/>
  <c r="AB33" i="1"/>
  <c r="AE33" i="1" s="1"/>
  <c r="AE31" i="1"/>
  <c r="AB28" i="1"/>
  <c r="AE28" i="1" s="1"/>
  <c r="AB26" i="1"/>
  <c r="AE26" i="1" s="1"/>
  <c r="AB20" i="1"/>
  <c r="AE20" i="1" s="1"/>
  <c r="AB21" i="1"/>
  <c r="AE21" i="1" s="1"/>
  <c r="AB22" i="1"/>
  <c r="AE22" i="1" s="1"/>
  <c r="AB23" i="1"/>
  <c r="AE23" i="1" s="1"/>
  <c r="AB24" i="1"/>
  <c r="AE24" i="1" s="1"/>
  <c r="AB19" i="1"/>
  <c r="AE19" i="1" s="1"/>
  <c r="AB15" i="1"/>
  <c r="AE15" i="1" s="1"/>
  <c r="AB16" i="1"/>
  <c r="AE16" i="1" s="1"/>
  <c r="AB14" i="1"/>
  <c r="AE14" i="1" s="1"/>
  <c r="AB12" i="1"/>
  <c r="AE12" i="1" s="1"/>
  <c r="AB10" i="1"/>
  <c r="AE10" i="1" s="1"/>
  <c r="AB4" i="1"/>
  <c r="AE4" i="1" s="1"/>
  <c r="AB5" i="1"/>
  <c r="AE5" i="1" s="1"/>
  <c r="AB6" i="1"/>
  <c r="AE6" i="1" s="1"/>
  <c r="AB8" i="1"/>
  <c r="AE8" i="1" s="1"/>
  <c r="AB3" i="1"/>
  <c r="AE3" i="1" s="1"/>
  <c r="C34" i="1"/>
  <c r="D34" i="1"/>
  <c r="F34" i="1"/>
  <c r="G34" i="1"/>
  <c r="H34" i="1"/>
  <c r="K34" i="1"/>
  <c r="M34" i="1"/>
  <c r="O34" i="1"/>
  <c r="P34" i="1"/>
  <c r="Q34" i="1"/>
  <c r="R34" i="1"/>
  <c r="S34" i="1"/>
  <c r="T34" i="1"/>
  <c r="U34" i="1"/>
  <c r="V34" i="1"/>
  <c r="X34" i="1"/>
  <c r="Y34" i="1"/>
  <c r="Z34" i="1"/>
  <c r="AA34" i="1"/>
  <c r="C29" i="1"/>
  <c r="D29" i="1"/>
  <c r="F29" i="1"/>
  <c r="G29" i="1"/>
  <c r="H29" i="1"/>
  <c r="K29" i="1"/>
  <c r="M29" i="1"/>
  <c r="O29" i="1"/>
  <c r="P29" i="1"/>
  <c r="Q29" i="1"/>
  <c r="S29" i="1"/>
  <c r="T29" i="1"/>
  <c r="U29" i="1"/>
  <c r="V29" i="1"/>
  <c r="X29" i="1"/>
  <c r="Y29" i="1"/>
  <c r="Z29" i="1"/>
  <c r="AA29" i="1"/>
  <c r="AB29" i="1"/>
  <c r="AE29" i="1" s="1"/>
  <c r="C27" i="1"/>
  <c r="D27" i="1"/>
  <c r="F27" i="1"/>
  <c r="G27" i="1"/>
  <c r="H27" i="1"/>
  <c r="K27" i="1"/>
  <c r="M27" i="1"/>
  <c r="O27" i="1"/>
  <c r="P27" i="1"/>
  <c r="Q27" i="1"/>
  <c r="R27" i="1"/>
  <c r="S27" i="1"/>
  <c r="T27" i="1"/>
  <c r="U27" i="1"/>
  <c r="V27" i="1"/>
  <c r="X27" i="1"/>
  <c r="Y27" i="1"/>
  <c r="Z27" i="1"/>
  <c r="AA27" i="1"/>
  <c r="AB27" i="1"/>
  <c r="AE27" i="1" s="1"/>
  <c r="C25" i="1"/>
  <c r="D25" i="1"/>
  <c r="F25" i="1"/>
  <c r="G25" i="1"/>
  <c r="H25" i="1"/>
  <c r="K25" i="1"/>
  <c r="M25" i="1"/>
  <c r="O25" i="1"/>
  <c r="P25" i="1"/>
  <c r="Q25" i="1"/>
  <c r="R25" i="1"/>
  <c r="S25" i="1"/>
  <c r="T25" i="1"/>
  <c r="U25" i="1"/>
  <c r="V25" i="1"/>
  <c r="X25" i="1"/>
  <c r="Y25" i="1"/>
  <c r="Z25" i="1"/>
  <c r="AA25" i="1"/>
  <c r="C17" i="1"/>
  <c r="C18" i="1" s="1"/>
  <c r="D17" i="1"/>
  <c r="D18" i="1" s="1"/>
  <c r="F17" i="1"/>
  <c r="F18" i="1" s="1"/>
  <c r="G17" i="1"/>
  <c r="G18" i="1" s="1"/>
  <c r="H17" i="1"/>
  <c r="H18" i="1" s="1"/>
  <c r="K17" i="1"/>
  <c r="K18" i="1" s="1"/>
  <c r="M17" i="1"/>
  <c r="M18" i="1" s="1"/>
  <c r="O17" i="1"/>
  <c r="O18" i="1" s="1"/>
  <c r="P17" i="1"/>
  <c r="P18" i="1" s="1"/>
  <c r="Q17" i="1"/>
  <c r="Q18" i="1" s="1"/>
  <c r="R17" i="1"/>
  <c r="R18" i="1" s="1"/>
  <c r="S17" i="1"/>
  <c r="S18" i="1" s="1"/>
  <c r="T17" i="1"/>
  <c r="T18" i="1" s="1"/>
  <c r="U17" i="1"/>
  <c r="U18" i="1" s="1"/>
  <c r="V17" i="1"/>
  <c r="V18" i="1" s="1"/>
  <c r="X17" i="1"/>
  <c r="X18" i="1" s="1"/>
  <c r="Y17" i="1"/>
  <c r="Y18" i="1" s="1"/>
  <c r="Z17" i="1"/>
  <c r="Z18" i="1" s="1"/>
  <c r="AA17" i="1"/>
  <c r="AA18" i="1" s="1"/>
  <c r="C13" i="1"/>
  <c r="D13" i="1"/>
  <c r="F13" i="1"/>
  <c r="G13" i="1"/>
  <c r="H13" i="1"/>
  <c r="K13" i="1"/>
  <c r="M13" i="1"/>
  <c r="O13" i="1"/>
  <c r="P13" i="1"/>
  <c r="Q13" i="1"/>
  <c r="R13" i="1"/>
  <c r="S13" i="1"/>
  <c r="T13" i="1"/>
  <c r="U13" i="1"/>
  <c r="V13" i="1"/>
  <c r="X13" i="1"/>
  <c r="Y13" i="1"/>
  <c r="Z13" i="1"/>
  <c r="AA13" i="1"/>
  <c r="AB13" i="1"/>
  <c r="AE13" i="1" s="1"/>
  <c r="C9" i="1"/>
  <c r="C11" i="1" s="1"/>
  <c r="D9" i="1"/>
  <c r="D11" i="1" s="1"/>
  <c r="F9" i="1"/>
  <c r="F11" i="1" s="1"/>
  <c r="G9" i="1"/>
  <c r="G11" i="1" s="1"/>
  <c r="H9" i="1"/>
  <c r="H11" i="1" s="1"/>
  <c r="K9" i="1"/>
  <c r="K11" i="1" s="1"/>
  <c r="M9" i="1"/>
  <c r="M11" i="1" s="1"/>
  <c r="O9" i="1"/>
  <c r="O11" i="1" s="1"/>
  <c r="P9" i="1"/>
  <c r="P11" i="1" s="1"/>
  <c r="Q9" i="1"/>
  <c r="Q11" i="1" s="1"/>
  <c r="R9" i="1"/>
  <c r="R11" i="1" s="1"/>
  <c r="S9" i="1"/>
  <c r="S11" i="1" s="1"/>
  <c r="T9" i="1"/>
  <c r="T11" i="1" s="1"/>
  <c r="U9" i="1"/>
  <c r="U11" i="1" s="1"/>
  <c r="V9" i="1"/>
  <c r="V11" i="1" s="1"/>
  <c r="X9" i="1"/>
  <c r="X11" i="1" s="1"/>
  <c r="Y9" i="1"/>
  <c r="Y11" i="1" s="1"/>
  <c r="Z9" i="1"/>
  <c r="Z11" i="1" s="1"/>
  <c r="AA9" i="1"/>
  <c r="AA11" i="1" s="1"/>
  <c r="C43" i="2"/>
  <c r="D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E43" i="2"/>
  <c r="AF43" i="2"/>
  <c r="AJ14" i="2"/>
  <c r="AG11" i="2"/>
  <c r="AJ11" i="2" s="1"/>
  <c r="AG10" i="2"/>
  <c r="AJ10" i="2" s="1"/>
  <c r="AG4" i="2"/>
  <c r="AJ4" i="2" s="1"/>
  <c r="AG5" i="2"/>
  <c r="AJ5" i="2" s="1"/>
  <c r="AG6" i="2"/>
  <c r="AJ6" i="2" s="1"/>
  <c r="AG7" i="2"/>
  <c r="AJ7" i="2" s="1"/>
  <c r="AG8" i="2"/>
  <c r="AJ8" i="2" s="1"/>
  <c r="AG3" i="2"/>
  <c r="AJ3" i="2" s="1"/>
  <c r="AJ56" i="2"/>
  <c r="C52" i="2"/>
  <c r="D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E52" i="2"/>
  <c r="AF52" i="2"/>
  <c r="AJ52" i="2"/>
  <c r="C50" i="2"/>
  <c r="D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E50" i="2"/>
  <c r="AF50" i="2"/>
  <c r="C47" i="2"/>
  <c r="D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E47" i="2"/>
  <c r="AF47" i="2"/>
  <c r="C35" i="2"/>
  <c r="D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E35" i="2"/>
  <c r="AF35" i="2"/>
  <c r="AJ35" i="2"/>
  <c r="C32" i="2"/>
  <c r="D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E32" i="2"/>
  <c r="AF32" i="2"/>
  <c r="C30" i="2"/>
  <c r="D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E30" i="2"/>
  <c r="AF30" i="2"/>
  <c r="C28" i="2"/>
  <c r="D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E28" i="2"/>
  <c r="AF28" i="2"/>
  <c r="C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E20" i="2"/>
  <c r="AF20" i="2"/>
  <c r="C17" i="2"/>
  <c r="D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E17" i="2"/>
  <c r="C12" i="2"/>
  <c r="D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E12" i="2"/>
  <c r="AF12" i="2"/>
  <c r="C9" i="2"/>
  <c r="C13" i="2" s="1"/>
  <c r="D9" i="2"/>
  <c r="D13" i="2" s="1"/>
  <c r="F9" i="2"/>
  <c r="F13" i="2" s="1"/>
  <c r="G9" i="2"/>
  <c r="H9" i="2"/>
  <c r="H13" i="2" s="1"/>
  <c r="I9" i="2"/>
  <c r="I13" i="2" s="1"/>
  <c r="J9" i="2"/>
  <c r="J13" i="2" s="1"/>
  <c r="K9" i="2"/>
  <c r="L9" i="2"/>
  <c r="L13" i="2" s="1"/>
  <c r="M9" i="2"/>
  <c r="N9" i="2"/>
  <c r="N13" i="2" s="1"/>
  <c r="O9" i="2"/>
  <c r="P9" i="2"/>
  <c r="P13" i="2" s="1"/>
  <c r="Q9" i="2"/>
  <c r="Q13" i="2" s="1"/>
  <c r="R9" i="2"/>
  <c r="R13" i="2" s="1"/>
  <c r="S9" i="2"/>
  <c r="T9" i="2"/>
  <c r="T13" i="2" s="1"/>
  <c r="U9" i="2"/>
  <c r="U13" i="2" s="1"/>
  <c r="V9" i="2"/>
  <c r="V13" i="2" s="1"/>
  <c r="W9" i="2"/>
  <c r="X9" i="2"/>
  <c r="X13" i="2" s="1"/>
  <c r="Y9" i="2"/>
  <c r="Y13" i="2" s="1"/>
  <c r="Z9" i="2"/>
  <c r="Z13" i="2" s="1"/>
  <c r="AA9" i="2"/>
  <c r="AB9" i="2"/>
  <c r="AB13" i="2" s="1"/>
  <c r="AC9" i="2"/>
  <c r="AC13" i="2" s="1"/>
  <c r="AE9" i="2"/>
  <c r="AF9" i="2"/>
  <c r="AF13" i="2" s="1"/>
  <c r="B34" i="1"/>
  <c r="B29" i="1"/>
  <c r="B27" i="1"/>
  <c r="B25" i="1"/>
  <c r="B13" i="1"/>
  <c r="B9" i="1"/>
  <c r="B11" i="1" s="1"/>
  <c r="B17" i="1"/>
  <c r="B18" i="1" s="1"/>
  <c r="B52" i="2"/>
  <c r="B50" i="2"/>
  <c r="B47" i="2"/>
  <c r="B43" i="2"/>
  <c r="B35" i="2"/>
  <c r="B32" i="2"/>
  <c r="B30" i="2"/>
  <c r="B28" i="2"/>
  <c r="B20" i="2"/>
  <c r="B17" i="2"/>
  <c r="B12" i="2"/>
  <c r="B9" i="2"/>
  <c r="AB17" i="1" l="1"/>
  <c r="AJ30" i="2"/>
  <c r="AJ50" i="2"/>
  <c r="M13" i="2"/>
  <c r="AC33" i="2"/>
  <c r="AC53" i="2" s="1"/>
  <c r="AC57" i="2" s="1"/>
  <c r="Y33" i="2"/>
  <c r="Y53" i="2" s="1"/>
  <c r="Y57" i="2" s="1"/>
  <c r="U33" i="2"/>
  <c r="U53" i="2" s="1"/>
  <c r="U57" i="2" s="1"/>
  <c r="Q33" i="2"/>
  <c r="Q53" i="2" s="1"/>
  <c r="Q57" i="2" s="1"/>
  <c r="M33" i="2"/>
  <c r="M53" i="2" s="1"/>
  <c r="M57" i="2" s="1"/>
  <c r="AJ17" i="2"/>
  <c r="AJ32" i="2"/>
  <c r="I37" i="6"/>
  <c r="I14" i="6"/>
  <c r="I61" i="6" s="1"/>
  <c r="I65" i="6" s="1"/>
  <c r="K61" i="4"/>
  <c r="K65" i="4" s="1"/>
  <c r="L14" i="4"/>
  <c r="M37" i="3"/>
  <c r="AF33" i="2"/>
  <c r="AF53" i="2" s="1"/>
  <c r="AF57" i="2" s="1"/>
  <c r="AB33" i="2"/>
  <c r="AB53" i="2" s="1"/>
  <c r="AB57" i="2" s="1"/>
  <c r="T33" i="2"/>
  <c r="T53" i="2" s="1"/>
  <c r="T57" i="2" s="1"/>
  <c r="P33" i="2"/>
  <c r="H33" i="2"/>
  <c r="H53" i="2" s="1"/>
  <c r="H57" i="2" s="1"/>
  <c r="C33" i="2"/>
  <c r="C53" i="2" s="1"/>
  <c r="C57" i="2" s="1"/>
  <c r="R30" i="1"/>
  <c r="R35" i="1" s="1"/>
  <c r="P53" i="2"/>
  <c r="P57" i="2" s="1"/>
  <c r="AA13" i="2"/>
  <c r="W13" i="2"/>
  <c r="S13" i="2"/>
  <c r="O13" i="2"/>
  <c r="K13" i="2"/>
  <c r="G13" i="2"/>
  <c r="AG9" i="2"/>
  <c r="AJ9" i="2" s="1"/>
  <c r="AA33" i="2"/>
  <c r="W33" i="2"/>
  <c r="S33" i="2"/>
  <c r="O33" i="2"/>
  <c r="K33" i="2"/>
  <c r="G33" i="2"/>
  <c r="AJ20" i="2"/>
  <c r="AE33" i="2"/>
  <c r="AE53" i="2" s="1"/>
  <c r="AE57" i="2" s="1"/>
  <c r="Z33" i="2"/>
  <c r="Z53" i="2" s="1"/>
  <c r="Z57" i="2" s="1"/>
  <c r="V33" i="2"/>
  <c r="V53" i="2" s="1"/>
  <c r="V57" i="2" s="1"/>
  <c r="R33" i="2"/>
  <c r="R53" i="2" s="1"/>
  <c r="R57" i="2" s="1"/>
  <c r="N33" i="2"/>
  <c r="N53" i="2" s="1"/>
  <c r="N57" i="2" s="1"/>
  <c r="J33" i="2"/>
  <c r="J53" i="2" s="1"/>
  <c r="J57" i="2" s="1"/>
  <c r="F33" i="2"/>
  <c r="F53" i="2" s="1"/>
  <c r="F57" i="2" s="1"/>
  <c r="AJ47" i="2"/>
  <c r="AJ43" i="2"/>
  <c r="L33" i="2"/>
  <c r="L53" i="2" s="1"/>
  <c r="L57" i="2" s="1"/>
  <c r="I33" i="2"/>
  <c r="I53" i="2" s="1"/>
  <c r="I57" i="2" s="1"/>
  <c r="AB25" i="1"/>
  <c r="AE25" i="1" s="1"/>
  <c r="X33" i="2"/>
  <c r="X53" i="2" s="1"/>
  <c r="X57" i="2" s="1"/>
  <c r="AB34" i="1"/>
  <c r="AE34" i="1" s="1"/>
  <c r="D61" i="6"/>
  <c r="D65" i="6" s="1"/>
  <c r="G65" i="4"/>
  <c r="F61" i="4"/>
  <c r="F65" i="4" s="1"/>
  <c r="L37" i="4"/>
  <c r="L61" i="4" s="1"/>
  <c r="L65" i="4" s="1"/>
  <c r="I61" i="4"/>
  <c r="I65" i="4" s="1"/>
  <c r="H61" i="4"/>
  <c r="AJ28" i="2"/>
  <c r="AB9" i="1"/>
  <c r="AE9" i="1" s="1"/>
  <c r="AB18" i="1"/>
  <c r="AE18" i="1" s="1"/>
  <c r="AE17" i="1"/>
  <c r="B13" i="2"/>
  <c r="E65" i="4"/>
  <c r="B30" i="1"/>
  <c r="B35" i="1" s="1"/>
  <c r="AA30" i="1"/>
  <c r="AA35" i="1" s="1"/>
  <c r="Z30" i="1"/>
  <c r="Z35" i="1" s="1"/>
  <c r="Y30" i="1"/>
  <c r="Y35" i="1" s="1"/>
  <c r="X30" i="1"/>
  <c r="X35" i="1" s="1"/>
  <c r="V30" i="1"/>
  <c r="V35" i="1" s="1"/>
  <c r="U30" i="1"/>
  <c r="U35" i="1" s="1"/>
  <c r="T30" i="1"/>
  <c r="T35" i="1" s="1"/>
  <c r="S30" i="1"/>
  <c r="S35" i="1" s="1"/>
  <c r="Q30" i="1"/>
  <c r="Q35" i="1" s="1"/>
  <c r="P30" i="1"/>
  <c r="P35" i="1" s="1"/>
  <c r="O30" i="1"/>
  <c r="O35" i="1" s="1"/>
  <c r="M30" i="1"/>
  <c r="M35" i="1" s="1"/>
  <c r="K30" i="1"/>
  <c r="K35" i="1" s="1"/>
  <c r="H30" i="1"/>
  <c r="H35" i="1" s="1"/>
  <c r="G30" i="1"/>
  <c r="G35" i="1" s="1"/>
  <c r="C30" i="1"/>
  <c r="C35" i="1" s="1"/>
  <c r="F30" i="1"/>
  <c r="F35" i="1" s="1"/>
  <c r="D33" i="2"/>
  <c r="D53" i="2" s="1"/>
  <c r="D57" i="2" s="1"/>
  <c r="D30" i="1"/>
  <c r="D35" i="1" s="1"/>
  <c r="B33" i="2"/>
  <c r="AJ12" i="2"/>
  <c r="AB11" i="1" l="1"/>
  <c r="AE11" i="1" s="1"/>
  <c r="S53" i="2"/>
  <c r="S57" i="2" s="1"/>
  <c r="G53" i="2"/>
  <c r="G57" i="2" s="1"/>
  <c r="W53" i="2"/>
  <c r="W57" i="2" s="1"/>
  <c r="K53" i="2"/>
  <c r="K57" i="2" s="1"/>
  <c r="AA53" i="2"/>
  <c r="AA57" i="2" s="1"/>
  <c r="O53" i="2"/>
  <c r="O57" i="2" s="1"/>
  <c r="H65" i="4"/>
  <c r="AJ33" i="2"/>
  <c r="B53" i="2"/>
  <c r="AB30" i="1" l="1"/>
  <c r="AB35" i="1" s="1"/>
  <c r="AE35" i="1" s="1"/>
  <c r="AJ13" i="2"/>
  <c r="AE30" i="1" l="1"/>
  <c r="AJ57" i="2"/>
  <c r="AJ53" i="2"/>
</calcChain>
</file>

<file path=xl/sharedStrings.xml><?xml version="1.0" encoding="utf-8"?>
<sst xmlns="http://schemas.openxmlformats.org/spreadsheetml/2006/main" count="468" uniqueCount="203">
  <si>
    <t>BEVÉTELEK</t>
  </si>
  <si>
    <t>B111 Települési önkormányzatok működésének általános támogatása</t>
  </si>
  <si>
    <t xml:space="preserve">B112 Települési nkormányzatok egyes köznevelési feladatainak támogatása </t>
  </si>
  <si>
    <t>B113 Települési önkormányzatok szociális, gyemekjóléti és gyermekétkeztetési feladtainak támogatása</t>
  </si>
  <si>
    <t>B114 Települési önkormányzatok kulturális feladatainak támogatása</t>
  </si>
  <si>
    <t>B115 Működési célú központosított előirányzatok</t>
  </si>
  <si>
    <t>B11 Önkormányzatok működési támogatásai</t>
  </si>
  <si>
    <t>B16 Egyéb működési célú támogatások bevételei áHT-n belülről</t>
  </si>
  <si>
    <t>B1 Működési célú támogatások államháztartáson belülről</t>
  </si>
  <si>
    <t>B25 Egyéb felhalmozási célú támogatások államháztartáson belülről</t>
  </si>
  <si>
    <t>B2 Felhalmozási célú támogatások áht-n belülről</t>
  </si>
  <si>
    <t xml:space="preserve">B34 Vagyoni típusú adók </t>
  </si>
  <si>
    <t>B351 Értékesítési és forgalmi adók</t>
  </si>
  <si>
    <t>B354Gépjárműadók</t>
  </si>
  <si>
    <t>B35 Termékek és szolgáltatások adói</t>
  </si>
  <si>
    <t>B3 Közhatalmi bevételek</t>
  </si>
  <si>
    <t>B402 Szolgáltatások ellenértéke</t>
  </si>
  <si>
    <t>B403 Közvetített szolgáltatások ellenértéke</t>
  </si>
  <si>
    <t>B404 Tulajdonosi bevételek</t>
  </si>
  <si>
    <t>B406 Kiszámlázott általános forgalmi adó</t>
  </si>
  <si>
    <t>B408 Kamatbevételek</t>
  </si>
  <si>
    <t>B410 Egyéb működési bevételek</t>
  </si>
  <si>
    <t>B4 Működési bevételek :</t>
  </si>
  <si>
    <t>B63 Egyéb működési célú átvett pénzeszközök</t>
  </si>
  <si>
    <t>B6Működési célú átvett pénzeszközök</t>
  </si>
  <si>
    <t>B72 Felhalmozási célú visszatérítendő támogatások, kölcsönök visszatérülése áht-kívülről</t>
  </si>
  <si>
    <t>B7 Felhalmozási célú átvett pénzeszközök</t>
  </si>
  <si>
    <t xml:space="preserve">B1-B7 Költségvetési bevételek </t>
  </si>
  <si>
    <t>B8131 Előző év költségvetési maradványának igénybevétele</t>
  </si>
  <si>
    <t>B813 Maradvány igénybevétele</t>
  </si>
  <si>
    <t>B816 Központi irányítószervi támogatás</t>
  </si>
  <si>
    <t>B81 Belföldi finanszírozás bevételei</t>
  </si>
  <si>
    <t>B8 Finanszírozási bevételek</t>
  </si>
  <si>
    <t>KIADÁSOK</t>
  </si>
  <si>
    <t>K1101 Törvény szerinti illetmények, munkabérek</t>
  </si>
  <si>
    <t>K1105 Végkielégítés</t>
  </si>
  <si>
    <t>K1106 Jubileumi jutalom</t>
  </si>
  <si>
    <t>K1107 Béren kívüli juttatások</t>
  </si>
  <si>
    <t>K1109 Közlekedési költségtérítés</t>
  </si>
  <si>
    <t>K1110 Egyéb költségtérítések</t>
  </si>
  <si>
    <t xml:space="preserve">K11 Foglalkoztatottak személyi juttatásai </t>
  </si>
  <si>
    <t xml:space="preserve">K121 Választott tisztségviselők juttatásai </t>
  </si>
  <si>
    <t>K122 Munkavégzésre irányuló egyéb jogviszonban nem saját foglalkoztatottnak fizetett juttatások</t>
  </si>
  <si>
    <t>K123 Külső személyi juttatások</t>
  </si>
  <si>
    <t>K12 Külső személyi juttatások</t>
  </si>
  <si>
    <t>K1 Személyi juttatások</t>
  </si>
  <si>
    <t>K2 Munkaadókat terhelő járulékok</t>
  </si>
  <si>
    <t>K311 Szakmai anyagok beszerzése</t>
  </si>
  <si>
    <t>K312 Üzemeltetési anyagok beszerzése</t>
  </si>
  <si>
    <t>K31 Készletbeszerzés</t>
  </si>
  <si>
    <t>K321 Informatikai szolgáltatások igénybevétele</t>
  </si>
  <si>
    <t>K322 Egyéb kommunikációs szolgáltatások</t>
  </si>
  <si>
    <t>K32 Kommunikációs szolgáltatások</t>
  </si>
  <si>
    <t>K331 Közüzemi díjak</t>
  </si>
  <si>
    <t>K332 Vásárolt élelmezés</t>
  </si>
  <si>
    <t>K333 Bérleti és lízingdíjak</t>
  </si>
  <si>
    <t>K334 Karbantartási, kisjavítási szolgáltatások</t>
  </si>
  <si>
    <t>K335 Közvetített szolgáltatások</t>
  </si>
  <si>
    <t>K336 Szakmai tevékenységet segítő szolgáltatások</t>
  </si>
  <si>
    <t>K337 Egyéb szolgáltatások</t>
  </si>
  <si>
    <t>K33 Szolgáltatási kiadások</t>
  </si>
  <si>
    <t>K341 Kiküldetések kiadásai</t>
  </si>
  <si>
    <t>K34 Kiküldetés, reklám- és propaganda kiadások</t>
  </si>
  <si>
    <t>K351 Működési célú előzetesen felszámított ÁFA</t>
  </si>
  <si>
    <t>K35 Különféle befizetések és egyéb dologi kiadások</t>
  </si>
  <si>
    <t xml:space="preserve">K3 Dologi kiadások </t>
  </si>
  <si>
    <t>K42 Családi támogatások</t>
  </si>
  <si>
    <t>K44 Betegséggel kapcsolatos (nem TB-i ) ellátások</t>
  </si>
  <si>
    <t>K45 Foglalkoztatással, munkanélküliséggel kapcsolatos ellátások</t>
  </si>
  <si>
    <t>K46 Lakhatással kapcsolatos ellátások</t>
  </si>
  <si>
    <t>K47 Intézményi ellátottak pénzbeli juttatásai</t>
  </si>
  <si>
    <t>K48 Egyéb nem intézményi ellátások</t>
  </si>
  <si>
    <t xml:space="preserve">K4 Ellátottak pénzbeli juttatásai </t>
  </si>
  <si>
    <t>K502 Elvonások és befizetések</t>
  </si>
  <si>
    <t>K507 Működési célú garancia- és kezességvállalásból származó kifizetés áht-n kívülre</t>
  </si>
  <si>
    <t>K511 Egyéb működési célú támogatások áht-n kívülre</t>
  </si>
  <si>
    <t xml:space="preserve">K512 Tartalékok </t>
  </si>
  <si>
    <t>K5 Egyéb működési célú kiadások</t>
  </si>
  <si>
    <t>K63 Informatikai eszközök beszerzése, létesítése</t>
  </si>
  <si>
    <t>K64 Egyéb tárgyieszközök beszerzése, létesítése</t>
  </si>
  <si>
    <t>K67 Beruházási célú előzetesen felszámított ÁFA</t>
  </si>
  <si>
    <t>K6 Beruházások</t>
  </si>
  <si>
    <t>K71 Ingatlanok felújítása</t>
  </si>
  <si>
    <t>K74 Felújítási célú előzetesen felszámított ÁFA</t>
  </si>
  <si>
    <t>K7 Felújítások</t>
  </si>
  <si>
    <t>K86 Felhalmozási célú visszatérítendő támogatások, kölcsönök nyújtása áht-n kívülre</t>
  </si>
  <si>
    <t>K88 Egyéb felhalmozási célú támogatások áht-n kívülre</t>
  </si>
  <si>
    <t>K8 Egyéb felhalmozási célú kiadások</t>
  </si>
  <si>
    <t>K1-8 Költségvetési kiadások</t>
  </si>
  <si>
    <t>K915 Központi irányítószervi támogatások folyósítása</t>
  </si>
  <si>
    <t>K91 Belföldi finanszírozás kiadásai</t>
  </si>
  <si>
    <t>K9 Finanszírozási kiadások</t>
  </si>
  <si>
    <t>Kiadás mindösszesen:</t>
  </si>
  <si>
    <t>o11130 Önk. Jogalkotó tev.</t>
  </si>
  <si>
    <t>o13320 Köztemető fenntartás</t>
  </si>
  <si>
    <t>013350 Önkormányzati vagyonnal való gazd.</t>
  </si>
  <si>
    <t>o18010 Önkormányzat elsz. Közp. Kv-sel</t>
  </si>
  <si>
    <t>o18020 Központi kv-i befizetés</t>
  </si>
  <si>
    <t>o18030 Támogatási célú finanszírozási műveletek</t>
  </si>
  <si>
    <t>o31030 Közterület rendjének fenntartása</t>
  </si>
  <si>
    <t>o31060 Bűnmegelőzés</t>
  </si>
  <si>
    <t>o32010 Tűz és katasztrófa véedlem</t>
  </si>
  <si>
    <t>o45160 Közutak, hidak</t>
  </si>
  <si>
    <t>o47120 Piac üzemeltetése</t>
  </si>
  <si>
    <t>o47410 Ár és belvízvédelem</t>
  </si>
  <si>
    <t>o62020 Település fejlesztési feladatok</t>
  </si>
  <si>
    <t>o63080 Vízellátással kapcsolatos feladatok</t>
  </si>
  <si>
    <t>o64010 Közvilágítási feladatok</t>
  </si>
  <si>
    <t>o66010 Zöldterület kezelés</t>
  </si>
  <si>
    <t>o66020 Város és község gazdálkodás</t>
  </si>
  <si>
    <t>o72111 Háziorvosi szolgálat</t>
  </si>
  <si>
    <t>o72112 Háziorvosi ügyeleti ellátás</t>
  </si>
  <si>
    <t>o72311 Fogorvosi alapellátás</t>
  </si>
  <si>
    <t>o74011 Foglalkozás eü ellátás</t>
  </si>
  <si>
    <t>o74031 Család és nővédelmi eü gondozás</t>
  </si>
  <si>
    <t>074032 Ifjuság eü gondozás</t>
  </si>
  <si>
    <t>o84032 Civil szervezetek, programok támogatása</t>
  </si>
  <si>
    <t>o84040 Egyházak közösségi és hitéleti tevékenysége</t>
  </si>
  <si>
    <t>o96015 Gyermekétkeztetés köznevelési intézményben</t>
  </si>
  <si>
    <t>107051 Szociális étkeztetés</t>
  </si>
  <si>
    <t>107060 Egyéb szociális pénzbeli és term.szegélyezés</t>
  </si>
  <si>
    <t>900060 Forgatási és befektetési célú finanszírozási műveletek</t>
  </si>
  <si>
    <t>900070 Fejezeti és általános tartalék</t>
  </si>
  <si>
    <t>Cofog összesen</t>
  </si>
  <si>
    <t>B116 Helyi önkormányzatok kiegészitő támogatásai</t>
  </si>
  <si>
    <t>o82044 Könyvtári szolgáltatások</t>
  </si>
  <si>
    <t>o82091 Közművelődés</t>
  </si>
  <si>
    <t>o91110 Óvodai nevelés</t>
  </si>
  <si>
    <t>o91120 Sajátos óvodai nevelés</t>
  </si>
  <si>
    <t>091130 Kisebbségi óvodai nevelés</t>
  </si>
  <si>
    <t>091140 Óvodai nevelés működési feladatai</t>
  </si>
  <si>
    <t>Óvoda összesen</t>
  </si>
  <si>
    <t>o82042 Könyvtári állomány gyarapitás</t>
  </si>
  <si>
    <t>018030 Támogatási célú finanszrozási műveletek</t>
  </si>
  <si>
    <t>011130 Őnkormányzati igazgatási tev.</t>
  </si>
  <si>
    <t>Kiadás összesen</t>
  </si>
  <si>
    <t>Óvoda és közművelődés</t>
  </si>
  <si>
    <t>B8  finanszírozás bevételei</t>
  </si>
  <si>
    <t xml:space="preserve"> Bevételek Összesen:</t>
  </si>
  <si>
    <t>K506 Egyéb műk. Támogatások áht-n belülre önkormányzatnak</t>
  </si>
  <si>
    <t>018030 Önkormányzatok elszámolásai</t>
  </si>
  <si>
    <t>o18030 Önkormányzatok elszámolásai kv-i szerveikkel</t>
  </si>
  <si>
    <t>045160 Közutak hidak</t>
  </si>
  <si>
    <t>084040 Egyházak  közösségi és hitéleti tevékenységének támogatása</t>
  </si>
  <si>
    <t>o32020 Tűz és katasztrófa védelem</t>
  </si>
  <si>
    <t>Hivatal</t>
  </si>
  <si>
    <t>Összesen</t>
  </si>
  <si>
    <t>Óvoda</t>
  </si>
  <si>
    <t>Mindösszesen</t>
  </si>
  <si>
    <t>Óvoda mind összesen</t>
  </si>
  <si>
    <t>041237 Start mintaprogram</t>
  </si>
  <si>
    <t>104037 intézményen kívüli gyermekétkeztetés</t>
  </si>
  <si>
    <t>Bevétel mind összesen:</t>
  </si>
  <si>
    <t>K513 Műk tartalékl</t>
  </si>
  <si>
    <t xml:space="preserve">K513 Fejlesztési Tartalékok </t>
  </si>
  <si>
    <t>B813 Maradvány igénybevétele műk</t>
  </si>
  <si>
    <t>B8131 Előző év költségvetési maradványának igénybevétele fejl</t>
  </si>
  <si>
    <t>K34 Kiküldetés, reklám- és propaganda kiad.</t>
  </si>
  <si>
    <t>K35 Különféle befizetések és egyéb dologi kia.</t>
  </si>
  <si>
    <t>K88 Egyéb felhalmozási célú támogatások áht-n kív.</t>
  </si>
  <si>
    <t>K511 Egyéb működési célú támogatások áht-n kív.</t>
  </si>
  <si>
    <t>K915 Központi irányítószervi támogatások folyósít.</t>
  </si>
  <si>
    <t>K513 Működési tartalék maradványból</t>
  </si>
  <si>
    <t>K513 Műk. Tartalék tárgyévi</t>
  </si>
  <si>
    <t>K513 Felhalmozási tartalék maradványból</t>
  </si>
  <si>
    <t>016020 Népszavazás</t>
  </si>
  <si>
    <t xml:space="preserve">K1102 Jutalom </t>
  </si>
  <si>
    <t>K3339 Bérleti és lízingdíjak</t>
  </si>
  <si>
    <t>K24 EHO ( elh. 24475)</t>
  </si>
  <si>
    <t>K27 Munkáltatói SZJA (elh. 19098)</t>
  </si>
  <si>
    <t xml:space="preserve">K21 SZHO </t>
  </si>
  <si>
    <t>K1101 Törvény szerinti illetmények, munkabérek (elh 23474)</t>
  </si>
  <si>
    <t>K24 EHO  (elh. 14663)</t>
  </si>
  <si>
    <t>K21 SZHO (elh 18919)</t>
  </si>
  <si>
    <t>K27 MSZJA (elh 15726)</t>
  </si>
  <si>
    <t>104042 Gyermekjóléti szolgálat</t>
  </si>
  <si>
    <t>K1102 Jutalom</t>
  </si>
  <si>
    <t>Bevételek mindösszesen:</t>
  </si>
  <si>
    <t>K914 ÁHT-n belüli megelőlegezések visszafiz.</t>
  </si>
  <si>
    <t>K914 ÁHT-n belüli megelőlegezések visszafiz</t>
  </si>
  <si>
    <t>KIADÁSOK Óvoda és közművelődés 2018.</t>
  </si>
  <si>
    <t>BEVÉTELEK Óvoda és közművelődés  2018</t>
  </si>
  <si>
    <t>K322 Egyéb kommunikációs szolgáltatások Törs 200000 Erk 100000</t>
  </si>
  <si>
    <t>B16 Egyéb működési célú támogatások bevételei áHT-n belülről Erk</t>
  </si>
  <si>
    <t>önkorm. Támogatás T.örs 2427647</t>
  </si>
  <si>
    <t>KIADÁSOK 2018. évi kiadási terv forintban</t>
  </si>
  <si>
    <t xml:space="preserve">Ebből: normatív támogatás 40258200 Ft </t>
  </si>
  <si>
    <t>BEVÉTELEK (Önkormányzati Hivatal 2018. évi )</t>
  </si>
  <si>
    <t>BEVÉTELEK Önkormányzat 2018. évi tervezés</t>
  </si>
  <si>
    <t>KIADÁSOK Önkormányzati Hivatal 2018.</t>
  </si>
  <si>
    <t>o13360</t>
  </si>
  <si>
    <t>013370 Informatikai fejlesztések</t>
  </si>
  <si>
    <t>*</t>
  </si>
  <si>
    <t>900020 Adó, vám és jövedéki igazg.</t>
  </si>
  <si>
    <t>013370 Informatikai fejlesztések, szolg.</t>
  </si>
  <si>
    <t>Ebből normatv állami támogatás 53164451</t>
  </si>
  <si>
    <t>Önkormányzati támogatás 6675419</t>
  </si>
  <si>
    <t xml:space="preserve">                                            Normatív közművelődési támogatás2217930</t>
  </si>
  <si>
    <t>K502 Műk.célú elvonások és befizetések</t>
  </si>
  <si>
    <t>K513 Fejl.tartalék 2018 évi</t>
  </si>
  <si>
    <t>K506 Bursa ösztöndíj</t>
  </si>
  <si>
    <t>K502 Működési célú garancia- és kezességvállalásból származó kifizetés áht-n belülre</t>
  </si>
  <si>
    <t>K506 Egyéb működési támogatások áll. Ház. Bel.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</si>
</sst>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75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Border="1" applyAlignment="1">
      <alignment wrapText="1"/>
    </xf>
    <xf numFmtId="0" fontId="0" fillId="0" borderId="0" xfId="0" applyBorder="1"/>
    <xf numFmtId="0" fontId="0" fillId="0" borderId="4" xfId="0" applyBorder="1"/>
    <xf numFmtId="0" fontId="0" fillId="0" borderId="1" xfId="0" applyBorder="1"/>
    <xf numFmtId="0" fontId="4" fillId="0" borderId="32" xfId="0" applyFont="1" applyBorder="1" applyAlignment="1">
      <alignment wrapText="1"/>
    </xf>
    <xf numFmtId="0" fontId="10" fillId="0" borderId="32" xfId="0" applyFont="1" applyBorder="1" applyAlignment="1">
      <alignment wrapText="1"/>
    </xf>
    <xf numFmtId="0" fontId="9" fillId="0" borderId="5" xfId="0" applyFont="1" applyBorder="1"/>
    <xf numFmtId="0" fontId="9" fillId="0" borderId="33" xfId="0" applyFont="1" applyBorder="1"/>
    <xf numFmtId="0" fontId="0" fillId="0" borderId="32" xfId="0" applyFont="1" applyBorder="1"/>
    <xf numFmtId="0" fontId="0" fillId="0" borderId="54" xfId="0" applyFont="1" applyBorder="1"/>
    <xf numFmtId="0" fontId="16" fillId="0" borderId="4" xfId="1" applyFont="1" applyFill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3" fillId="0" borderId="12" xfId="1" applyFont="1" applyBorder="1" applyAlignment="1">
      <alignment wrapText="1"/>
    </xf>
    <xf numFmtId="0" fontId="13" fillId="0" borderId="4" xfId="1" applyFont="1" applyFill="1" applyBorder="1" applyAlignment="1">
      <alignment wrapText="1"/>
    </xf>
    <xf numFmtId="0" fontId="13" fillId="0" borderId="37" xfId="1" applyFont="1" applyFill="1" applyBorder="1" applyAlignment="1">
      <alignment wrapText="1"/>
    </xf>
    <xf numFmtId="0" fontId="13" fillId="0" borderId="1" xfId="1" applyFont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4" fillId="0" borderId="1" xfId="1" applyFont="1" applyBorder="1" applyAlignment="1">
      <alignment wrapText="1"/>
    </xf>
    <xf numFmtId="0" fontId="14" fillId="0" borderId="4" xfId="1" applyFont="1" applyFill="1" applyBorder="1" applyAlignment="1">
      <alignment wrapText="1"/>
    </xf>
    <xf numFmtId="0" fontId="15" fillId="0" borderId="6" xfId="1" applyFont="1" applyFill="1" applyBorder="1" applyAlignment="1">
      <alignment wrapText="1"/>
    </xf>
    <xf numFmtId="0" fontId="13" fillId="0" borderId="2" xfId="1" applyFont="1" applyFill="1" applyBorder="1" applyAlignment="1">
      <alignment wrapText="1"/>
    </xf>
    <xf numFmtId="0" fontId="0" fillId="0" borderId="0" xfId="0" applyBorder="1" applyAlignment="1"/>
    <xf numFmtId="0" fontId="16" fillId="0" borderId="12" xfId="1" applyFont="1" applyFill="1" applyBorder="1" applyAlignment="1">
      <alignment wrapText="1"/>
    </xf>
    <xf numFmtId="0" fontId="18" fillId="0" borderId="46" xfId="0" applyFont="1" applyBorder="1"/>
    <xf numFmtId="0" fontId="18" fillId="0" borderId="2" xfId="0" applyFont="1" applyBorder="1"/>
    <xf numFmtId="0" fontId="18" fillId="0" borderId="49" xfId="0" applyFont="1" applyBorder="1"/>
    <xf numFmtId="0" fontId="18" fillId="0" borderId="1" xfId="0" applyFont="1" applyBorder="1"/>
    <xf numFmtId="0" fontId="18" fillId="0" borderId="50" xfId="0" applyFont="1" applyBorder="1"/>
    <xf numFmtId="0" fontId="19" fillId="0" borderId="1" xfId="0" applyFont="1" applyBorder="1"/>
    <xf numFmtId="0" fontId="19" fillId="0" borderId="4" xfId="0" applyFont="1" applyBorder="1"/>
    <xf numFmtId="0" fontId="18" fillId="0" borderId="51" xfId="0" applyFont="1" applyBorder="1"/>
    <xf numFmtId="0" fontId="17" fillId="0" borderId="5" xfId="0" applyFont="1" applyBorder="1"/>
    <xf numFmtId="0" fontId="18" fillId="0" borderId="37" xfId="0" applyFont="1" applyBorder="1"/>
    <xf numFmtId="0" fontId="18" fillId="0" borderId="52" xfId="0" applyFont="1" applyBorder="1"/>
    <xf numFmtId="0" fontId="18" fillId="0" borderId="4" xfId="0" applyFont="1" applyBorder="1"/>
    <xf numFmtId="0" fontId="17" fillId="0" borderId="10" xfId="0" applyFont="1" applyBorder="1" applyAlignment="1">
      <alignment wrapText="1"/>
    </xf>
    <xf numFmtId="0" fontId="18" fillId="0" borderId="39" xfId="0" applyFont="1" applyBorder="1"/>
    <xf numFmtId="0" fontId="19" fillId="0" borderId="17" xfId="0" applyFont="1" applyBorder="1"/>
    <xf numFmtId="0" fontId="17" fillId="0" borderId="16" xfId="0" applyFont="1" applyBorder="1"/>
    <xf numFmtId="0" fontId="19" fillId="0" borderId="18" xfId="0" applyFont="1" applyBorder="1"/>
    <xf numFmtId="0" fontId="17" fillId="0" borderId="46" xfId="0" applyFont="1" applyBorder="1" applyAlignment="1">
      <alignment wrapText="1"/>
    </xf>
    <xf numFmtId="0" fontId="19" fillId="0" borderId="50" xfId="0" applyFont="1" applyBorder="1"/>
    <xf numFmtId="0" fontId="19" fillId="0" borderId="51" xfId="0" applyFont="1" applyBorder="1"/>
    <xf numFmtId="0" fontId="17" fillId="0" borderId="46" xfId="0" applyFont="1" applyBorder="1"/>
    <xf numFmtId="0" fontId="19" fillId="0" borderId="49" xfId="0" applyFont="1" applyBorder="1"/>
    <xf numFmtId="0" fontId="17" fillId="0" borderId="16" xfId="0" applyFont="1" applyBorder="1" applyAlignment="1">
      <alignment wrapText="1"/>
    </xf>
    <xf numFmtId="0" fontId="18" fillId="0" borderId="17" xfId="0" applyFont="1" applyBorder="1"/>
    <xf numFmtId="0" fontId="15" fillId="0" borderId="6" xfId="1" applyFont="1" applyBorder="1" applyAlignment="1">
      <alignment horizontal="center" wrapText="1"/>
    </xf>
    <xf numFmtId="0" fontId="18" fillId="0" borderId="0" xfId="0" applyFont="1" applyBorder="1"/>
    <xf numFmtId="0" fontId="18" fillId="0" borderId="16" xfId="0" applyFont="1" applyBorder="1"/>
    <xf numFmtId="0" fontId="15" fillId="0" borderId="46" xfId="1" applyFont="1" applyBorder="1" applyAlignment="1">
      <alignment horizontal="center"/>
    </xf>
    <xf numFmtId="0" fontId="21" fillId="0" borderId="49" xfId="1" applyFont="1" applyBorder="1" applyAlignment="1">
      <alignment wrapText="1"/>
    </xf>
    <xf numFmtId="0" fontId="21" fillId="0" borderId="50" xfId="1" applyFont="1" applyBorder="1" applyAlignment="1">
      <alignment wrapText="1"/>
    </xf>
    <xf numFmtId="0" fontId="21" fillId="0" borderId="51" xfId="1" applyFont="1" applyBorder="1" applyAlignment="1">
      <alignment wrapText="1"/>
    </xf>
    <xf numFmtId="0" fontId="22" fillId="0" borderId="50" xfId="1" applyFont="1" applyBorder="1" applyAlignment="1">
      <alignment wrapText="1"/>
    </xf>
    <xf numFmtId="0" fontId="22" fillId="0" borderId="51" xfId="1" applyFont="1" applyBorder="1" applyAlignment="1">
      <alignment wrapText="1"/>
    </xf>
    <xf numFmtId="0" fontId="20" fillId="0" borderId="46" xfId="1" applyFont="1" applyBorder="1" applyAlignment="1">
      <alignment wrapText="1"/>
    </xf>
    <xf numFmtId="0" fontId="20" fillId="0" borderId="58" xfId="1" applyFont="1" applyBorder="1" applyAlignment="1">
      <alignment wrapText="1"/>
    </xf>
    <xf numFmtId="0" fontId="15" fillId="0" borderId="50" xfId="1" applyFont="1" applyBorder="1" applyAlignment="1">
      <alignment wrapText="1"/>
    </xf>
    <xf numFmtId="0" fontId="21" fillId="0" borderId="46" xfId="1" applyFont="1" applyBorder="1" applyAlignment="1">
      <alignment wrapText="1"/>
    </xf>
    <xf numFmtId="0" fontId="20" fillId="0" borderId="46" xfId="1" applyFont="1" applyBorder="1" applyAlignment="1"/>
    <xf numFmtId="0" fontId="21" fillId="0" borderId="50" xfId="1" applyFont="1" applyBorder="1" applyAlignment="1">
      <alignment horizontal="left" wrapText="1"/>
    </xf>
    <xf numFmtId="0" fontId="22" fillId="0" borderId="46" xfId="1" applyFont="1" applyBorder="1" applyAlignment="1">
      <alignment wrapText="1"/>
    </xf>
    <xf numFmtId="0" fontId="21" fillId="0" borderId="49" xfId="1" applyFont="1" applyBorder="1" applyAlignment="1"/>
    <xf numFmtId="0" fontId="17" fillId="0" borderId="17" xfId="0" applyFont="1" applyBorder="1"/>
    <xf numFmtId="0" fontId="17" fillId="0" borderId="50" xfId="0" applyFont="1" applyBorder="1"/>
    <xf numFmtId="0" fontId="19" fillId="0" borderId="46" xfId="0" applyFont="1" applyBorder="1"/>
    <xf numFmtId="0" fontId="18" fillId="0" borderId="18" xfId="0" applyFont="1" applyBorder="1"/>
    <xf numFmtId="0" fontId="17" fillId="0" borderId="49" xfId="0" applyFont="1" applyBorder="1"/>
    <xf numFmtId="0" fontId="4" fillId="0" borderId="3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" xfId="0" applyFont="1" applyBorder="1"/>
    <xf numFmtId="0" fontId="10" fillId="0" borderId="3" xfId="0" applyFont="1" applyBorder="1"/>
    <xf numFmtId="0" fontId="4" fillId="0" borderId="36" xfId="0" applyFont="1" applyBorder="1"/>
    <xf numFmtId="0" fontId="10" fillId="0" borderId="10" xfId="0" applyFont="1" applyBorder="1"/>
    <xf numFmtId="0" fontId="5" fillId="0" borderId="22" xfId="1" applyFont="1" applyBorder="1" applyAlignment="1">
      <alignment wrapText="1"/>
    </xf>
    <xf numFmtId="0" fontId="5" fillId="0" borderId="17" xfId="1" applyFont="1" applyBorder="1" applyAlignment="1"/>
    <xf numFmtId="0" fontId="5" fillId="0" borderId="23" xfId="1" applyFont="1" applyBorder="1" applyAlignment="1"/>
    <xf numFmtId="0" fontId="10" fillId="0" borderId="10" xfId="0" applyFont="1" applyBorder="1" applyAlignment="1">
      <alignment wrapText="1"/>
    </xf>
    <xf numFmtId="0" fontId="10" fillId="0" borderId="5" xfId="0" applyFont="1" applyBorder="1" applyAlignment="1">
      <alignment wrapText="1"/>
    </xf>
    <xf numFmtId="0" fontId="10" fillId="0" borderId="33" xfId="0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18" fillId="0" borderId="0" xfId="0" applyFont="1"/>
    <xf numFmtId="0" fontId="19" fillId="0" borderId="0" xfId="0" applyFont="1"/>
    <xf numFmtId="0" fontId="18" fillId="0" borderId="2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8" fillId="0" borderId="49" xfId="0" applyFont="1" applyBorder="1" applyAlignment="1">
      <alignment wrapText="1"/>
    </xf>
    <xf numFmtId="0" fontId="18" fillId="0" borderId="50" xfId="0" applyFont="1" applyBorder="1" applyAlignment="1">
      <alignment wrapText="1"/>
    </xf>
    <xf numFmtId="0" fontId="18" fillId="0" borderId="3" xfId="0" applyFont="1" applyBorder="1" applyAlignment="1">
      <alignment wrapText="1"/>
    </xf>
    <xf numFmtId="0" fontId="18" fillId="0" borderId="1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8" fillId="0" borderId="17" xfId="0" applyFont="1" applyBorder="1" applyAlignment="1">
      <alignment wrapText="1"/>
    </xf>
    <xf numFmtId="0" fontId="0" fillId="0" borderId="0" xfId="0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17" xfId="0" applyFont="1" applyBorder="1" applyAlignment="1">
      <alignment wrapText="1"/>
    </xf>
    <xf numFmtId="0" fontId="17" fillId="0" borderId="50" xfId="0" applyFont="1" applyBorder="1" applyAlignment="1">
      <alignment wrapText="1"/>
    </xf>
    <xf numFmtId="0" fontId="18" fillId="0" borderId="36" xfId="0" applyFont="1" applyBorder="1" applyAlignment="1">
      <alignment wrapText="1"/>
    </xf>
    <xf numFmtId="0" fontId="18" fillId="0" borderId="18" xfId="0" applyFont="1" applyBorder="1" applyAlignment="1">
      <alignment wrapText="1"/>
    </xf>
    <xf numFmtId="0" fontId="18" fillId="0" borderId="51" xfId="0" applyFont="1" applyBorder="1" applyAlignment="1">
      <alignment wrapText="1"/>
    </xf>
    <xf numFmtId="0" fontId="21" fillId="0" borderId="17" xfId="1" applyFont="1" applyBorder="1" applyAlignment="1">
      <alignment wrapText="1"/>
    </xf>
    <xf numFmtId="0" fontId="17" fillId="0" borderId="1" xfId="0" applyFont="1" applyBorder="1" applyAlignment="1">
      <alignment wrapText="1"/>
    </xf>
    <xf numFmtId="0" fontId="10" fillId="0" borderId="46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7" fillId="0" borderId="33" xfId="0" applyFont="1" applyBorder="1"/>
    <xf numFmtId="0" fontId="10" fillId="0" borderId="1" xfId="0" applyFont="1" applyBorder="1"/>
    <xf numFmtId="0" fontId="10" fillId="0" borderId="0" xfId="0" applyFont="1" applyBorder="1"/>
    <xf numFmtId="0" fontId="18" fillId="0" borderId="0" xfId="0" applyFont="1" applyBorder="1" applyAlignment="1">
      <alignment wrapText="1"/>
    </xf>
    <xf numFmtId="0" fontId="0" fillId="2" borderId="0" xfId="0" applyFill="1"/>
    <xf numFmtId="0" fontId="20" fillId="0" borderId="61" xfId="1" applyFont="1" applyBorder="1" applyAlignment="1">
      <alignment wrapText="1"/>
    </xf>
    <xf numFmtId="0" fontId="17" fillId="0" borderId="61" xfId="0" applyFont="1" applyBorder="1"/>
    <xf numFmtId="0" fontId="17" fillId="0" borderId="62" xfId="0" applyFont="1" applyBorder="1"/>
    <xf numFmtId="0" fontId="17" fillId="0" borderId="32" xfId="0" applyFont="1" applyBorder="1"/>
    <xf numFmtId="0" fontId="20" fillId="0" borderId="6" xfId="1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7" fillId="2" borderId="5" xfId="0" applyFont="1" applyFill="1" applyBorder="1" applyAlignment="1">
      <alignment wrapText="1"/>
    </xf>
    <xf numFmtId="0" fontId="18" fillId="2" borderId="2" xfId="0" applyFont="1" applyFill="1" applyBorder="1"/>
    <xf numFmtId="0" fontId="18" fillId="2" borderId="1" xfId="0" applyFont="1" applyFill="1" applyBorder="1"/>
    <xf numFmtId="0" fontId="19" fillId="2" borderId="1" xfId="0" applyFont="1" applyFill="1" applyBorder="1"/>
    <xf numFmtId="0" fontId="19" fillId="2" borderId="4" xfId="0" applyFont="1" applyFill="1" applyBorder="1"/>
    <xf numFmtId="0" fontId="17" fillId="2" borderId="5" xfId="0" applyFont="1" applyFill="1" applyBorder="1"/>
    <xf numFmtId="0" fontId="18" fillId="2" borderId="37" xfId="0" applyFont="1" applyFill="1" applyBorder="1"/>
    <xf numFmtId="0" fontId="19" fillId="2" borderId="2" xfId="0" applyFont="1" applyFill="1" applyBorder="1"/>
    <xf numFmtId="0" fontId="18" fillId="2" borderId="4" xfId="0" applyFont="1" applyFill="1" applyBorder="1"/>
    <xf numFmtId="0" fontId="17" fillId="2" borderId="11" xfId="0" applyFont="1" applyFill="1" applyBorder="1" applyAlignment="1">
      <alignment wrapText="1"/>
    </xf>
    <xf numFmtId="0" fontId="18" fillId="2" borderId="30" xfId="0" applyFont="1" applyFill="1" applyBorder="1"/>
    <xf numFmtId="0" fontId="18" fillId="2" borderId="12" xfId="0" applyFont="1" applyFill="1" applyBorder="1"/>
    <xf numFmtId="0" fontId="19" fillId="2" borderId="12" xfId="0" applyFont="1" applyFill="1" applyBorder="1"/>
    <xf numFmtId="0" fontId="19" fillId="2" borderId="13" xfId="0" applyFont="1" applyFill="1" applyBorder="1"/>
    <xf numFmtId="0" fontId="17" fillId="2" borderId="11" xfId="0" applyFont="1" applyFill="1" applyBorder="1"/>
    <xf numFmtId="0" fontId="18" fillId="2" borderId="45" xfId="0" applyFont="1" applyFill="1" applyBorder="1"/>
    <xf numFmtId="0" fontId="19" fillId="2" borderId="30" xfId="0" applyFont="1" applyFill="1" applyBorder="1"/>
    <xf numFmtId="0" fontId="18" fillId="2" borderId="13" xfId="0" applyFont="1" applyFill="1" applyBorder="1"/>
    <xf numFmtId="0" fontId="17" fillId="2" borderId="10" xfId="0" applyFont="1" applyFill="1" applyBorder="1" applyAlignment="1">
      <alignment wrapText="1"/>
    </xf>
    <xf numFmtId="0" fontId="18" fillId="2" borderId="31" xfId="0" applyFont="1" applyFill="1" applyBorder="1"/>
    <xf numFmtId="0" fontId="18" fillId="2" borderId="3" xfId="0" applyFont="1" applyFill="1" applyBorder="1"/>
    <xf numFmtId="0" fontId="18" fillId="2" borderId="36" xfId="0" applyFont="1" applyFill="1" applyBorder="1"/>
    <xf numFmtId="0" fontId="19" fillId="2" borderId="3" xfId="0" applyFont="1" applyFill="1" applyBorder="1"/>
    <xf numFmtId="0" fontId="19" fillId="2" borderId="36" xfId="0" applyFont="1" applyFill="1" applyBorder="1"/>
    <xf numFmtId="0" fontId="17" fillId="2" borderId="10" xfId="0" applyFont="1" applyFill="1" applyBorder="1"/>
    <xf numFmtId="0" fontId="17" fillId="2" borderId="44" xfId="0" applyFont="1" applyFill="1" applyBorder="1"/>
    <xf numFmtId="0" fontId="17" fillId="2" borderId="3" xfId="0" applyFont="1" applyFill="1" applyBorder="1"/>
    <xf numFmtId="0" fontId="18" fillId="2" borderId="10" xfId="0" applyFont="1" applyFill="1" applyBorder="1"/>
    <xf numFmtId="0" fontId="19" fillId="2" borderId="10" xfId="0" applyFont="1" applyFill="1" applyBorder="1"/>
    <xf numFmtId="0" fontId="17" fillId="2" borderId="63" xfId="0" applyFont="1" applyFill="1" applyBorder="1"/>
    <xf numFmtId="0" fontId="9" fillId="0" borderId="0" xfId="0" applyFont="1"/>
    <xf numFmtId="0" fontId="17" fillId="0" borderId="52" xfId="0" applyFont="1" applyBorder="1"/>
    <xf numFmtId="0" fontId="17" fillId="0" borderId="51" xfId="0" applyFont="1" applyBorder="1"/>
    <xf numFmtId="0" fontId="17" fillId="0" borderId="66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7" fillId="0" borderId="0" xfId="0" applyFont="1" applyBorder="1" applyAlignment="1">
      <alignment wrapText="1"/>
    </xf>
    <xf numFmtId="0" fontId="18" fillId="0" borderId="20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17" fillId="0" borderId="23" xfId="0" applyFont="1" applyBorder="1" applyAlignment="1">
      <alignment wrapText="1"/>
    </xf>
    <xf numFmtId="0" fontId="18" fillId="0" borderId="34" xfId="0" applyFont="1" applyBorder="1" applyAlignment="1">
      <alignment wrapText="1"/>
    </xf>
    <xf numFmtId="0" fontId="16" fillId="0" borderId="17" xfId="1" applyFont="1" applyFill="1" applyBorder="1" applyAlignment="1">
      <alignment wrapText="1"/>
    </xf>
    <xf numFmtId="0" fontId="16" fillId="0" borderId="17" xfId="1" applyFont="1" applyBorder="1" applyAlignment="1">
      <alignment wrapText="1"/>
    </xf>
    <xf numFmtId="0" fontId="16" fillId="0" borderId="36" xfId="1" applyFont="1" applyFill="1" applyBorder="1" applyAlignment="1">
      <alignment wrapText="1"/>
    </xf>
    <xf numFmtId="0" fontId="16" fillId="0" borderId="4" xfId="1" applyFont="1" applyFill="1" applyBorder="1" applyAlignment="1">
      <alignment wrapText="1"/>
    </xf>
    <xf numFmtId="0" fontId="16" fillId="0" borderId="13" xfId="1" applyFont="1" applyFill="1" applyBorder="1" applyAlignment="1">
      <alignment wrapText="1"/>
    </xf>
    <xf numFmtId="0" fontId="15" fillId="0" borderId="10" xfId="1" applyFont="1" applyFill="1" applyBorder="1" applyAlignment="1">
      <alignment wrapText="1"/>
    </xf>
    <xf numFmtId="0" fontId="15" fillId="0" borderId="5" xfId="1" applyFont="1" applyFill="1" applyBorder="1" applyAlignment="1">
      <alignment wrapText="1"/>
    </xf>
    <xf numFmtId="0" fontId="15" fillId="0" borderId="11" xfId="1" applyFont="1" applyFill="1" applyBorder="1" applyAlignment="1">
      <alignment wrapText="1"/>
    </xf>
    <xf numFmtId="0" fontId="15" fillId="0" borderId="5" xfId="1" applyFont="1" applyBorder="1" applyAlignment="1">
      <alignment wrapText="1"/>
    </xf>
    <xf numFmtId="0" fontId="15" fillId="0" borderId="11" xfId="1" applyFont="1" applyBorder="1" applyAlignment="1">
      <alignment wrapText="1"/>
    </xf>
    <xf numFmtId="0" fontId="13" fillId="0" borderId="48" xfId="1" applyFont="1" applyFill="1" applyBorder="1" applyAlignment="1">
      <alignment wrapText="1"/>
    </xf>
    <xf numFmtId="0" fontId="13" fillId="0" borderId="37" xfId="1" applyFont="1" applyBorder="1" applyAlignment="1">
      <alignment wrapText="1"/>
    </xf>
    <xf numFmtId="0" fontId="13" fillId="0" borderId="45" xfId="1" applyFont="1" applyBorder="1" applyAlignment="1">
      <alignment wrapText="1"/>
    </xf>
    <xf numFmtId="0" fontId="13" fillId="0" borderId="31" xfId="1" applyFont="1" applyFill="1" applyBorder="1" applyAlignment="1">
      <alignment wrapText="1"/>
    </xf>
    <xf numFmtId="0" fontId="13" fillId="0" borderId="2" xfId="1" applyFont="1" applyBorder="1" applyAlignment="1">
      <alignment wrapText="1"/>
    </xf>
    <xf numFmtId="0" fontId="13" fillId="0" borderId="30" xfId="1" applyFont="1" applyBorder="1" applyAlignment="1">
      <alignment wrapText="1"/>
    </xf>
    <xf numFmtId="0" fontId="13" fillId="0" borderId="3" xfId="1" applyFont="1" applyFill="1" applyBorder="1" applyAlignment="1">
      <alignment wrapText="1"/>
    </xf>
    <xf numFmtId="0" fontId="13" fillId="0" borderId="1" xfId="1" applyFont="1" applyFill="1" applyBorder="1" applyAlignment="1">
      <alignment wrapText="1"/>
    </xf>
    <xf numFmtId="0" fontId="13" fillId="0" borderId="12" xfId="1" applyFont="1" applyBorder="1" applyAlignment="1">
      <alignment wrapText="1"/>
    </xf>
    <xf numFmtId="0" fontId="13" fillId="0" borderId="36" xfId="1" applyFont="1" applyFill="1" applyBorder="1" applyAlignment="1">
      <alignment wrapText="1"/>
    </xf>
    <xf numFmtId="0" fontId="13" fillId="0" borderId="4" xfId="1" applyFont="1" applyFill="1" applyBorder="1" applyAlignment="1">
      <alignment wrapText="1"/>
    </xf>
    <xf numFmtId="0" fontId="13" fillId="0" borderId="13" xfId="1" applyFont="1" applyBorder="1" applyAlignment="1">
      <alignment wrapText="1"/>
    </xf>
    <xf numFmtId="0" fontId="13" fillId="0" borderId="37" xfId="1" applyFont="1" applyFill="1" applyBorder="1" applyAlignment="1">
      <alignment wrapText="1"/>
    </xf>
    <xf numFmtId="0" fontId="14" fillId="0" borderId="36" xfId="1" applyFont="1" applyFill="1" applyBorder="1" applyAlignment="1">
      <alignment wrapText="1"/>
    </xf>
    <xf numFmtId="0" fontId="14" fillId="0" borderId="4" xfId="1" applyFont="1" applyBorder="1" applyAlignment="1">
      <alignment wrapText="1"/>
    </xf>
    <xf numFmtId="0" fontId="13" fillId="0" borderId="1" xfId="1" applyFont="1" applyBorder="1" applyAlignment="1">
      <alignment wrapText="1"/>
    </xf>
    <xf numFmtId="0" fontId="14" fillId="0" borderId="31" xfId="1" applyFont="1" applyFill="1" applyBorder="1" applyAlignment="1">
      <alignment wrapText="1"/>
    </xf>
    <xf numFmtId="0" fontId="14" fillId="0" borderId="2" xfId="1" applyFont="1" applyFill="1" applyBorder="1" applyAlignment="1">
      <alignment wrapText="1"/>
    </xf>
    <xf numFmtId="0" fontId="14" fillId="0" borderId="30" xfId="1" applyFont="1" applyFill="1" applyBorder="1" applyAlignment="1">
      <alignment wrapText="1"/>
    </xf>
    <xf numFmtId="0" fontId="13" fillId="0" borderId="12" xfId="1" applyFont="1" applyFill="1" applyBorder="1" applyAlignment="1">
      <alignment wrapText="1"/>
    </xf>
    <xf numFmtId="0" fontId="13" fillId="0" borderId="3" xfId="1" applyFont="1" applyBorder="1" applyAlignment="1">
      <alignment wrapText="1"/>
    </xf>
    <xf numFmtId="0" fontId="14" fillId="0" borderId="3" xfId="1" applyFont="1" applyBorder="1" applyAlignment="1">
      <alignment wrapText="1"/>
    </xf>
    <xf numFmtId="0" fontId="14" fillId="0" borderId="1" xfId="1" applyFont="1" applyBorder="1" applyAlignment="1">
      <alignment wrapText="1"/>
    </xf>
    <xf numFmtId="0" fontId="14" fillId="0" borderId="12" xfId="1" applyFont="1" applyBorder="1" applyAlignment="1">
      <alignment wrapText="1"/>
    </xf>
    <xf numFmtId="0" fontId="14" fillId="0" borderId="4" xfId="1" applyFont="1" applyFill="1" applyBorder="1" applyAlignment="1">
      <alignment wrapText="1"/>
    </xf>
    <xf numFmtId="0" fontId="14" fillId="0" borderId="13" xfId="1" applyFont="1" applyBorder="1" applyAlignment="1">
      <alignment wrapText="1"/>
    </xf>
    <xf numFmtId="0" fontId="11" fillId="0" borderId="47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0" fontId="12" fillId="0" borderId="19" xfId="1" applyFont="1" applyBorder="1" applyAlignment="1">
      <alignment wrapText="1"/>
    </xf>
    <xf numFmtId="0" fontId="13" fillId="0" borderId="31" xfId="1" applyFont="1" applyBorder="1" applyAlignment="1">
      <alignment wrapText="1"/>
    </xf>
    <xf numFmtId="0" fontId="13" fillId="0" borderId="17" xfId="1" applyFont="1" applyBorder="1" applyAlignment="1">
      <alignment wrapText="1"/>
    </xf>
    <xf numFmtId="0" fontId="20" fillId="0" borderId="24" xfId="1" applyFont="1" applyBorder="1" applyAlignment="1">
      <alignment wrapText="1"/>
    </xf>
    <xf numFmtId="0" fontId="20" fillId="0" borderId="1" xfId="1" applyFont="1" applyBorder="1" applyAlignment="1">
      <alignment wrapText="1"/>
    </xf>
    <xf numFmtId="0" fontId="20" fillId="0" borderId="25" xfId="1" applyFont="1" applyBorder="1" applyAlignment="1">
      <alignment wrapText="1"/>
    </xf>
    <xf numFmtId="0" fontId="22" fillId="0" borderId="22" xfId="1" applyFont="1" applyBorder="1" applyAlignment="1">
      <alignment wrapText="1"/>
    </xf>
    <xf numFmtId="0" fontId="22" fillId="0" borderId="17" xfId="1" applyFont="1" applyBorder="1" applyAlignment="1">
      <alignment wrapText="1"/>
    </xf>
    <xf numFmtId="0" fontId="22" fillId="0" borderId="23" xfId="1" applyFont="1" applyBorder="1" applyAlignment="1">
      <alignment wrapText="1"/>
    </xf>
    <xf numFmtId="0" fontId="22" fillId="0" borderId="24" xfId="1" applyFont="1" applyBorder="1" applyAlignment="1">
      <alignment wrapText="1"/>
    </xf>
    <xf numFmtId="0" fontId="22" fillId="0" borderId="1" xfId="1" applyFont="1" applyBorder="1" applyAlignment="1">
      <alignment wrapText="1"/>
    </xf>
    <xf numFmtId="0" fontId="22" fillId="0" borderId="25" xfId="1" applyFont="1" applyBorder="1" applyAlignment="1">
      <alignment wrapText="1"/>
    </xf>
    <xf numFmtId="0" fontId="20" fillId="0" borderId="7" xfId="1" applyFont="1" applyBorder="1" applyAlignment="1">
      <alignment horizontal="center"/>
    </xf>
    <xf numFmtId="0" fontId="20" fillId="0" borderId="9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0" fontId="20" fillId="0" borderId="20" xfId="1" applyFont="1" applyBorder="1" applyAlignment="1">
      <alignment wrapText="1"/>
    </xf>
    <xf numFmtId="0" fontId="20" fillId="0" borderId="2" xfId="1" applyFont="1" applyBorder="1" applyAlignment="1">
      <alignment wrapText="1"/>
    </xf>
    <xf numFmtId="0" fontId="20" fillId="0" borderId="21" xfId="1" applyFont="1" applyBorder="1" applyAlignment="1">
      <alignment wrapText="1"/>
    </xf>
    <xf numFmtId="0" fontId="20" fillId="0" borderId="22" xfId="1" applyFont="1" applyBorder="1" applyAlignment="1">
      <alignment wrapText="1"/>
    </xf>
    <xf numFmtId="0" fontId="20" fillId="0" borderId="17" xfId="1" applyFont="1" applyBorder="1" applyAlignment="1">
      <alignment wrapText="1"/>
    </xf>
    <xf numFmtId="0" fontId="20" fillId="0" borderId="23" xfId="1" applyFont="1" applyBorder="1" applyAlignment="1">
      <alignment wrapText="1"/>
    </xf>
    <xf numFmtId="0" fontId="20" fillId="0" borderId="34" xfId="1" applyFont="1" applyBorder="1" applyAlignment="1">
      <alignment wrapText="1"/>
    </xf>
    <xf numFmtId="0" fontId="20" fillId="0" borderId="4" xfId="1" applyFont="1" applyBorder="1" applyAlignment="1">
      <alignment wrapText="1"/>
    </xf>
    <xf numFmtId="0" fontId="20" fillId="0" borderId="35" xfId="1" applyFont="1" applyBorder="1" applyAlignment="1">
      <alignment wrapText="1"/>
    </xf>
    <xf numFmtId="0" fontId="22" fillId="0" borderId="34" xfId="1" applyFont="1" applyBorder="1" applyAlignment="1">
      <alignment wrapText="1"/>
    </xf>
    <xf numFmtId="0" fontId="22" fillId="0" borderId="4" xfId="1" applyFont="1" applyBorder="1" applyAlignment="1">
      <alignment wrapText="1"/>
    </xf>
    <xf numFmtId="0" fontId="22" fillId="0" borderId="35" xfId="1" applyFont="1" applyBorder="1" applyAlignment="1">
      <alignment wrapText="1"/>
    </xf>
    <xf numFmtId="0" fontId="20" fillId="0" borderId="28" xfId="1" applyFont="1" applyBorder="1" applyAlignment="1">
      <alignment wrapText="1"/>
    </xf>
    <xf numFmtId="0" fontId="20" fillId="0" borderId="16" xfId="1" applyFont="1" applyBorder="1" applyAlignment="1">
      <alignment wrapText="1"/>
    </xf>
    <xf numFmtId="0" fontId="20" fillId="0" borderId="29" xfId="1" applyFont="1" applyBorder="1" applyAlignment="1">
      <alignment wrapText="1"/>
    </xf>
    <xf numFmtId="0" fontId="20" fillId="0" borderId="41" xfId="1" applyFont="1" applyBorder="1" applyAlignment="1">
      <alignment wrapText="1"/>
    </xf>
    <xf numFmtId="0" fontId="20" fillId="0" borderId="42" xfId="1" applyFont="1" applyBorder="1" applyAlignment="1">
      <alignment wrapText="1"/>
    </xf>
    <xf numFmtId="0" fontId="20" fillId="0" borderId="43" xfId="1" applyFont="1" applyBorder="1" applyAlignment="1">
      <alignment wrapText="1"/>
    </xf>
    <xf numFmtId="0" fontId="20" fillId="0" borderId="38" xfId="1" applyFont="1" applyBorder="1" applyAlignment="1">
      <alignment wrapText="1"/>
    </xf>
    <xf numFmtId="0" fontId="20" fillId="0" borderId="39" xfId="1" applyFont="1" applyBorder="1" applyAlignment="1">
      <alignment wrapText="1"/>
    </xf>
    <xf numFmtId="0" fontId="20" fillId="0" borderId="40" xfId="1" applyFont="1" applyBorder="1" applyAlignment="1">
      <alignment wrapText="1"/>
    </xf>
    <xf numFmtId="0" fontId="20" fillId="0" borderId="26" xfId="1" applyFont="1" applyBorder="1" applyAlignment="1">
      <alignment wrapText="1"/>
    </xf>
    <xf numFmtId="0" fontId="20" fillId="0" borderId="18" xfId="1" applyFont="1" applyBorder="1" applyAlignment="1">
      <alignment wrapText="1"/>
    </xf>
    <xf numFmtId="0" fontId="20" fillId="0" borderId="27" xfId="1" applyFont="1" applyBorder="1" applyAlignment="1">
      <alignment wrapText="1"/>
    </xf>
    <xf numFmtId="0" fontId="22" fillId="0" borderId="28" xfId="1" applyFont="1" applyBorder="1" applyAlignment="1">
      <alignment wrapText="1"/>
    </xf>
    <xf numFmtId="0" fontId="22" fillId="0" borderId="16" xfId="1" applyFont="1" applyBorder="1" applyAlignment="1">
      <alignment wrapText="1"/>
    </xf>
    <xf numFmtId="0" fontId="22" fillId="0" borderId="29" xfId="1" applyFont="1" applyBorder="1" applyAlignment="1">
      <alignment wrapText="1"/>
    </xf>
    <xf numFmtId="0" fontId="20" fillId="0" borderId="55" xfId="1" applyFont="1" applyBorder="1" applyAlignment="1">
      <alignment wrapText="1"/>
    </xf>
    <xf numFmtId="0" fontId="20" fillId="0" borderId="56" xfId="1" applyFont="1" applyBorder="1" applyAlignment="1">
      <alignment wrapText="1"/>
    </xf>
    <xf numFmtId="0" fontId="20" fillId="0" borderId="57" xfId="1" applyFont="1" applyBorder="1" applyAlignment="1">
      <alignment wrapText="1"/>
    </xf>
    <xf numFmtId="0" fontId="20" fillId="0" borderId="6" xfId="1" applyFont="1" applyBorder="1" applyAlignment="1">
      <alignment wrapText="1"/>
    </xf>
    <xf numFmtId="0" fontId="20" fillId="0" borderId="5" xfId="1" applyFont="1" applyBorder="1" applyAlignment="1">
      <alignment wrapText="1"/>
    </xf>
    <xf numFmtId="0" fontId="20" fillId="0" borderId="33" xfId="1" applyFont="1" applyBorder="1" applyAlignment="1">
      <alignment wrapText="1"/>
    </xf>
    <xf numFmtId="0" fontId="20" fillId="0" borderId="22" xfId="1" applyFont="1" applyBorder="1" applyAlignment="1"/>
    <xf numFmtId="0" fontId="0" fillId="0" borderId="17" xfId="0" applyBorder="1" applyAlignment="1"/>
    <xf numFmtId="0" fontId="0" fillId="0" borderId="23" xfId="0" applyBorder="1" applyAlignment="1"/>
    <xf numFmtId="0" fontId="20" fillId="0" borderId="28" xfId="1" applyFont="1" applyBorder="1" applyAlignment="1"/>
    <xf numFmtId="0" fontId="20" fillId="0" borderId="16" xfId="1" applyFont="1" applyBorder="1" applyAlignment="1"/>
    <xf numFmtId="0" fontId="20" fillId="0" borderId="29" xfId="1" applyFont="1" applyBorder="1" applyAlignment="1"/>
    <xf numFmtId="0" fontId="20" fillId="0" borderId="22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0" fillId="0" borderId="23" xfId="1" applyFont="1" applyBorder="1" applyAlignment="1">
      <alignment horizontal="left" wrapText="1"/>
    </xf>
    <xf numFmtId="0" fontId="21" fillId="0" borderId="22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1" fillId="0" borderId="23" xfId="1" applyFont="1" applyBorder="1" applyAlignment="1">
      <alignment horizontal="left" wrapText="1"/>
    </xf>
    <xf numFmtId="0" fontId="20" fillId="0" borderId="64" xfId="1" applyFont="1" applyBorder="1" applyAlignment="1">
      <alignment wrapText="1"/>
    </xf>
    <xf numFmtId="0" fontId="20" fillId="0" borderId="62" xfId="1" applyFont="1" applyBorder="1" applyAlignment="1">
      <alignment wrapText="1"/>
    </xf>
    <xf numFmtId="0" fontId="20" fillId="0" borderId="65" xfId="1" applyFont="1" applyBorder="1" applyAlignment="1">
      <alignment wrapText="1"/>
    </xf>
    <xf numFmtId="0" fontId="20" fillId="0" borderId="28" xfId="1" applyFont="1" applyBorder="1" applyAlignment="1">
      <alignment horizontal="left" wrapText="1"/>
    </xf>
    <xf numFmtId="0" fontId="20" fillId="0" borderId="16" xfId="1" applyFont="1" applyBorder="1" applyAlignment="1">
      <alignment horizontal="left" wrapText="1"/>
    </xf>
    <xf numFmtId="0" fontId="20" fillId="0" borderId="29" xfId="1" applyFont="1" applyBorder="1" applyAlignment="1">
      <alignment horizontal="left" wrapText="1"/>
    </xf>
    <xf numFmtId="0" fontId="20" fillId="0" borderId="18" xfId="1" applyFont="1" applyBorder="1" applyAlignment="1"/>
    <xf numFmtId="0" fontId="20" fillId="0" borderId="27" xfId="1" applyFont="1" applyBorder="1" applyAlignment="1"/>
    <xf numFmtId="0" fontId="20" fillId="0" borderId="38" xfId="1" applyFont="1" applyBorder="1" applyAlignment="1"/>
    <xf numFmtId="0" fontId="20" fillId="0" borderId="39" xfId="1" applyFont="1" applyBorder="1" applyAlignment="1"/>
    <xf numFmtId="0" fontId="20" fillId="0" borderId="40" xfId="1" applyFont="1" applyBorder="1" applyAlignment="1"/>
    <xf numFmtId="0" fontId="22" fillId="0" borderId="2" xfId="1" applyFont="1" applyFill="1" applyBorder="1" applyAlignment="1">
      <alignment wrapText="1"/>
    </xf>
    <xf numFmtId="0" fontId="3" fillId="0" borderId="6" xfId="1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2" fillId="0" borderId="5" xfId="1" applyBorder="1" applyAlignment="1">
      <alignment wrapText="1"/>
    </xf>
    <xf numFmtId="0" fontId="21" fillId="0" borderId="2" xfId="1" applyFont="1" applyBorder="1" applyAlignment="1">
      <alignment wrapText="1"/>
    </xf>
    <xf numFmtId="0" fontId="21" fillId="0" borderId="12" xfId="1" applyFont="1" applyBorder="1" applyAlignment="1">
      <alignment wrapText="1"/>
    </xf>
    <xf numFmtId="0" fontId="21" fillId="0" borderId="17" xfId="1" applyFont="1" applyBorder="1" applyAlignment="1">
      <alignment wrapText="1"/>
    </xf>
    <xf numFmtId="0" fontId="21" fillId="0" borderId="3" xfId="1" applyFont="1" applyBorder="1" applyAlignment="1">
      <alignment wrapText="1"/>
    </xf>
    <xf numFmtId="0" fontId="21" fillId="0" borderId="1" xfId="1" applyFont="1" applyBorder="1" applyAlignment="1">
      <alignment wrapText="1"/>
    </xf>
    <xf numFmtId="0" fontId="21" fillId="0" borderId="4" xfId="1" applyFont="1" applyFill="1" applyBorder="1" applyAlignment="1">
      <alignment wrapText="1"/>
    </xf>
    <xf numFmtId="0" fontId="21" fillId="0" borderId="4" xfId="1" applyFont="1" applyBorder="1" applyAlignment="1">
      <alignment wrapText="1"/>
    </xf>
    <xf numFmtId="0" fontId="20" fillId="0" borderId="6" xfId="1" applyFont="1" applyFill="1" applyBorder="1" applyAlignment="1">
      <alignment wrapText="1"/>
    </xf>
    <xf numFmtId="0" fontId="20" fillId="0" borderId="5" xfId="1" applyFont="1" applyFill="1" applyBorder="1" applyAlignment="1">
      <alignment wrapText="1"/>
    </xf>
    <xf numFmtId="0" fontId="21" fillId="0" borderId="37" xfId="1" applyFont="1" applyFill="1" applyBorder="1" applyAlignment="1">
      <alignment wrapText="1"/>
    </xf>
    <xf numFmtId="0" fontId="21" fillId="0" borderId="37" xfId="1" applyFont="1" applyBorder="1" applyAlignment="1">
      <alignment wrapText="1"/>
    </xf>
    <xf numFmtId="0" fontId="21" fillId="0" borderId="1" xfId="1" applyFont="1" applyFill="1" applyBorder="1" applyAlignment="1">
      <alignment wrapText="1"/>
    </xf>
    <xf numFmtId="0" fontId="22" fillId="0" borderId="13" xfId="1" applyFont="1" applyFill="1" applyBorder="1" applyAlignment="1">
      <alignment wrapText="1"/>
    </xf>
    <xf numFmtId="0" fontId="22" fillId="0" borderId="18" xfId="1" applyFont="1" applyBorder="1" applyAlignment="1">
      <alignment wrapText="1"/>
    </xf>
    <xf numFmtId="0" fontId="22" fillId="0" borderId="36" xfId="1" applyFont="1" applyBorder="1" applyAlignment="1">
      <alignment wrapText="1"/>
    </xf>
    <xf numFmtId="0" fontId="21" fillId="0" borderId="2" xfId="1" applyFont="1" applyFill="1" applyBorder="1" applyAlignment="1">
      <alignment wrapText="1"/>
    </xf>
    <xf numFmtId="0" fontId="17" fillId="0" borderId="6" xfId="0" applyFont="1" applyBorder="1" applyAlignment="1">
      <alignment horizontal="left" vertical="top"/>
    </xf>
    <xf numFmtId="0" fontId="17" fillId="0" borderId="5" xfId="0" applyFont="1" applyBorder="1" applyAlignment="1">
      <alignment horizontal="left" vertical="top"/>
    </xf>
    <xf numFmtId="0" fontId="23" fillId="0" borderId="4" xfId="1" applyFont="1" applyFill="1" applyBorder="1" applyAlignment="1">
      <alignment wrapText="1"/>
    </xf>
    <xf numFmtId="0" fontId="22" fillId="0" borderId="6" xfId="1" applyFont="1" applyFill="1" applyBorder="1" applyAlignment="1">
      <alignment wrapText="1"/>
    </xf>
    <xf numFmtId="0" fontId="22" fillId="0" borderId="5" xfId="1" applyFont="1" applyFill="1" applyBorder="1" applyAlignment="1">
      <alignment wrapText="1"/>
    </xf>
    <xf numFmtId="0" fontId="23" fillId="0" borderId="12" xfId="1" applyFont="1" applyFill="1" applyBorder="1" applyAlignment="1">
      <alignment wrapText="1"/>
    </xf>
    <xf numFmtId="0" fontId="23" fillId="0" borderId="17" xfId="1" applyFont="1" applyBorder="1" applyAlignment="1">
      <alignment wrapText="1"/>
    </xf>
    <xf numFmtId="0" fontId="23" fillId="0" borderId="3" xfId="1" applyFont="1" applyBorder="1" applyAlignment="1">
      <alignment wrapText="1"/>
    </xf>
    <xf numFmtId="0" fontId="23" fillId="0" borderId="12" xfId="1" applyFont="1" applyFill="1" applyBorder="1" applyAlignment="1">
      <alignment horizontal="center" wrapText="1"/>
    </xf>
    <xf numFmtId="0" fontId="23" fillId="0" borderId="17" xfId="1" applyFont="1" applyFill="1" applyBorder="1" applyAlignment="1">
      <alignment horizontal="center" wrapText="1"/>
    </xf>
    <xf numFmtId="0" fontId="23" fillId="0" borderId="3" xfId="1" applyFont="1" applyFill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22" fillId="0" borderId="12" xfId="1" applyFont="1" applyBorder="1" applyAlignment="1">
      <alignment wrapText="1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9" xfId="1" applyFont="1" applyBorder="1" applyAlignment="1">
      <alignment horizontal="center"/>
    </xf>
    <xf numFmtId="0" fontId="21" fillId="0" borderId="20" xfId="1" applyFont="1" applyBorder="1" applyAlignment="1">
      <alignment wrapText="1"/>
    </xf>
    <xf numFmtId="0" fontId="21" fillId="0" borderId="30" xfId="1" applyFont="1" applyBorder="1" applyAlignment="1">
      <alignment wrapText="1"/>
    </xf>
    <xf numFmtId="0" fontId="21" fillId="0" borderId="22" xfId="1" applyFont="1" applyBorder="1" applyAlignment="1">
      <alignment wrapText="1"/>
    </xf>
    <xf numFmtId="0" fontId="21" fillId="0" borderId="24" xfId="1" applyFont="1" applyBorder="1" applyAlignment="1">
      <alignment wrapText="1"/>
    </xf>
    <xf numFmtId="0" fontId="20" fillId="0" borderId="12" xfId="1" applyFont="1" applyBorder="1" applyAlignment="1">
      <alignment wrapText="1"/>
    </xf>
    <xf numFmtId="0" fontId="21" fillId="0" borderId="26" xfId="1" applyFont="1" applyBorder="1" applyAlignment="1">
      <alignment wrapText="1"/>
    </xf>
    <xf numFmtId="0" fontId="21" fillId="0" borderId="18" xfId="1" applyFont="1" applyBorder="1" applyAlignment="1">
      <alignment wrapText="1"/>
    </xf>
    <xf numFmtId="0" fontId="9" fillId="0" borderId="28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7" fillId="0" borderId="1" xfId="1" applyFont="1" applyFill="1" applyBorder="1" applyAlignment="1">
      <alignment wrapText="1"/>
    </xf>
    <xf numFmtId="0" fontId="3" fillId="0" borderId="7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2" fillId="0" borderId="9" xfId="1" applyBorder="1" applyAlignment="1">
      <alignment wrapText="1"/>
    </xf>
    <xf numFmtId="0" fontId="2" fillId="0" borderId="14" xfId="1" applyBorder="1" applyAlignment="1">
      <alignment wrapText="1"/>
    </xf>
    <xf numFmtId="0" fontId="2" fillId="0" borderId="8" xfId="1" applyBorder="1" applyAlignment="1">
      <alignment wrapText="1"/>
    </xf>
    <xf numFmtId="0" fontId="5" fillId="0" borderId="2" xfId="1" applyFont="1" applyBorder="1" applyAlignment="1">
      <alignment wrapText="1"/>
    </xf>
    <xf numFmtId="0" fontId="5" fillId="0" borderId="12" xfId="1" applyFont="1" applyBorder="1" applyAlignment="1">
      <alignment wrapText="1"/>
    </xf>
    <xf numFmtId="0" fontId="5" fillId="0" borderId="17" xfId="1" applyFont="1" applyBorder="1" applyAlignment="1">
      <alignment wrapText="1"/>
    </xf>
    <xf numFmtId="0" fontId="5" fillId="0" borderId="3" xfId="1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6" fillId="0" borderId="1" xfId="1" applyFont="1" applyBorder="1" applyAlignment="1">
      <alignment wrapText="1"/>
    </xf>
    <xf numFmtId="0" fontId="5" fillId="0" borderId="1" xfId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7" fillId="0" borderId="17" xfId="1" applyFont="1" applyBorder="1" applyAlignment="1">
      <alignment wrapText="1"/>
    </xf>
    <xf numFmtId="0" fontId="7" fillId="0" borderId="3" xfId="1" applyFont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8" fillId="0" borderId="53" xfId="1" applyFont="1" applyFill="1" applyBorder="1" applyAlignment="1">
      <alignment wrapText="1"/>
    </xf>
    <xf numFmtId="0" fontId="8" fillId="0" borderId="32" xfId="1" applyFont="1" applyFill="1" applyBorder="1" applyAlignment="1">
      <alignment wrapText="1"/>
    </xf>
    <xf numFmtId="0" fontId="8" fillId="0" borderId="12" xfId="1" applyFont="1" applyFill="1" applyBorder="1" applyAlignment="1">
      <alignment wrapText="1"/>
    </xf>
    <xf numFmtId="0" fontId="8" fillId="0" borderId="17" xfId="1" applyFont="1" applyBorder="1" applyAlignment="1">
      <alignment wrapText="1"/>
    </xf>
    <xf numFmtId="0" fontId="8" fillId="0" borderId="3" xfId="1" applyFont="1" applyBorder="1" applyAlignment="1">
      <alignment wrapText="1"/>
    </xf>
    <xf numFmtId="0" fontId="8" fillId="0" borderId="59" xfId="1" applyFont="1" applyFill="1" applyBorder="1" applyAlignment="1">
      <alignment horizontal="left"/>
    </xf>
    <xf numFmtId="0" fontId="8" fillId="0" borderId="56" xfId="1" applyFont="1" applyFill="1" applyBorder="1" applyAlignment="1">
      <alignment horizontal="left"/>
    </xf>
    <xf numFmtId="0" fontId="8" fillId="0" borderId="60" xfId="1" applyFont="1" applyFill="1" applyBorder="1" applyAlignment="1">
      <alignment horizontal="left"/>
    </xf>
    <xf numFmtId="0" fontId="8" fillId="0" borderId="4" xfId="1" applyFont="1" applyFill="1" applyBorder="1" applyAlignment="1">
      <alignment horizontal="center"/>
    </xf>
    <xf numFmtId="0" fontId="7" fillId="0" borderId="24" xfId="1" applyFont="1" applyBorder="1" applyAlignment="1">
      <alignment wrapText="1"/>
    </xf>
    <xf numFmtId="0" fontId="7" fillId="0" borderId="1" xfId="1" applyFont="1" applyBorder="1" applyAlignment="1">
      <alignment wrapText="1"/>
    </xf>
    <xf numFmtId="0" fontId="7" fillId="0" borderId="25" xfId="1" applyFont="1" applyBorder="1" applyAlignment="1">
      <alignment wrapText="1"/>
    </xf>
    <xf numFmtId="0" fontId="11" fillId="0" borderId="6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3" xfId="1" applyFont="1" applyBorder="1" applyAlignment="1">
      <alignment horizontal="center"/>
    </xf>
    <xf numFmtId="0" fontId="5" fillId="0" borderId="20" xfId="1" applyFont="1" applyBorder="1" applyAlignment="1">
      <alignment wrapText="1"/>
    </xf>
    <xf numFmtId="0" fontId="5" fillId="0" borderId="21" xfId="1" applyFont="1" applyBorder="1" applyAlignment="1">
      <alignment wrapText="1"/>
    </xf>
    <xf numFmtId="0" fontId="5" fillId="0" borderId="22" xfId="1" applyFont="1" applyBorder="1" applyAlignment="1">
      <alignment wrapText="1"/>
    </xf>
    <xf numFmtId="0" fontId="5" fillId="0" borderId="23" xfId="1" applyFont="1" applyBorder="1" applyAlignment="1">
      <alignment wrapText="1"/>
    </xf>
    <xf numFmtId="0" fontId="5" fillId="0" borderId="24" xfId="1" applyFont="1" applyBorder="1" applyAlignment="1">
      <alignment wrapText="1"/>
    </xf>
    <xf numFmtId="0" fontId="5" fillId="0" borderId="25" xfId="1" applyFont="1" applyBorder="1" applyAlignment="1">
      <alignment wrapText="1"/>
    </xf>
    <xf numFmtId="0" fontId="6" fillId="0" borderId="22" xfId="1" applyFont="1" applyBorder="1" applyAlignment="1">
      <alignment wrapText="1"/>
    </xf>
    <xf numFmtId="0" fontId="6" fillId="0" borderId="17" xfId="1" applyFont="1" applyBorder="1" applyAlignment="1">
      <alignment wrapText="1"/>
    </xf>
    <xf numFmtId="0" fontId="6" fillId="0" borderId="23" xfId="1" applyFont="1" applyBorder="1" applyAlignment="1">
      <alignment wrapText="1"/>
    </xf>
    <xf numFmtId="0" fontId="6" fillId="0" borderId="24" xfId="1" applyFont="1" applyBorder="1" applyAlignment="1">
      <alignment wrapText="1"/>
    </xf>
    <xf numFmtId="0" fontId="6" fillId="0" borderId="25" xfId="1" applyFont="1" applyBorder="1" applyAlignment="1">
      <alignment wrapText="1"/>
    </xf>
    <xf numFmtId="0" fontId="5" fillId="0" borderId="22" xfId="1" applyFont="1" applyBorder="1" applyAlignment="1">
      <alignment horizontal="left" wrapText="1"/>
    </xf>
    <xf numFmtId="0" fontId="5" fillId="0" borderId="17" xfId="1" applyFont="1" applyBorder="1" applyAlignment="1">
      <alignment horizontal="left" wrapText="1"/>
    </xf>
    <xf numFmtId="0" fontId="5" fillId="0" borderId="17" xfId="1" applyFont="1" applyBorder="1" applyAlignment="1"/>
    <xf numFmtId="0" fontId="5" fillId="0" borderId="23" xfId="1" applyFont="1" applyBorder="1" applyAlignment="1"/>
    <xf numFmtId="0" fontId="6" fillId="0" borderId="22" xfId="1" applyFont="1" applyBorder="1" applyAlignment="1"/>
    <xf numFmtId="0" fontId="6" fillId="0" borderId="17" xfId="1" applyFont="1" applyBorder="1" applyAlignment="1"/>
    <xf numFmtId="0" fontId="6" fillId="0" borderId="23" xfId="1" applyFont="1" applyBorder="1" applyAlignment="1"/>
    <xf numFmtId="0" fontId="6" fillId="0" borderId="28" xfId="1" applyFont="1" applyBorder="1" applyAlignment="1"/>
    <xf numFmtId="0" fontId="6" fillId="0" borderId="16" xfId="1" applyFont="1" applyBorder="1" applyAlignment="1"/>
    <xf numFmtId="0" fontId="6" fillId="0" borderId="29" xfId="1" applyFont="1" applyBorder="1" applyAlignment="1"/>
    <xf numFmtId="0" fontId="5" fillId="0" borderId="22" xfId="1" applyFont="1" applyBorder="1" applyAlignment="1"/>
    <xf numFmtId="0" fontId="5" fillId="0" borderId="26" xfId="1" applyFont="1" applyBorder="1" applyAlignment="1">
      <alignment wrapText="1"/>
    </xf>
    <xf numFmtId="0" fontId="5" fillId="0" borderId="18" xfId="1" applyFont="1" applyBorder="1" applyAlignment="1">
      <alignment wrapText="1"/>
    </xf>
    <xf numFmtId="0" fontId="5" fillId="0" borderId="27" xfId="1" applyFont="1" applyBorder="1" applyAlignment="1">
      <alignment wrapText="1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5"/>
  <sheetViews>
    <sheetView zoomScaleNormal="100" workbookViewId="0">
      <selection activeCell="AE35" sqref="AE35"/>
    </sheetView>
  </sheetViews>
  <sheetFormatPr defaultRowHeight="15" x14ac:dyDescent="0.25"/>
  <cols>
    <col min="1" max="1" width="47" customWidth="1"/>
    <col min="2" max="2" width="7.5703125" style="112" customWidth="1"/>
    <col min="3" max="3" width="6.140625" style="112" customWidth="1"/>
    <col min="4" max="5" width="8" style="112" customWidth="1"/>
    <col min="6" max="6" width="8.85546875" style="112" customWidth="1"/>
    <col min="7" max="7" width="8.28515625" style="112" customWidth="1"/>
    <col min="8" max="8" width="6.140625" style="112" customWidth="1"/>
    <col min="9" max="10" width="3.28515625" style="112" customWidth="1"/>
    <col min="11" max="11" width="8.42578125" style="112" customWidth="1"/>
    <col min="12" max="12" width="2.7109375" style="112" customWidth="1"/>
    <col min="13" max="13" width="6.7109375" style="112" customWidth="1"/>
    <col min="14" max="14" width="3.7109375" style="112" customWidth="1"/>
    <col min="15" max="15" width="3" style="112" customWidth="1"/>
    <col min="16" max="16" width="7" style="112" customWidth="1"/>
    <col min="17" max="17" width="5.5703125" style="112" customWidth="1"/>
    <col min="18" max="18" width="6.28515625" style="112" customWidth="1"/>
    <col min="19" max="19" width="6.5703125" style="112" customWidth="1"/>
    <col min="20" max="20" width="8.85546875" style="112" customWidth="1"/>
    <col min="21" max="21" width="4.85546875" style="112" customWidth="1"/>
    <col min="22" max="22" width="6.5703125" style="112" customWidth="1"/>
    <col min="23" max="23" width="4.5703125" style="112" customWidth="1"/>
    <col min="24" max="24" width="7" style="112" customWidth="1"/>
    <col min="25" max="25" width="6.7109375" style="112" customWidth="1"/>
    <col min="26" max="26" width="4.28515625" style="112" customWidth="1"/>
    <col min="27" max="27" width="6" style="112" customWidth="1"/>
    <col min="28" max="28" width="10.140625" customWidth="1"/>
    <col min="29" max="30" width="9.140625" customWidth="1"/>
    <col min="31" max="31" width="8.5703125" customWidth="1"/>
    <col min="32" max="32" width="38.85546875" hidden="1" customWidth="1"/>
    <col min="33" max="34" width="9.140625" hidden="1" customWidth="1"/>
    <col min="35" max="35" width="52.85546875" hidden="1" customWidth="1"/>
  </cols>
  <sheetData>
    <row r="1" spans="1:35" ht="15.75" thickBot="1" x14ac:dyDescent="0.3">
      <c r="A1" s="24"/>
    </row>
    <row r="2" spans="1:35" ht="118.5" customHeight="1" thickBot="1" x14ac:dyDescent="0.3">
      <c r="A2" s="50" t="s">
        <v>188</v>
      </c>
      <c r="B2" s="120" t="s">
        <v>193</v>
      </c>
      <c r="C2" s="120" t="s">
        <v>94</v>
      </c>
      <c r="D2" s="120" t="s">
        <v>95</v>
      </c>
      <c r="E2" s="120" t="s">
        <v>194</v>
      </c>
      <c r="F2" s="120" t="s">
        <v>96</v>
      </c>
      <c r="G2" s="120" t="s">
        <v>98</v>
      </c>
      <c r="H2" s="120" t="s">
        <v>99</v>
      </c>
      <c r="I2" s="120" t="s">
        <v>100</v>
      </c>
      <c r="J2" s="120" t="s">
        <v>144</v>
      </c>
      <c r="K2" s="120" t="s">
        <v>150</v>
      </c>
      <c r="L2" s="120" t="s">
        <v>142</v>
      </c>
      <c r="M2" s="120" t="s">
        <v>103</v>
      </c>
      <c r="N2" s="120" t="s">
        <v>104</v>
      </c>
      <c r="O2" s="120" t="s">
        <v>105</v>
      </c>
      <c r="P2" s="120" t="s">
        <v>106</v>
      </c>
      <c r="Q2" s="120" t="s">
        <v>108</v>
      </c>
      <c r="R2" s="120" t="s">
        <v>109</v>
      </c>
      <c r="S2" s="120" t="s">
        <v>110</v>
      </c>
      <c r="T2" s="120" t="s">
        <v>112</v>
      </c>
      <c r="U2" s="120" t="s">
        <v>114</v>
      </c>
      <c r="V2" s="120" t="s">
        <v>115</v>
      </c>
      <c r="W2" s="120" t="s">
        <v>143</v>
      </c>
      <c r="X2" s="120" t="s">
        <v>118</v>
      </c>
      <c r="Y2" s="120" t="s">
        <v>119</v>
      </c>
      <c r="Z2" s="120" t="s">
        <v>121</v>
      </c>
      <c r="AA2" s="129" t="s">
        <v>122</v>
      </c>
      <c r="AB2" s="43" t="s">
        <v>123</v>
      </c>
      <c r="AC2" s="48" t="s">
        <v>145</v>
      </c>
      <c r="AD2" s="43" t="s">
        <v>136</v>
      </c>
      <c r="AE2" s="26" t="s">
        <v>146</v>
      </c>
      <c r="AF2" s="198" t="s">
        <v>0</v>
      </c>
      <c r="AG2" s="199"/>
      <c r="AH2" s="199"/>
      <c r="AI2" s="200"/>
    </row>
    <row r="3" spans="1:35" ht="24" customHeight="1" x14ac:dyDescent="0.25">
      <c r="A3" s="13" t="s">
        <v>1</v>
      </c>
      <c r="B3" s="121"/>
      <c r="C3" s="121"/>
      <c r="D3" s="121"/>
      <c r="E3" s="121"/>
      <c r="F3" s="121">
        <v>85456651</v>
      </c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30"/>
      <c r="AB3" s="28">
        <f t="shared" ref="AB3:AB8" si="0">SUM(B3:AA3)</f>
        <v>85456651</v>
      </c>
      <c r="AC3" s="39"/>
      <c r="AD3" s="28"/>
      <c r="AE3" s="28">
        <f>AB3+AC3+AD3</f>
        <v>85456651</v>
      </c>
      <c r="AF3" s="201" t="s">
        <v>1</v>
      </c>
      <c r="AG3" s="176"/>
      <c r="AH3" s="176"/>
      <c r="AI3" s="177"/>
    </row>
    <row r="4" spans="1:35" ht="27" customHeight="1" x14ac:dyDescent="0.25">
      <c r="A4" s="15" t="s">
        <v>2</v>
      </c>
      <c r="B4" s="122"/>
      <c r="C4" s="122"/>
      <c r="D4" s="122"/>
      <c r="E4" s="122"/>
      <c r="F4" s="122">
        <v>53164451</v>
      </c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31"/>
      <c r="AB4" s="28">
        <f t="shared" si="0"/>
        <v>53164451</v>
      </c>
      <c r="AC4" s="49"/>
      <c r="AD4" s="30"/>
      <c r="AE4" s="30">
        <f t="shared" ref="AE4:AE35" si="1">AB4+AC4+AD4</f>
        <v>53164451</v>
      </c>
      <c r="AF4" s="202" t="s">
        <v>2</v>
      </c>
      <c r="AG4" s="202"/>
      <c r="AH4" s="202"/>
      <c r="AI4" s="202"/>
    </row>
    <row r="5" spans="1:35" ht="27.75" customHeight="1" x14ac:dyDescent="0.25">
      <c r="A5" s="15" t="s">
        <v>3</v>
      </c>
      <c r="B5" s="122"/>
      <c r="C5" s="122"/>
      <c r="D5" s="122"/>
      <c r="E5" s="122"/>
      <c r="F5" s="122">
        <v>42379460</v>
      </c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31"/>
      <c r="AB5" s="28">
        <f t="shared" si="0"/>
        <v>42379460</v>
      </c>
      <c r="AC5" s="39"/>
      <c r="AD5" s="28"/>
      <c r="AE5" s="30">
        <f t="shared" si="1"/>
        <v>42379460</v>
      </c>
      <c r="AF5" s="202" t="s">
        <v>3</v>
      </c>
      <c r="AG5" s="202"/>
      <c r="AH5" s="202"/>
      <c r="AI5" s="202"/>
    </row>
    <row r="6" spans="1:35" ht="15" customHeight="1" x14ac:dyDescent="0.25">
      <c r="A6" s="15" t="s">
        <v>4</v>
      </c>
      <c r="B6" s="122"/>
      <c r="C6" s="122"/>
      <c r="D6" s="122"/>
      <c r="E6" s="122"/>
      <c r="F6" s="122">
        <v>2217930</v>
      </c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31"/>
      <c r="AB6" s="28">
        <f t="shared" si="0"/>
        <v>2217930</v>
      </c>
      <c r="AC6" s="49"/>
      <c r="AD6" s="30"/>
      <c r="AE6" s="30">
        <f t="shared" si="1"/>
        <v>2217930</v>
      </c>
      <c r="AF6" s="202" t="s">
        <v>4</v>
      </c>
      <c r="AG6" s="202"/>
      <c r="AH6" s="202"/>
      <c r="AI6" s="202"/>
    </row>
    <row r="7" spans="1:35" x14ac:dyDescent="0.25">
      <c r="A7" s="18" t="s">
        <v>5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31"/>
      <c r="AB7" s="28">
        <f t="shared" si="0"/>
        <v>0</v>
      </c>
      <c r="AC7" s="49"/>
      <c r="AD7" s="30"/>
      <c r="AE7" s="30">
        <f t="shared" si="1"/>
        <v>0</v>
      </c>
      <c r="AF7" s="192" t="s">
        <v>5</v>
      </c>
      <c r="AG7" s="187"/>
      <c r="AH7" s="187"/>
      <c r="AI7" s="180"/>
    </row>
    <row r="8" spans="1:35" x14ac:dyDescent="0.25">
      <c r="A8" s="18" t="s">
        <v>124</v>
      </c>
      <c r="B8" s="122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31"/>
      <c r="AB8" s="28">
        <f t="shared" si="0"/>
        <v>0</v>
      </c>
      <c r="AC8" s="49"/>
      <c r="AD8" s="30"/>
      <c r="AE8" s="30">
        <f t="shared" si="1"/>
        <v>0</v>
      </c>
      <c r="AF8" s="192" t="s">
        <v>124</v>
      </c>
      <c r="AG8" s="187"/>
      <c r="AH8" s="187"/>
      <c r="AI8" s="180"/>
    </row>
    <row r="9" spans="1:35" x14ac:dyDescent="0.25">
      <c r="A9" s="20" t="s">
        <v>6</v>
      </c>
      <c r="B9" s="123">
        <f>SUM(B3:B8)</f>
        <v>0</v>
      </c>
      <c r="C9" s="123">
        <f t="shared" ref="C9:AD9" si="2">SUM(C3:C8)</f>
        <v>0</v>
      </c>
      <c r="D9" s="123">
        <f t="shared" si="2"/>
        <v>0</v>
      </c>
      <c r="E9" s="123"/>
      <c r="F9" s="123">
        <f t="shared" si="2"/>
        <v>183218492</v>
      </c>
      <c r="G9" s="123">
        <f t="shared" si="2"/>
        <v>0</v>
      </c>
      <c r="H9" s="123">
        <f t="shared" si="2"/>
        <v>0</v>
      </c>
      <c r="I9" s="123">
        <f t="shared" si="2"/>
        <v>0</v>
      </c>
      <c r="J9" s="123">
        <f t="shared" si="2"/>
        <v>0</v>
      </c>
      <c r="K9" s="123">
        <f t="shared" si="2"/>
        <v>0</v>
      </c>
      <c r="L9" s="123">
        <f t="shared" si="2"/>
        <v>0</v>
      </c>
      <c r="M9" s="123">
        <f t="shared" si="2"/>
        <v>0</v>
      </c>
      <c r="N9" s="123">
        <f t="shared" si="2"/>
        <v>0</v>
      </c>
      <c r="O9" s="123">
        <f t="shared" si="2"/>
        <v>0</v>
      </c>
      <c r="P9" s="123">
        <f t="shared" si="2"/>
        <v>0</v>
      </c>
      <c r="Q9" s="123">
        <f t="shared" si="2"/>
        <v>0</v>
      </c>
      <c r="R9" s="123">
        <f t="shared" si="2"/>
        <v>0</v>
      </c>
      <c r="S9" s="123">
        <f t="shared" si="2"/>
        <v>0</v>
      </c>
      <c r="T9" s="123">
        <f t="shared" si="2"/>
        <v>0</v>
      </c>
      <c r="U9" s="123">
        <f t="shared" si="2"/>
        <v>0</v>
      </c>
      <c r="V9" s="123">
        <f t="shared" si="2"/>
        <v>0</v>
      </c>
      <c r="W9" s="123">
        <f t="shared" si="2"/>
        <v>0</v>
      </c>
      <c r="X9" s="123">
        <f t="shared" si="2"/>
        <v>0</v>
      </c>
      <c r="Y9" s="123">
        <f t="shared" si="2"/>
        <v>0</v>
      </c>
      <c r="Z9" s="123">
        <f t="shared" si="2"/>
        <v>0</v>
      </c>
      <c r="AA9" s="132">
        <f t="shared" si="2"/>
        <v>0</v>
      </c>
      <c r="AB9" s="44">
        <f t="shared" si="2"/>
        <v>183218492</v>
      </c>
      <c r="AC9" s="40">
        <f t="shared" si="2"/>
        <v>0</v>
      </c>
      <c r="AD9" s="44">
        <f t="shared" si="2"/>
        <v>0</v>
      </c>
      <c r="AE9" s="30">
        <f t="shared" si="1"/>
        <v>183218492</v>
      </c>
      <c r="AF9" s="193" t="s">
        <v>6</v>
      </c>
      <c r="AG9" s="194"/>
      <c r="AH9" s="194"/>
      <c r="AI9" s="195"/>
    </row>
    <row r="10" spans="1:35" ht="27" customHeight="1" thickBot="1" x14ac:dyDescent="0.3">
      <c r="A10" s="21" t="s">
        <v>7</v>
      </c>
      <c r="B10" s="124"/>
      <c r="C10" s="124"/>
      <c r="D10" s="124"/>
      <c r="E10" s="124"/>
      <c r="F10" s="124"/>
      <c r="G10" s="124">
        <v>12165669</v>
      </c>
      <c r="H10" s="124">
        <v>600000</v>
      </c>
      <c r="I10" s="124"/>
      <c r="J10" s="124"/>
      <c r="K10" s="124">
        <v>31636814</v>
      </c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33"/>
      <c r="AB10" s="45">
        <f>SUM(B10:AA10)</f>
        <v>44402483</v>
      </c>
      <c r="AC10" s="40">
        <v>1213824</v>
      </c>
      <c r="AD10" s="44"/>
      <c r="AE10" s="33">
        <f t="shared" si="1"/>
        <v>45616307</v>
      </c>
      <c r="AF10" s="185" t="s">
        <v>7</v>
      </c>
      <c r="AG10" s="196"/>
      <c r="AH10" s="196"/>
      <c r="AI10" s="197"/>
    </row>
    <row r="11" spans="1:35" ht="24" thickBot="1" x14ac:dyDescent="0.3">
      <c r="A11" s="22" t="s">
        <v>8</v>
      </c>
      <c r="B11" s="125">
        <f>B9+B10</f>
        <v>0</v>
      </c>
      <c r="C11" s="125">
        <f t="shared" ref="C11:AD11" si="3">C9+C10</f>
        <v>0</v>
      </c>
      <c r="D11" s="125">
        <f t="shared" si="3"/>
        <v>0</v>
      </c>
      <c r="E11" s="125"/>
      <c r="F11" s="125">
        <f t="shared" si="3"/>
        <v>183218492</v>
      </c>
      <c r="G11" s="125">
        <f t="shared" si="3"/>
        <v>12165669</v>
      </c>
      <c r="H11" s="125">
        <f t="shared" si="3"/>
        <v>600000</v>
      </c>
      <c r="I11" s="125">
        <f t="shared" si="3"/>
        <v>0</v>
      </c>
      <c r="J11" s="125">
        <f t="shared" si="3"/>
        <v>0</v>
      </c>
      <c r="K11" s="125">
        <f t="shared" si="3"/>
        <v>31636814</v>
      </c>
      <c r="L11" s="125">
        <f t="shared" si="3"/>
        <v>0</v>
      </c>
      <c r="M11" s="125">
        <f t="shared" si="3"/>
        <v>0</v>
      </c>
      <c r="N11" s="125">
        <f t="shared" si="3"/>
        <v>0</v>
      </c>
      <c r="O11" s="125">
        <f t="shared" si="3"/>
        <v>0</v>
      </c>
      <c r="P11" s="125">
        <f t="shared" si="3"/>
        <v>0</v>
      </c>
      <c r="Q11" s="125">
        <f t="shared" si="3"/>
        <v>0</v>
      </c>
      <c r="R11" s="125">
        <f t="shared" si="3"/>
        <v>0</v>
      </c>
      <c r="S11" s="125">
        <f t="shared" si="3"/>
        <v>0</v>
      </c>
      <c r="T11" s="125">
        <f t="shared" si="3"/>
        <v>0</v>
      </c>
      <c r="U11" s="125">
        <f t="shared" si="3"/>
        <v>0</v>
      </c>
      <c r="V11" s="125">
        <f t="shared" si="3"/>
        <v>0</v>
      </c>
      <c r="W11" s="125">
        <f t="shared" si="3"/>
        <v>0</v>
      </c>
      <c r="X11" s="125">
        <f t="shared" si="3"/>
        <v>0</v>
      </c>
      <c r="Y11" s="125">
        <f t="shared" si="3"/>
        <v>0</v>
      </c>
      <c r="Z11" s="125">
        <f t="shared" si="3"/>
        <v>0</v>
      </c>
      <c r="AA11" s="134">
        <f t="shared" si="3"/>
        <v>0</v>
      </c>
      <c r="AB11" s="46">
        <f t="shared" si="3"/>
        <v>227620975</v>
      </c>
      <c r="AC11" s="41">
        <f t="shared" si="3"/>
        <v>1213824</v>
      </c>
      <c r="AD11" s="46">
        <f t="shared" si="3"/>
        <v>0</v>
      </c>
      <c r="AE11" s="26">
        <f t="shared" si="1"/>
        <v>228834799</v>
      </c>
      <c r="AF11" s="167" t="s">
        <v>8</v>
      </c>
      <c r="AG11" s="168"/>
      <c r="AH11" s="168"/>
      <c r="AI11" s="171"/>
    </row>
    <row r="12" spans="1:35" ht="15.75" customHeight="1" thickBot="1" x14ac:dyDescent="0.3">
      <c r="A12" s="17" t="s">
        <v>9</v>
      </c>
      <c r="B12" s="126"/>
      <c r="C12" s="126"/>
      <c r="D12" s="126"/>
      <c r="E12" s="126">
        <v>353200</v>
      </c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35"/>
      <c r="AB12" s="36">
        <f>SUM(B12:AA12)</f>
        <v>353200</v>
      </c>
      <c r="AC12" s="49"/>
      <c r="AD12" s="30"/>
      <c r="AE12" s="36">
        <f t="shared" si="1"/>
        <v>353200</v>
      </c>
      <c r="AF12" s="172" t="s">
        <v>9</v>
      </c>
      <c r="AG12" s="184"/>
      <c r="AH12" s="184"/>
      <c r="AI12" s="174"/>
    </row>
    <row r="13" spans="1:35" ht="15.75" thickBot="1" x14ac:dyDescent="0.3">
      <c r="A13" s="22" t="s">
        <v>10</v>
      </c>
      <c r="B13" s="125">
        <f>B12</f>
        <v>0</v>
      </c>
      <c r="C13" s="125">
        <f t="shared" ref="C13:AD13" si="4">C12</f>
        <v>0</v>
      </c>
      <c r="D13" s="125">
        <f t="shared" si="4"/>
        <v>0</v>
      </c>
      <c r="E13" s="125">
        <f>SUM(E12)</f>
        <v>353200</v>
      </c>
      <c r="F13" s="125">
        <f t="shared" si="4"/>
        <v>0</v>
      </c>
      <c r="G13" s="125">
        <f t="shared" si="4"/>
        <v>0</v>
      </c>
      <c r="H13" s="125">
        <f t="shared" si="4"/>
        <v>0</v>
      </c>
      <c r="I13" s="125">
        <f t="shared" si="4"/>
        <v>0</v>
      </c>
      <c r="J13" s="125">
        <f t="shared" si="4"/>
        <v>0</v>
      </c>
      <c r="K13" s="125">
        <f t="shared" si="4"/>
        <v>0</v>
      </c>
      <c r="L13" s="125">
        <f t="shared" si="4"/>
        <v>0</v>
      </c>
      <c r="M13" s="125">
        <f t="shared" si="4"/>
        <v>0</v>
      </c>
      <c r="N13" s="125">
        <f t="shared" si="4"/>
        <v>0</v>
      </c>
      <c r="O13" s="125">
        <f t="shared" si="4"/>
        <v>0</v>
      </c>
      <c r="P13" s="125">
        <f t="shared" si="4"/>
        <v>0</v>
      </c>
      <c r="Q13" s="125">
        <f t="shared" si="4"/>
        <v>0</v>
      </c>
      <c r="R13" s="125">
        <f t="shared" si="4"/>
        <v>0</v>
      </c>
      <c r="S13" s="125">
        <f t="shared" si="4"/>
        <v>0</v>
      </c>
      <c r="T13" s="125">
        <f t="shared" si="4"/>
        <v>0</v>
      </c>
      <c r="U13" s="125">
        <f t="shared" si="4"/>
        <v>0</v>
      </c>
      <c r="V13" s="125">
        <f t="shared" si="4"/>
        <v>0</v>
      </c>
      <c r="W13" s="125">
        <f t="shared" si="4"/>
        <v>0</v>
      </c>
      <c r="X13" s="125">
        <f t="shared" si="4"/>
        <v>0</v>
      </c>
      <c r="Y13" s="125">
        <f t="shared" si="4"/>
        <v>0</v>
      </c>
      <c r="Z13" s="125">
        <f t="shared" si="4"/>
        <v>0</v>
      </c>
      <c r="AA13" s="134">
        <f t="shared" si="4"/>
        <v>0</v>
      </c>
      <c r="AB13" s="46">
        <f t="shared" si="4"/>
        <v>353200</v>
      </c>
      <c r="AC13" s="41">
        <f t="shared" si="4"/>
        <v>0</v>
      </c>
      <c r="AD13" s="46">
        <f t="shared" si="4"/>
        <v>0</v>
      </c>
      <c r="AE13" s="26">
        <f t="shared" si="1"/>
        <v>353200</v>
      </c>
      <c r="AF13" s="167" t="s">
        <v>10</v>
      </c>
      <c r="AG13" s="168"/>
      <c r="AH13" s="168"/>
      <c r="AI13" s="171"/>
    </row>
    <row r="14" spans="1:35" x14ac:dyDescent="0.25">
      <c r="A14" s="19" t="s">
        <v>11</v>
      </c>
      <c r="B14" s="127">
        <v>2500000</v>
      </c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36"/>
      <c r="AB14" s="47">
        <f>SUM(B14:AA14)</f>
        <v>2500000</v>
      </c>
      <c r="AC14" s="40"/>
      <c r="AD14" s="44"/>
      <c r="AE14" s="28">
        <f t="shared" si="1"/>
        <v>2500000</v>
      </c>
      <c r="AF14" s="188" t="s">
        <v>11</v>
      </c>
      <c r="AG14" s="189"/>
      <c r="AH14" s="189"/>
      <c r="AI14" s="190"/>
    </row>
    <row r="15" spans="1:35" x14ac:dyDescent="0.25">
      <c r="A15" s="14" t="s">
        <v>12</v>
      </c>
      <c r="B15" s="122">
        <v>4500000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31"/>
      <c r="AB15" s="30">
        <f>SUM(B15:AA15)</f>
        <v>4500000</v>
      </c>
      <c r="AC15" s="49"/>
      <c r="AD15" s="30"/>
      <c r="AE15" s="30">
        <f t="shared" si="1"/>
        <v>4500000</v>
      </c>
      <c r="AF15" s="178" t="s">
        <v>12</v>
      </c>
      <c r="AG15" s="179"/>
      <c r="AH15" s="179"/>
      <c r="AI15" s="191"/>
    </row>
    <row r="16" spans="1:35" x14ac:dyDescent="0.25">
      <c r="A16" s="14" t="s">
        <v>13</v>
      </c>
      <c r="B16" s="122">
        <v>2200000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31"/>
      <c r="AB16" s="30">
        <f>SUM(B16:AA16)</f>
        <v>2200000</v>
      </c>
      <c r="AC16" s="49"/>
      <c r="AD16" s="30"/>
      <c r="AE16" s="30">
        <f t="shared" si="1"/>
        <v>2200000</v>
      </c>
      <c r="AF16" s="178" t="s">
        <v>13</v>
      </c>
      <c r="AG16" s="179"/>
      <c r="AH16" s="179"/>
      <c r="AI16" s="180"/>
    </row>
    <row r="17" spans="1:35" ht="15.75" thickBot="1" x14ac:dyDescent="0.3">
      <c r="A17" s="21" t="s">
        <v>14</v>
      </c>
      <c r="B17" s="124">
        <f>SUM(B15:B16)</f>
        <v>6700000</v>
      </c>
      <c r="C17" s="124">
        <f t="shared" ref="C17:AD17" si="5">SUM(C15:C16)</f>
        <v>0</v>
      </c>
      <c r="D17" s="124">
        <f t="shared" si="5"/>
        <v>0</v>
      </c>
      <c r="E17" s="124">
        <f t="shared" si="5"/>
        <v>0</v>
      </c>
      <c r="F17" s="124">
        <f t="shared" si="5"/>
        <v>0</v>
      </c>
      <c r="G17" s="124">
        <f t="shared" si="5"/>
        <v>0</v>
      </c>
      <c r="H17" s="124">
        <f t="shared" si="5"/>
        <v>0</v>
      </c>
      <c r="I17" s="124">
        <f t="shared" si="5"/>
        <v>0</v>
      </c>
      <c r="J17" s="124">
        <f t="shared" si="5"/>
        <v>0</v>
      </c>
      <c r="K17" s="124">
        <f t="shared" si="5"/>
        <v>0</v>
      </c>
      <c r="L17" s="124">
        <f t="shared" si="5"/>
        <v>0</v>
      </c>
      <c r="M17" s="124">
        <f t="shared" si="5"/>
        <v>0</v>
      </c>
      <c r="N17" s="124">
        <f t="shared" si="5"/>
        <v>0</v>
      </c>
      <c r="O17" s="124">
        <f t="shared" si="5"/>
        <v>0</v>
      </c>
      <c r="P17" s="124">
        <f t="shared" si="5"/>
        <v>0</v>
      </c>
      <c r="Q17" s="124">
        <f t="shared" si="5"/>
        <v>0</v>
      </c>
      <c r="R17" s="124">
        <f t="shared" si="5"/>
        <v>0</v>
      </c>
      <c r="S17" s="124">
        <f t="shared" si="5"/>
        <v>0</v>
      </c>
      <c r="T17" s="124">
        <f t="shared" si="5"/>
        <v>0</v>
      </c>
      <c r="U17" s="124">
        <f t="shared" si="5"/>
        <v>0</v>
      </c>
      <c r="V17" s="124">
        <f t="shared" si="5"/>
        <v>0</v>
      </c>
      <c r="W17" s="124">
        <f t="shared" si="5"/>
        <v>0</v>
      </c>
      <c r="X17" s="124">
        <f t="shared" si="5"/>
        <v>0</v>
      </c>
      <c r="Y17" s="124">
        <f t="shared" si="5"/>
        <v>0</v>
      </c>
      <c r="Z17" s="124">
        <f t="shared" si="5"/>
        <v>0</v>
      </c>
      <c r="AA17" s="133">
        <f t="shared" si="5"/>
        <v>0</v>
      </c>
      <c r="AB17" s="45">
        <f t="shared" si="5"/>
        <v>6700000</v>
      </c>
      <c r="AC17" s="42">
        <f t="shared" si="5"/>
        <v>0</v>
      </c>
      <c r="AD17" s="45">
        <f t="shared" si="5"/>
        <v>0</v>
      </c>
      <c r="AE17" s="33">
        <f t="shared" si="1"/>
        <v>6700000</v>
      </c>
      <c r="AF17" s="185" t="s">
        <v>14</v>
      </c>
      <c r="AG17" s="186"/>
      <c r="AH17" s="186"/>
      <c r="AI17" s="186"/>
    </row>
    <row r="18" spans="1:35" ht="15.75" thickBot="1" x14ac:dyDescent="0.3">
      <c r="A18" s="22" t="s">
        <v>15</v>
      </c>
      <c r="B18" s="125">
        <f>B14+B17</f>
        <v>9200000</v>
      </c>
      <c r="C18" s="125">
        <f t="shared" ref="C18:AD18" si="6">C14+C17</f>
        <v>0</v>
      </c>
      <c r="D18" s="125">
        <f t="shared" si="6"/>
        <v>0</v>
      </c>
      <c r="E18" s="125">
        <f t="shared" si="6"/>
        <v>0</v>
      </c>
      <c r="F18" s="125">
        <f t="shared" si="6"/>
        <v>0</v>
      </c>
      <c r="G18" s="125">
        <f t="shared" si="6"/>
        <v>0</v>
      </c>
      <c r="H18" s="125">
        <f t="shared" si="6"/>
        <v>0</v>
      </c>
      <c r="I18" s="125">
        <f t="shared" si="6"/>
        <v>0</v>
      </c>
      <c r="J18" s="125">
        <f t="shared" si="6"/>
        <v>0</v>
      </c>
      <c r="K18" s="125">
        <f t="shared" si="6"/>
        <v>0</v>
      </c>
      <c r="L18" s="125">
        <f t="shared" si="6"/>
        <v>0</v>
      </c>
      <c r="M18" s="125">
        <f t="shared" si="6"/>
        <v>0</v>
      </c>
      <c r="N18" s="125">
        <f t="shared" si="6"/>
        <v>0</v>
      </c>
      <c r="O18" s="125">
        <f t="shared" si="6"/>
        <v>0</v>
      </c>
      <c r="P18" s="125">
        <f t="shared" si="6"/>
        <v>0</v>
      </c>
      <c r="Q18" s="125">
        <f t="shared" si="6"/>
        <v>0</v>
      </c>
      <c r="R18" s="125">
        <f t="shared" si="6"/>
        <v>0</v>
      </c>
      <c r="S18" s="125">
        <f t="shared" si="6"/>
        <v>0</v>
      </c>
      <c r="T18" s="125">
        <f t="shared" si="6"/>
        <v>0</v>
      </c>
      <c r="U18" s="125">
        <f t="shared" si="6"/>
        <v>0</v>
      </c>
      <c r="V18" s="125">
        <f t="shared" si="6"/>
        <v>0</v>
      </c>
      <c r="W18" s="125">
        <f t="shared" si="6"/>
        <v>0</v>
      </c>
      <c r="X18" s="125">
        <f t="shared" si="6"/>
        <v>0</v>
      </c>
      <c r="Y18" s="125">
        <f t="shared" si="6"/>
        <v>0</v>
      </c>
      <c r="Z18" s="125">
        <f t="shared" si="6"/>
        <v>0</v>
      </c>
      <c r="AA18" s="134">
        <f t="shared" si="6"/>
        <v>0</v>
      </c>
      <c r="AB18" s="46">
        <f t="shared" si="6"/>
        <v>9200000</v>
      </c>
      <c r="AC18" s="41">
        <f t="shared" si="6"/>
        <v>0</v>
      </c>
      <c r="AD18" s="46">
        <f t="shared" si="6"/>
        <v>0</v>
      </c>
      <c r="AE18" s="26">
        <f t="shared" si="1"/>
        <v>9200000</v>
      </c>
      <c r="AF18" s="167" t="s">
        <v>15</v>
      </c>
      <c r="AG18" s="170"/>
      <c r="AH18" s="170"/>
      <c r="AI18" s="171"/>
    </row>
    <row r="19" spans="1:35" x14ac:dyDescent="0.25">
      <c r="A19" s="23" t="s">
        <v>16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>
        <v>1000000</v>
      </c>
      <c r="N19" s="121"/>
      <c r="O19" s="121"/>
      <c r="P19" s="121">
        <v>241890</v>
      </c>
      <c r="Q19" s="121">
        <v>41000</v>
      </c>
      <c r="R19" s="121"/>
      <c r="S19" s="121"/>
      <c r="T19" s="121"/>
      <c r="U19" s="121"/>
      <c r="V19" s="121"/>
      <c r="W19" s="121"/>
      <c r="X19" s="121"/>
      <c r="Y19" s="121"/>
      <c r="Z19" s="121"/>
      <c r="AA19" s="130"/>
      <c r="AB19" s="28">
        <f t="shared" ref="AB19:AB24" si="7">SUM(B19:AA19)</f>
        <v>1282890</v>
      </c>
      <c r="AC19" s="49"/>
      <c r="AD19" s="30">
        <v>500000</v>
      </c>
      <c r="AE19" s="28">
        <f t="shared" si="1"/>
        <v>1782890</v>
      </c>
      <c r="AF19" s="175" t="s">
        <v>16</v>
      </c>
      <c r="AG19" s="176"/>
      <c r="AH19" s="176"/>
      <c r="AI19" s="177"/>
    </row>
    <row r="20" spans="1:35" x14ac:dyDescent="0.25">
      <c r="A20" s="14" t="s">
        <v>17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>
        <v>1567135</v>
      </c>
      <c r="Y20" s="122">
        <v>3122440</v>
      </c>
      <c r="Z20" s="122"/>
      <c r="AA20" s="131"/>
      <c r="AB20" s="30">
        <f t="shared" si="7"/>
        <v>4689575</v>
      </c>
      <c r="AC20" s="49"/>
      <c r="AD20" s="30"/>
      <c r="AE20" s="30">
        <f t="shared" si="1"/>
        <v>4689575</v>
      </c>
      <c r="AF20" s="178" t="s">
        <v>17</v>
      </c>
      <c r="AG20" s="187"/>
      <c r="AH20" s="187"/>
      <c r="AI20" s="180"/>
    </row>
    <row r="21" spans="1:35" x14ac:dyDescent="0.25">
      <c r="A21" s="14" t="s">
        <v>18</v>
      </c>
      <c r="B21" s="122"/>
      <c r="C21" s="122">
        <v>220000</v>
      </c>
      <c r="D21" s="122">
        <v>1685580</v>
      </c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>
        <v>5351417</v>
      </c>
      <c r="Q21" s="122"/>
      <c r="R21" s="122"/>
      <c r="S21" s="122">
        <v>700000</v>
      </c>
      <c r="T21" s="122">
        <v>240000</v>
      </c>
      <c r="U21" s="122"/>
      <c r="V21" s="122"/>
      <c r="W21" s="122"/>
      <c r="X21" s="122"/>
      <c r="Y21" s="122"/>
      <c r="Z21" s="122"/>
      <c r="AA21" s="131"/>
      <c r="AB21" s="30">
        <f t="shared" si="7"/>
        <v>8196997</v>
      </c>
      <c r="AC21" s="49"/>
      <c r="AD21" s="30"/>
      <c r="AE21" s="30">
        <f t="shared" si="1"/>
        <v>8196997</v>
      </c>
      <c r="AF21" s="178" t="s">
        <v>18</v>
      </c>
      <c r="AG21" s="179"/>
      <c r="AH21" s="179"/>
      <c r="AI21" s="180"/>
    </row>
    <row r="22" spans="1:35" x14ac:dyDescent="0.25">
      <c r="A22" s="14" t="s">
        <v>19</v>
      </c>
      <c r="B22" s="122"/>
      <c r="C22" s="122">
        <v>60000</v>
      </c>
      <c r="D22" s="122">
        <v>46057</v>
      </c>
      <c r="E22" s="122"/>
      <c r="F22" s="122"/>
      <c r="G22" s="122"/>
      <c r="H22" s="122"/>
      <c r="I22" s="122"/>
      <c r="J22" s="122"/>
      <c r="K22" s="122"/>
      <c r="L22" s="122"/>
      <c r="M22" s="122">
        <v>270000</v>
      </c>
      <c r="N22" s="122"/>
      <c r="O22" s="122"/>
      <c r="P22" s="122">
        <v>1510193</v>
      </c>
      <c r="Q22" s="122">
        <v>11000</v>
      </c>
      <c r="R22" s="122">
        <v>10000</v>
      </c>
      <c r="S22" s="122"/>
      <c r="T22" s="122"/>
      <c r="U22" s="122"/>
      <c r="V22" s="122"/>
      <c r="W22" s="122"/>
      <c r="X22" s="122">
        <v>423126</v>
      </c>
      <c r="Y22" s="122">
        <v>843060</v>
      </c>
      <c r="Z22" s="122"/>
      <c r="AA22" s="131"/>
      <c r="AB22" s="30">
        <f t="shared" si="7"/>
        <v>3173436</v>
      </c>
      <c r="AC22" s="49"/>
      <c r="AD22" s="30"/>
      <c r="AE22" s="30">
        <f t="shared" si="1"/>
        <v>3173436</v>
      </c>
      <c r="AF22" s="178" t="s">
        <v>19</v>
      </c>
      <c r="AG22" s="179"/>
      <c r="AH22" s="179"/>
      <c r="AI22" s="180"/>
    </row>
    <row r="23" spans="1:35" x14ac:dyDescent="0.25">
      <c r="A23" s="14" t="s">
        <v>20</v>
      </c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>
        <v>1000</v>
      </c>
      <c r="S23" s="122"/>
      <c r="T23" s="122"/>
      <c r="U23" s="122"/>
      <c r="V23" s="122"/>
      <c r="W23" s="122"/>
      <c r="X23" s="122"/>
      <c r="Y23" s="122"/>
      <c r="Z23" s="122"/>
      <c r="AA23" s="131"/>
      <c r="AB23" s="30">
        <f t="shared" si="7"/>
        <v>1000</v>
      </c>
      <c r="AC23" s="49">
        <v>1000</v>
      </c>
      <c r="AD23" s="30">
        <v>1000</v>
      </c>
      <c r="AE23" s="30">
        <f t="shared" si="1"/>
        <v>3000</v>
      </c>
      <c r="AF23" s="178" t="s">
        <v>20</v>
      </c>
      <c r="AG23" s="179"/>
      <c r="AH23" s="179"/>
      <c r="AI23" s="180"/>
    </row>
    <row r="24" spans="1:35" ht="15.75" thickBot="1" x14ac:dyDescent="0.3">
      <c r="A24" s="16" t="s">
        <v>21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>
        <v>220000</v>
      </c>
      <c r="S24" s="128"/>
      <c r="T24" s="128"/>
      <c r="U24" s="128"/>
      <c r="V24" s="128"/>
      <c r="W24" s="128"/>
      <c r="X24" s="128"/>
      <c r="Y24" s="128"/>
      <c r="Z24" s="128"/>
      <c r="AA24" s="137"/>
      <c r="AB24" s="33">
        <f t="shared" si="7"/>
        <v>220000</v>
      </c>
      <c r="AC24" s="49"/>
      <c r="AD24" s="30">
        <v>10000</v>
      </c>
      <c r="AE24" s="33">
        <f t="shared" si="1"/>
        <v>230000</v>
      </c>
      <c r="AF24" s="181" t="s">
        <v>21</v>
      </c>
      <c r="AG24" s="182"/>
      <c r="AH24" s="182"/>
      <c r="AI24" s="183"/>
    </row>
    <row r="25" spans="1:35" ht="15.75" thickBot="1" x14ac:dyDescent="0.3">
      <c r="A25" s="22" t="s">
        <v>22</v>
      </c>
      <c r="B25" s="125">
        <f>SUM(B19:B24)</f>
        <v>0</v>
      </c>
      <c r="C25" s="125">
        <f t="shared" ref="C25:AD25" si="8">SUM(C19:C24)</f>
        <v>280000</v>
      </c>
      <c r="D25" s="125">
        <f t="shared" si="8"/>
        <v>1731637</v>
      </c>
      <c r="E25" s="125">
        <f t="shared" si="8"/>
        <v>0</v>
      </c>
      <c r="F25" s="125">
        <f t="shared" si="8"/>
        <v>0</v>
      </c>
      <c r="G25" s="125">
        <f t="shared" si="8"/>
        <v>0</v>
      </c>
      <c r="H25" s="125">
        <f t="shared" si="8"/>
        <v>0</v>
      </c>
      <c r="I25" s="125">
        <f t="shared" si="8"/>
        <v>0</v>
      </c>
      <c r="J25" s="125">
        <f t="shared" si="8"/>
        <v>0</v>
      </c>
      <c r="K25" s="125">
        <f t="shared" si="8"/>
        <v>0</v>
      </c>
      <c r="L25" s="125"/>
      <c r="M25" s="125">
        <f t="shared" si="8"/>
        <v>1270000</v>
      </c>
      <c r="N25" s="125">
        <f t="shared" si="8"/>
        <v>0</v>
      </c>
      <c r="O25" s="125">
        <f t="shared" si="8"/>
        <v>0</v>
      </c>
      <c r="P25" s="125">
        <f t="shared" si="8"/>
        <v>7103500</v>
      </c>
      <c r="Q25" s="125">
        <f t="shared" si="8"/>
        <v>52000</v>
      </c>
      <c r="R25" s="125">
        <f t="shared" si="8"/>
        <v>231000</v>
      </c>
      <c r="S25" s="125">
        <f t="shared" si="8"/>
        <v>700000</v>
      </c>
      <c r="T25" s="125">
        <f t="shared" si="8"/>
        <v>240000</v>
      </c>
      <c r="U25" s="125">
        <f t="shared" si="8"/>
        <v>0</v>
      </c>
      <c r="V25" s="125">
        <f t="shared" si="8"/>
        <v>0</v>
      </c>
      <c r="W25" s="125">
        <f t="shared" si="8"/>
        <v>0</v>
      </c>
      <c r="X25" s="125">
        <f t="shared" si="8"/>
        <v>1990261</v>
      </c>
      <c r="Y25" s="125">
        <f t="shared" si="8"/>
        <v>3965500</v>
      </c>
      <c r="Z25" s="125">
        <f t="shared" si="8"/>
        <v>0</v>
      </c>
      <c r="AA25" s="134">
        <f t="shared" si="8"/>
        <v>0</v>
      </c>
      <c r="AB25" s="46">
        <f t="shared" si="8"/>
        <v>17563898</v>
      </c>
      <c r="AC25" s="41">
        <f t="shared" si="8"/>
        <v>1000</v>
      </c>
      <c r="AD25" s="46">
        <f t="shared" si="8"/>
        <v>511000</v>
      </c>
      <c r="AE25" s="26">
        <f t="shared" si="1"/>
        <v>18075898</v>
      </c>
      <c r="AF25" s="167" t="s">
        <v>22</v>
      </c>
      <c r="AG25" s="168"/>
      <c r="AH25" s="168"/>
      <c r="AI25" s="171"/>
    </row>
    <row r="26" spans="1:35" ht="15.75" thickBot="1" x14ac:dyDescent="0.3">
      <c r="A26" s="17" t="s">
        <v>23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35"/>
      <c r="AB26" s="36">
        <f>SUM(B26:AA26)</f>
        <v>0</v>
      </c>
      <c r="AC26" s="49"/>
      <c r="AD26" s="30"/>
      <c r="AE26" s="36">
        <f t="shared" si="1"/>
        <v>0</v>
      </c>
      <c r="AF26" s="172" t="s">
        <v>23</v>
      </c>
      <c r="AG26" s="184"/>
      <c r="AH26" s="184"/>
      <c r="AI26" s="174"/>
    </row>
    <row r="27" spans="1:35" ht="15.75" thickBot="1" x14ac:dyDescent="0.3">
      <c r="A27" s="22" t="s">
        <v>24</v>
      </c>
      <c r="B27" s="125">
        <f>B26</f>
        <v>0</v>
      </c>
      <c r="C27" s="125">
        <f t="shared" ref="C27:AD27" si="9">C26</f>
        <v>0</v>
      </c>
      <c r="D27" s="125">
        <f t="shared" si="9"/>
        <v>0</v>
      </c>
      <c r="E27" s="125">
        <f t="shared" si="9"/>
        <v>0</v>
      </c>
      <c r="F27" s="125">
        <f t="shared" si="9"/>
        <v>0</v>
      </c>
      <c r="G27" s="125">
        <f t="shared" si="9"/>
        <v>0</v>
      </c>
      <c r="H27" s="125">
        <f t="shared" si="9"/>
        <v>0</v>
      </c>
      <c r="I27" s="125">
        <f t="shared" si="9"/>
        <v>0</v>
      </c>
      <c r="J27" s="125">
        <f t="shared" si="9"/>
        <v>0</v>
      </c>
      <c r="K27" s="125">
        <f t="shared" si="9"/>
        <v>0</v>
      </c>
      <c r="L27" s="125"/>
      <c r="M27" s="125">
        <f t="shared" si="9"/>
        <v>0</v>
      </c>
      <c r="N27" s="125">
        <f t="shared" si="9"/>
        <v>0</v>
      </c>
      <c r="O27" s="125">
        <f t="shared" si="9"/>
        <v>0</v>
      </c>
      <c r="P27" s="125">
        <f t="shared" si="9"/>
        <v>0</v>
      </c>
      <c r="Q27" s="125">
        <f t="shared" si="9"/>
        <v>0</v>
      </c>
      <c r="R27" s="125">
        <f t="shared" si="9"/>
        <v>0</v>
      </c>
      <c r="S27" s="125">
        <f t="shared" si="9"/>
        <v>0</v>
      </c>
      <c r="T27" s="125">
        <f t="shared" si="9"/>
        <v>0</v>
      </c>
      <c r="U27" s="125">
        <f t="shared" si="9"/>
        <v>0</v>
      </c>
      <c r="V27" s="125">
        <f t="shared" si="9"/>
        <v>0</v>
      </c>
      <c r="W27" s="125">
        <f t="shared" si="9"/>
        <v>0</v>
      </c>
      <c r="X27" s="125">
        <f t="shared" si="9"/>
        <v>0</v>
      </c>
      <c r="Y27" s="125">
        <f t="shared" si="9"/>
        <v>0</v>
      </c>
      <c r="Z27" s="125">
        <f t="shared" si="9"/>
        <v>0</v>
      </c>
      <c r="AA27" s="134">
        <f t="shared" si="9"/>
        <v>0</v>
      </c>
      <c r="AB27" s="46">
        <f t="shared" si="9"/>
        <v>0</v>
      </c>
      <c r="AC27" s="41">
        <f t="shared" si="9"/>
        <v>0</v>
      </c>
      <c r="AD27" s="46">
        <f t="shared" si="9"/>
        <v>0</v>
      </c>
      <c r="AE27" s="26">
        <f t="shared" si="1"/>
        <v>0</v>
      </c>
      <c r="AF27" s="167" t="s">
        <v>24</v>
      </c>
      <c r="AG27" s="170"/>
      <c r="AH27" s="170"/>
      <c r="AI27" s="171"/>
    </row>
    <row r="28" spans="1:35" ht="27" customHeight="1" thickBot="1" x14ac:dyDescent="0.3">
      <c r="A28" s="17" t="s">
        <v>25</v>
      </c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35"/>
      <c r="AB28" s="36">
        <f>SUM(B28:AA28)</f>
        <v>0</v>
      </c>
      <c r="AC28" s="49"/>
      <c r="AD28" s="30"/>
      <c r="AE28" s="36">
        <f t="shared" si="1"/>
        <v>0</v>
      </c>
      <c r="AF28" s="172" t="s">
        <v>25</v>
      </c>
      <c r="AG28" s="173"/>
      <c r="AH28" s="173"/>
      <c r="AI28" s="174"/>
    </row>
    <row r="29" spans="1:35" ht="15.75" thickBot="1" x14ac:dyDescent="0.3">
      <c r="A29" s="22" t="s">
        <v>26</v>
      </c>
      <c r="B29" s="125">
        <f>B28</f>
        <v>0</v>
      </c>
      <c r="C29" s="125">
        <f t="shared" ref="C29:AD29" si="10">C28</f>
        <v>0</v>
      </c>
      <c r="D29" s="125">
        <f t="shared" si="10"/>
        <v>0</v>
      </c>
      <c r="E29" s="125"/>
      <c r="F29" s="125">
        <f t="shared" si="10"/>
        <v>0</v>
      </c>
      <c r="G29" s="125">
        <f t="shared" si="10"/>
        <v>0</v>
      </c>
      <c r="H29" s="125">
        <f t="shared" si="10"/>
        <v>0</v>
      </c>
      <c r="I29" s="125">
        <f t="shared" si="10"/>
        <v>0</v>
      </c>
      <c r="J29" s="125">
        <f t="shared" si="10"/>
        <v>0</v>
      </c>
      <c r="K29" s="125">
        <f t="shared" si="10"/>
        <v>0</v>
      </c>
      <c r="L29" s="125">
        <f t="shared" si="10"/>
        <v>0</v>
      </c>
      <c r="M29" s="125">
        <f t="shared" si="10"/>
        <v>0</v>
      </c>
      <c r="N29" s="125">
        <f t="shared" si="10"/>
        <v>0</v>
      </c>
      <c r="O29" s="125">
        <f t="shared" si="10"/>
        <v>0</v>
      </c>
      <c r="P29" s="125">
        <f t="shared" si="10"/>
        <v>0</v>
      </c>
      <c r="Q29" s="125">
        <f t="shared" si="10"/>
        <v>0</v>
      </c>
      <c r="R29" s="125">
        <f t="shared" si="10"/>
        <v>0</v>
      </c>
      <c r="S29" s="125">
        <f t="shared" si="10"/>
        <v>0</v>
      </c>
      <c r="T29" s="125">
        <f t="shared" si="10"/>
        <v>0</v>
      </c>
      <c r="U29" s="125">
        <f t="shared" si="10"/>
        <v>0</v>
      </c>
      <c r="V29" s="125">
        <f t="shared" si="10"/>
        <v>0</v>
      </c>
      <c r="W29" s="125">
        <f t="shared" si="10"/>
        <v>0</v>
      </c>
      <c r="X29" s="125">
        <f t="shared" si="10"/>
        <v>0</v>
      </c>
      <c r="Y29" s="125">
        <f t="shared" si="10"/>
        <v>0</v>
      </c>
      <c r="Z29" s="125">
        <f t="shared" si="10"/>
        <v>0</v>
      </c>
      <c r="AA29" s="134">
        <f t="shared" si="10"/>
        <v>0</v>
      </c>
      <c r="AB29" s="46">
        <f t="shared" si="10"/>
        <v>0</v>
      </c>
      <c r="AC29" s="41">
        <f t="shared" si="10"/>
        <v>0</v>
      </c>
      <c r="AD29" s="46">
        <f t="shared" si="10"/>
        <v>0</v>
      </c>
      <c r="AE29" s="26">
        <f t="shared" si="1"/>
        <v>0</v>
      </c>
      <c r="AF29" s="167" t="s">
        <v>26</v>
      </c>
      <c r="AG29" s="168"/>
      <c r="AH29" s="168"/>
      <c r="AI29" s="171"/>
    </row>
    <row r="30" spans="1:35" ht="15.75" thickBot="1" x14ac:dyDescent="0.3">
      <c r="A30" s="22" t="s">
        <v>27</v>
      </c>
      <c r="B30" s="125">
        <f>B11+B13+B18+B25+B27+B29</f>
        <v>9200000</v>
      </c>
      <c r="C30" s="125">
        <f t="shared" ref="C30:AD30" si="11">C11+C13+C18+C25+C27+C29</f>
        <v>280000</v>
      </c>
      <c r="D30" s="125">
        <f t="shared" si="11"/>
        <v>1731637</v>
      </c>
      <c r="E30" s="125">
        <f t="shared" si="11"/>
        <v>353200</v>
      </c>
      <c r="F30" s="125">
        <f t="shared" si="11"/>
        <v>183218492</v>
      </c>
      <c r="G30" s="125">
        <f t="shared" si="11"/>
        <v>12165669</v>
      </c>
      <c r="H30" s="125">
        <f t="shared" si="11"/>
        <v>600000</v>
      </c>
      <c r="I30" s="125">
        <f t="shared" si="11"/>
        <v>0</v>
      </c>
      <c r="J30" s="125">
        <f t="shared" si="11"/>
        <v>0</v>
      </c>
      <c r="K30" s="125">
        <f t="shared" si="11"/>
        <v>31636814</v>
      </c>
      <c r="L30" s="125">
        <f t="shared" si="11"/>
        <v>0</v>
      </c>
      <c r="M30" s="125">
        <f t="shared" si="11"/>
        <v>1270000</v>
      </c>
      <c r="N30" s="125">
        <f t="shared" si="11"/>
        <v>0</v>
      </c>
      <c r="O30" s="125">
        <f t="shared" si="11"/>
        <v>0</v>
      </c>
      <c r="P30" s="125">
        <f t="shared" si="11"/>
        <v>7103500</v>
      </c>
      <c r="Q30" s="125">
        <f t="shared" si="11"/>
        <v>52000</v>
      </c>
      <c r="R30" s="125">
        <f t="shared" si="11"/>
        <v>231000</v>
      </c>
      <c r="S30" s="125">
        <f t="shared" si="11"/>
        <v>700000</v>
      </c>
      <c r="T30" s="125">
        <f t="shared" si="11"/>
        <v>240000</v>
      </c>
      <c r="U30" s="125">
        <f t="shared" si="11"/>
        <v>0</v>
      </c>
      <c r="V30" s="125">
        <f t="shared" si="11"/>
        <v>0</v>
      </c>
      <c r="W30" s="125">
        <f t="shared" si="11"/>
        <v>0</v>
      </c>
      <c r="X30" s="125">
        <f t="shared" si="11"/>
        <v>1990261</v>
      </c>
      <c r="Y30" s="125">
        <f t="shared" si="11"/>
        <v>3965500</v>
      </c>
      <c r="Z30" s="125">
        <f t="shared" si="11"/>
        <v>0</v>
      </c>
      <c r="AA30" s="134">
        <f t="shared" si="11"/>
        <v>0</v>
      </c>
      <c r="AB30" s="46">
        <f t="shared" si="11"/>
        <v>254738073</v>
      </c>
      <c r="AC30" s="41">
        <f t="shared" si="11"/>
        <v>1214824</v>
      </c>
      <c r="AD30" s="46">
        <f t="shared" si="11"/>
        <v>511000</v>
      </c>
      <c r="AE30" s="26">
        <f t="shared" si="1"/>
        <v>256463897</v>
      </c>
      <c r="AF30" s="167" t="s">
        <v>27</v>
      </c>
      <c r="AG30" s="170"/>
      <c r="AH30" s="170"/>
      <c r="AI30" s="171"/>
    </row>
    <row r="31" spans="1:35" x14ac:dyDescent="0.25">
      <c r="A31" s="23" t="s">
        <v>156</v>
      </c>
      <c r="B31" s="121"/>
      <c r="C31" s="121"/>
      <c r="D31" s="121"/>
      <c r="E31" s="121"/>
      <c r="F31" s="121"/>
      <c r="G31" s="121">
        <v>30471883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30"/>
      <c r="AB31" s="28">
        <v>30471883</v>
      </c>
      <c r="AC31" s="49">
        <v>0</v>
      </c>
      <c r="AD31" s="30">
        <v>212200</v>
      </c>
      <c r="AE31" s="28">
        <f t="shared" si="1"/>
        <v>30684083</v>
      </c>
      <c r="AF31" s="175" t="s">
        <v>28</v>
      </c>
      <c r="AG31" s="176"/>
      <c r="AH31" s="176"/>
      <c r="AI31" s="177"/>
    </row>
    <row r="32" spans="1:35" x14ac:dyDescent="0.25">
      <c r="A32" s="25" t="s">
        <v>155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31"/>
      <c r="AB32" s="30">
        <f>SUM(B32:AA32)</f>
        <v>0</v>
      </c>
      <c r="AC32" s="49"/>
      <c r="AD32" s="30"/>
      <c r="AE32" s="30">
        <f t="shared" si="1"/>
        <v>0</v>
      </c>
      <c r="AF32" s="162" t="s">
        <v>29</v>
      </c>
      <c r="AG32" s="163"/>
      <c r="AH32" s="163"/>
      <c r="AI32" s="163"/>
    </row>
    <row r="33" spans="1:35" ht="15.75" thickBot="1" x14ac:dyDescent="0.3">
      <c r="A33" s="12" t="s">
        <v>30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37"/>
      <c r="AB33" s="33">
        <f>SUM(B33:AA33)</f>
        <v>0</v>
      </c>
      <c r="AC33" s="49">
        <v>42685847</v>
      </c>
      <c r="AD33" s="30">
        <v>62057800</v>
      </c>
      <c r="AE33" s="33">
        <f t="shared" si="1"/>
        <v>104743647</v>
      </c>
      <c r="AF33" s="164" t="s">
        <v>30</v>
      </c>
      <c r="AG33" s="165"/>
      <c r="AH33" s="165"/>
      <c r="AI33" s="166"/>
    </row>
    <row r="34" spans="1:35" ht="15.75" thickBot="1" x14ac:dyDescent="0.3">
      <c r="A34" s="22" t="s">
        <v>31</v>
      </c>
      <c r="B34" s="125">
        <f>SUM(B31:B33)</f>
        <v>0</v>
      </c>
      <c r="C34" s="125">
        <f t="shared" ref="C34:AD34" si="12">SUM(C31:C33)</f>
        <v>0</v>
      </c>
      <c r="D34" s="125">
        <f t="shared" si="12"/>
        <v>0</v>
      </c>
      <c r="E34" s="125"/>
      <c r="F34" s="125">
        <f t="shared" si="12"/>
        <v>0</v>
      </c>
      <c r="G34" s="125">
        <f t="shared" si="12"/>
        <v>30471883</v>
      </c>
      <c r="H34" s="125">
        <f t="shared" si="12"/>
        <v>0</v>
      </c>
      <c r="I34" s="125">
        <f t="shared" si="12"/>
        <v>0</v>
      </c>
      <c r="J34" s="125">
        <f t="shared" si="12"/>
        <v>0</v>
      </c>
      <c r="K34" s="125">
        <f t="shared" si="12"/>
        <v>0</v>
      </c>
      <c r="L34" s="125">
        <f t="shared" si="12"/>
        <v>0</v>
      </c>
      <c r="M34" s="125">
        <f t="shared" si="12"/>
        <v>0</v>
      </c>
      <c r="N34" s="125">
        <f t="shared" si="12"/>
        <v>0</v>
      </c>
      <c r="O34" s="125">
        <f t="shared" si="12"/>
        <v>0</v>
      </c>
      <c r="P34" s="125">
        <f t="shared" si="12"/>
        <v>0</v>
      </c>
      <c r="Q34" s="125">
        <f t="shared" si="12"/>
        <v>0</v>
      </c>
      <c r="R34" s="125">
        <f t="shared" si="12"/>
        <v>0</v>
      </c>
      <c r="S34" s="125">
        <f t="shared" si="12"/>
        <v>0</v>
      </c>
      <c r="T34" s="125">
        <f t="shared" si="12"/>
        <v>0</v>
      </c>
      <c r="U34" s="125">
        <f t="shared" si="12"/>
        <v>0</v>
      </c>
      <c r="V34" s="125">
        <f t="shared" si="12"/>
        <v>0</v>
      </c>
      <c r="W34" s="125">
        <f t="shared" si="12"/>
        <v>0</v>
      </c>
      <c r="X34" s="125">
        <f t="shared" si="12"/>
        <v>0</v>
      </c>
      <c r="Y34" s="125">
        <f t="shared" si="12"/>
        <v>0</v>
      </c>
      <c r="Z34" s="125">
        <f t="shared" si="12"/>
        <v>0</v>
      </c>
      <c r="AA34" s="134">
        <f t="shared" si="12"/>
        <v>0</v>
      </c>
      <c r="AB34" s="46">
        <f t="shared" si="12"/>
        <v>30471883</v>
      </c>
      <c r="AC34" s="41">
        <f t="shared" si="12"/>
        <v>42685847</v>
      </c>
      <c r="AD34" s="46">
        <f t="shared" si="12"/>
        <v>62270000</v>
      </c>
      <c r="AE34" s="26">
        <f t="shared" si="1"/>
        <v>135427730</v>
      </c>
      <c r="AF34" s="167" t="s">
        <v>31</v>
      </c>
      <c r="AG34" s="168"/>
      <c r="AH34" s="168"/>
      <c r="AI34" s="169"/>
    </row>
    <row r="35" spans="1:35" ht="15.75" thickBot="1" x14ac:dyDescent="0.3">
      <c r="A35" s="22" t="s">
        <v>177</v>
      </c>
      <c r="B35" s="125">
        <f>B30+B34</f>
        <v>9200000</v>
      </c>
      <c r="C35" s="125">
        <f t="shared" ref="C35:AD35" si="13">C30+C34</f>
        <v>280000</v>
      </c>
      <c r="D35" s="125">
        <f t="shared" si="13"/>
        <v>1731637</v>
      </c>
      <c r="E35" s="125">
        <f t="shared" si="13"/>
        <v>353200</v>
      </c>
      <c r="F35" s="125">
        <f t="shared" si="13"/>
        <v>183218492</v>
      </c>
      <c r="G35" s="125">
        <f t="shared" si="13"/>
        <v>42637552</v>
      </c>
      <c r="H35" s="125">
        <f t="shared" si="13"/>
        <v>600000</v>
      </c>
      <c r="I35" s="125">
        <f t="shared" si="13"/>
        <v>0</v>
      </c>
      <c r="J35" s="125">
        <f t="shared" si="13"/>
        <v>0</v>
      </c>
      <c r="K35" s="125">
        <f t="shared" si="13"/>
        <v>31636814</v>
      </c>
      <c r="L35" s="125">
        <f t="shared" si="13"/>
        <v>0</v>
      </c>
      <c r="M35" s="125">
        <f t="shared" si="13"/>
        <v>1270000</v>
      </c>
      <c r="N35" s="125">
        <f t="shared" si="13"/>
        <v>0</v>
      </c>
      <c r="O35" s="125">
        <f t="shared" si="13"/>
        <v>0</v>
      </c>
      <c r="P35" s="125">
        <f t="shared" si="13"/>
        <v>7103500</v>
      </c>
      <c r="Q35" s="125">
        <f t="shared" si="13"/>
        <v>52000</v>
      </c>
      <c r="R35" s="125">
        <f t="shared" si="13"/>
        <v>231000</v>
      </c>
      <c r="S35" s="125">
        <f t="shared" si="13"/>
        <v>700000</v>
      </c>
      <c r="T35" s="125">
        <f t="shared" si="13"/>
        <v>240000</v>
      </c>
      <c r="U35" s="125">
        <f t="shared" si="13"/>
        <v>0</v>
      </c>
      <c r="V35" s="125">
        <f t="shared" si="13"/>
        <v>0</v>
      </c>
      <c r="W35" s="125">
        <f t="shared" si="13"/>
        <v>0</v>
      </c>
      <c r="X35" s="125">
        <f t="shared" si="13"/>
        <v>1990261</v>
      </c>
      <c r="Y35" s="125">
        <f t="shared" si="13"/>
        <v>3965500</v>
      </c>
      <c r="Z35" s="125">
        <f t="shared" si="13"/>
        <v>0</v>
      </c>
      <c r="AA35" s="134">
        <f t="shared" si="13"/>
        <v>0</v>
      </c>
      <c r="AB35" s="46">
        <f t="shared" si="13"/>
        <v>285209956</v>
      </c>
      <c r="AC35" s="41">
        <f t="shared" si="13"/>
        <v>43900671</v>
      </c>
      <c r="AD35" s="46">
        <f t="shared" si="13"/>
        <v>62781000</v>
      </c>
      <c r="AE35" s="46">
        <f t="shared" si="1"/>
        <v>391891627</v>
      </c>
      <c r="AF35" s="167" t="s">
        <v>32</v>
      </c>
      <c r="AG35" s="168"/>
      <c r="AH35" s="168"/>
      <c r="AI35" s="169"/>
    </row>
  </sheetData>
  <mergeCells count="34">
    <mergeCell ref="AF2:AI2"/>
    <mergeCell ref="AF3:AI3"/>
    <mergeCell ref="AF4:AI4"/>
    <mergeCell ref="AF5:AI5"/>
    <mergeCell ref="AF6:AI6"/>
    <mergeCell ref="AF7:AI7"/>
    <mergeCell ref="AF8:AI8"/>
    <mergeCell ref="AF9:AI9"/>
    <mergeCell ref="AF10:AI10"/>
    <mergeCell ref="AF11:AI11"/>
    <mergeCell ref="AF12:AI12"/>
    <mergeCell ref="AF13:AI13"/>
    <mergeCell ref="AF14:AI14"/>
    <mergeCell ref="AF15:AI15"/>
    <mergeCell ref="AF16:AI16"/>
    <mergeCell ref="AF17:AI17"/>
    <mergeCell ref="AF18:AI18"/>
    <mergeCell ref="AF19:AI19"/>
    <mergeCell ref="AF20:AI20"/>
    <mergeCell ref="AF21:AI21"/>
    <mergeCell ref="AF22:AI22"/>
    <mergeCell ref="AF23:AI23"/>
    <mergeCell ref="AF24:AI24"/>
    <mergeCell ref="AF25:AI25"/>
    <mergeCell ref="AF26:AI26"/>
    <mergeCell ref="AF32:AI32"/>
    <mergeCell ref="AF33:AI33"/>
    <mergeCell ref="AF34:AI34"/>
    <mergeCell ref="AF35:AI35"/>
    <mergeCell ref="AF27:AI27"/>
    <mergeCell ref="AF28:AI28"/>
    <mergeCell ref="AF29:AI29"/>
    <mergeCell ref="AF30:AI30"/>
    <mergeCell ref="AF31:AI31"/>
  </mergeCells>
  <pageMargins left="0.70866141732283472" right="0.70866141732283472" top="0.74803149606299213" bottom="0.74803149606299213" header="0.31496062992125984" footer="0.31496062992125984"/>
  <pageSetup paperSize="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57"/>
  <sheetViews>
    <sheetView tabSelected="1" topLeftCell="A17" zoomScale="91" zoomScaleNormal="91" workbookViewId="0">
      <selection activeCell="A58" sqref="A58:AC58"/>
    </sheetView>
  </sheetViews>
  <sheetFormatPr defaultRowHeight="15" x14ac:dyDescent="0.25"/>
  <cols>
    <col min="1" max="1" width="39.42578125" customWidth="1"/>
    <col min="2" max="2" width="7" style="112" customWidth="1"/>
    <col min="3" max="3" width="6.7109375" style="112" customWidth="1"/>
    <col min="4" max="5" width="7.42578125" style="112" customWidth="1"/>
    <col min="6" max="6" width="6.7109375" style="112" customWidth="1"/>
    <col min="7" max="7" width="8.140625" style="112" customWidth="1"/>
    <col min="8" max="8" width="7.5703125" style="112" customWidth="1"/>
    <col min="9" max="10" width="6.140625" style="112" customWidth="1"/>
    <col min="11" max="11" width="7.42578125" style="112" customWidth="1"/>
    <col min="12" max="12" width="8" style="112" customWidth="1"/>
    <col min="13" max="13" width="7.42578125" style="112" customWidth="1"/>
    <col min="14" max="14" width="6.42578125" style="112" customWidth="1"/>
    <col min="15" max="15" width="6" style="112" customWidth="1"/>
    <col min="16" max="16" width="6.28515625" style="112" customWidth="1"/>
    <col min="17" max="17" width="7.140625" style="112" customWidth="1"/>
    <col min="18" max="18" width="7.5703125" style="112" customWidth="1"/>
    <col min="19" max="19" width="6.85546875" style="112" customWidth="1"/>
    <col min="20" max="20" width="6.42578125" style="112" customWidth="1"/>
    <col min="21" max="21" width="6.28515625" style="112" customWidth="1"/>
    <col min="22" max="22" width="6.42578125" style="112" customWidth="1"/>
    <col min="23" max="23" width="5.140625" style="112" customWidth="1"/>
    <col min="24" max="24" width="6.85546875" style="112" customWidth="1"/>
    <col min="25" max="25" width="7" style="112" customWidth="1"/>
    <col min="26" max="26" width="8.7109375" style="112" customWidth="1"/>
    <col min="27" max="27" width="8.140625" style="112" customWidth="1"/>
    <col min="28" max="28" width="9.42578125" style="112" customWidth="1"/>
    <col min="29" max="30" width="8.5703125" style="112" customWidth="1"/>
    <col min="31" max="31" width="8.7109375" style="112" customWidth="1"/>
    <col min="32" max="32" width="10" style="112" customWidth="1"/>
    <col min="33" max="33" width="10.28515625" style="150" customWidth="1"/>
    <col min="34" max="34" width="9.5703125" customWidth="1"/>
    <col min="35" max="35" width="8.85546875" customWidth="1"/>
    <col min="36" max="36" width="11.28515625" customWidth="1"/>
    <col min="37" max="37" width="4.42578125" customWidth="1"/>
    <col min="38" max="38" width="9.140625" hidden="1" customWidth="1"/>
    <col min="39" max="39" width="35" customWidth="1"/>
    <col min="41" max="41" width="9.85546875" bestFit="1" customWidth="1"/>
  </cols>
  <sheetData>
    <row r="1" spans="1:85" ht="24" hidden="1" customHeight="1" thickBot="1" x14ac:dyDescent="0.3"/>
    <row r="2" spans="1:85" s="1" customFormat="1" ht="71.25" customHeight="1" thickBot="1" x14ac:dyDescent="0.3">
      <c r="A2" s="53" t="s">
        <v>185</v>
      </c>
      <c r="B2" s="138" t="s">
        <v>93</v>
      </c>
      <c r="C2" s="120" t="s">
        <v>94</v>
      </c>
      <c r="D2" s="120" t="s">
        <v>95</v>
      </c>
      <c r="E2" s="120" t="s">
        <v>191</v>
      </c>
      <c r="F2" s="120" t="s">
        <v>97</v>
      </c>
      <c r="G2" s="120" t="s">
        <v>98</v>
      </c>
      <c r="H2" s="120" t="s">
        <v>99</v>
      </c>
      <c r="I2" s="120" t="s">
        <v>100</v>
      </c>
      <c r="J2" s="120" t="s">
        <v>101</v>
      </c>
      <c r="K2" s="120" t="s">
        <v>150</v>
      </c>
      <c r="L2" s="120" t="s">
        <v>102</v>
      </c>
      <c r="M2" s="120" t="s">
        <v>103</v>
      </c>
      <c r="N2" s="120" t="s">
        <v>104</v>
      </c>
      <c r="O2" s="120" t="s">
        <v>105</v>
      </c>
      <c r="P2" s="120" t="s">
        <v>106</v>
      </c>
      <c r="Q2" s="120" t="s">
        <v>107</v>
      </c>
      <c r="R2" s="120" t="s">
        <v>108</v>
      </c>
      <c r="S2" s="120" t="s">
        <v>109</v>
      </c>
      <c r="T2" s="120" t="s">
        <v>110</v>
      </c>
      <c r="U2" s="120" t="s">
        <v>111</v>
      </c>
      <c r="V2" s="120" t="s">
        <v>112</v>
      </c>
      <c r="W2" s="120" t="s">
        <v>113</v>
      </c>
      <c r="X2" s="120" t="s">
        <v>114</v>
      </c>
      <c r="Y2" s="120" t="s">
        <v>115</v>
      </c>
      <c r="Z2" s="120" t="s">
        <v>116</v>
      </c>
      <c r="AA2" s="120" t="s">
        <v>117</v>
      </c>
      <c r="AB2" s="120" t="s">
        <v>118</v>
      </c>
      <c r="AC2" s="120" t="s">
        <v>151</v>
      </c>
      <c r="AD2" s="120" t="s">
        <v>175</v>
      </c>
      <c r="AE2" s="120" t="s">
        <v>119</v>
      </c>
      <c r="AF2" s="120" t="s">
        <v>120</v>
      </c>
      <c r="AG2" s="43" t="s">
        <v>123</v>
      </c>
      <c r="AH2" s="43" t="s">
        <v>145</v>
      </c>
      <c r="AI2" s="48" t="s">
        <v>147</v>
      </c>
      <c r="AJ2" s="43" t="s">
        <v>148</v>
      </c>
      <c r="AK2" s="212" t="s">
        <v>33</v>
      </c>
      <c r="AL2" s="213"/>
      <c r="AM2" s="214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</row>
    <row r="3" spans="1:85" ht="12.6" customHeight="1" x14ac:dyDescent="0.25">
      <c r="A3" s="54" t="s">
        <v>34</v>
      </c>
      <c r="B3" s="139"/>
      <c r="C3" s="121">
        <v>822800</v>
      </c>
      <c r="D3" s="121"/>
      <c r="E3" s="121"/>
      <c r="F3" s="121"/>
      <c r="G3" s="121"/>
      <c r="H3" s="121">
        <v>2146500</v>
      </c>
      <c r="I3" s="121"/>
      <c r="J3" s="121"/>
      <c r="K3" s="121">
        <v>26790430</v>
      </c>
      <c r="L3" s="121">
        <v>2146500</v>
      </c>
      <c r="M3" s="121"/>
      <c r="N3" s="121"/>
      <c r="O3" s="121"/>
      <c r="P3" s="121"/>
      <c r="Q3" s="121"/>
      <c r="R3" s="121">
        <v>2146500</v>
      </c>
      <c r="S3" s="121"/>
      <c r="T3" s="121"/>
      <c r="U3" s="121"/>
      <c r="V3" s="121"/>
      <c r="W3" s="121"/>
      <c r="X3" s="121">
        <v>5013991</v>
      </c>
      <c r="Y3" s="121"/>
      <c r="Z3" s="121"/>
      <c r="AA3" s="121"/>
      <c r="AB3" s="121"/>
      <c r="AC3" s="121"/>
      <c r="AD3" s="121">
        <v>2728500</v>
      </c>
      <c r="AE3" s="121">
        <v>822750</v>
      </c>
      <c r="AF3" s="121"/>
      <c r="AG3" s="71">
        <f t="shared" ref="AG3:AG8" si="0">SUM(B3:AF3)</f>
        <v>42617971</v>
      </c>
      <c r="AH3" s="28">
        <v>30264000</v>
      </c>
      <c r="AI3" s="39">
        <v>37528974</v>
      </c>
      <c r="AJ3" s="28">
        <f>AG3+AH3+AI3</f>
        <v>110410945</v>
      </c>
      <c r="AK3" s="215" t="s">
        <v>34</v>
      </c>
      <c r="AL3" s="216"/>
      <c r="AM3" s="217"/>
    </row>
    <row r="4" spans="1:85" ht="12.6" customHeight="1" x14ac:dyDescent="0.25">
      <c r="A4" s="55" t="s">
        <v>35</v>
      </c>
      <c r="B4" s="140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71">
        <f t="shared" si="0"/>
        <v>0</v>
      </c>
      <c r="AH4" s="30">
        <v>0</v>
      </c>
      <c r="AI4" s="49"/>
      <c r="AJ4" s="28">
        <f t="shared" ref="AJ4:AJ57" si="1">AG4+AH4+AI4</f>
        <v>0</v>
      </c>
      <c r="AK4" s="218" t="s">
        <v>176</v>
      </c>
      <c r="AL4" s="219"/>
      <c r="AM4" s="220"/>
    </row>
    <row r="5" spans="1:85" ht="12.6" customHeight="1" x14ac:dyDescent="0.25">
      <c r="A5" s="55" t="s">
        <v>36</v>
      </c>
      <c r="B5" s="140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71">
        <f t="shared" si="0"/>
        <v>0</v>
      </c>
      <c r="AH5" s="30">
        <v>959600</v>
      </c>
      <c r="AI5" s="49">
        <v>1827000</v>
      </c>
      <c r="AJ5" s="28">
        <f t="shared" si="1"/>
        <v>2786600</v>
      </c>
      <c r="AK5" s="218" t="s">
        <v>36</v>
      </c>
      <c r="AL5" s="219"/>
      <c r="AM5" s="220"/>
    </row>
    <row r="6" spans="1:85" ht="12.6" customHeight="1" x14ac:dyDescent="0.25">
      <c r="A6" s="55" t="s">
        <v>37</v>
      </c>
      <c r="B6" s="140"/>
      <c r="C6" s="122">
        <v>50000</v>
      </c>
      <c r="D6" s="122"/>
      <c r="E6" s="122"/>
      <c r="F6" s="122"/>
      <c r="G6" s="122"/>
      <c r="H6" s="122">
        <v>100000</v>
      </c>
      <c r="I6" s="122"/>
      <c r="J6" s="122"/>
      <c r="K6" s="122"/>
      <c r="L6" s="122">
        <v>100000</v>
      </c>
      <c r="M6" s="122"/>
      <c r="N6" s="122"/>
      <c r="O6" s="122"/>
      <c r="P6" s="122"/>
      <c r="Q6" s="122"/>
      <c r="R6" s="122">
        <v>100000</v>
      </c>
      <c r="S6" s="122"/>
      <c r="T6" s="122"/>
      <c r="U6" s="122"/>
      <c r="V6" s="122"/>
      <c r="W6" s="122"/>
      <c r="X6" s="122">
        <v>175000</v>
      </c>
      <c r="Y6" s="122"/>
      <c r="Z6" s="122"/>
      <c r="AA6" s="122"/>
      <c r="AB6" s="122"/>
      <c r="AC6" s="122"/>
      <c r="AD6" s="122">
        <v>100000</v>
      </c>
      <c r="AE6" s="122">
        <v>50000</v>
      </c>
      <c r="AF6" s="122"/>
      <c r="AG6" s="71">
        <f t="shared" si="0"/>
        <v>675000</v>
      </c>
      <c r="AH6" s="30">
        <v>1567000</v>
      </c>
      <c r="AI6" s="49">
        <v>1166770</v>
      </c>
      <c r="AJ6" s="28">
        <f t="shared" si="1"/>
        <v>3408770</v>
      </c>
      <c r="AK6" s="218" t="s">
        <v>37</v>
      </c>
      <c r="AL6" s="219"/>
      <c r="AM6" s="220"/>
    </row>
    <row r="7" spans="1:85" ht="12.6" customHeight="1" x14ac:dyDescent="0.25">
      <c r="A7" s="55" t="s">
        <v>38</v>
      </c>
      <c r="B7" s="140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>
        <v>110000</v>
      </c>
      <c r="Y7" s="122"/>
      <c r="Z7" s="122"/>
      <c r="AA7" s="122"/>
      <c r="AB7" s="122"/>
      <c r="AC7" s="122"/>
      <c r="AD7" s="122">
        <v>25000</v>
      </c>
      <c r="AE7" s="122"/>
      <c r="AF7" s="122"/>
      <c r="AG7" s="71">
        <f t="shared" si="0"/>
        <v>135000</v>
      </c>
      <c r="AH7" s="30">
        <v>577720</v>
      </c>
      <c r="AI7" s="49">
        <v>667915</v>
      </c>
      <c r="AJ7" s="28">
        <f t="shared" si="1"/>
        <v>1380635</v>
      </c>
      <c r="AK7" s="218" t="s">
        <v>38</v>
      </c>
      <c r="AL7" s="219"/>
      <c r="AM7" s="220"/>
    </row>
    <row r="8" spans="1:85" ht="12.6" customHeight="1" x14ac:dyDescent="0.25">
      <c r="A8" s="56" t="s">
        <v>39</v>
      </c>
      <c r="B8" s="141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51">
        <f t="shared" si="0"/>
        <v>0</v>
      </c>
      <c r="AH8" s="30"/>
      <c r="AI8" s="49"/>
      <c r="AJ8" s="28">
        <f t="shared" si="1"/>
        <v>0</v>
      </c>
      <c r="AK8" s="221" t="s">
        <v>39</v>
      </c>
      <c r="AL8" s="222"/>
      <c r="AM8" s="223"/>
    </row>
    <row r="9" spans="1:85" ht="12.6" customHeight="1" x14ac:dyDescent="0.25">
      <c r="A9" s="57" t="s">
        <v>40</v>
      </c>
      <c r="B9" s="142">
        <f>SUM(B3:B8)</f>
        <v>0</v>
      </c>
      <c r="C9" s="123">
        <f t="shared" ref="C9:AF9" si="2">SUM(C3:C8)</f>
        <v>872800</v>
      </c>
      <c r="D9" s="123">
        <f t="shared" si="2"/>
        <v>0</v>
      </c>
      <c r="E9" s="123">
        <f t="shared" si="2"/>
        <v>0</v>
      </c>
      <c r="F9" s="123">
        <f t="shared" si="2"/>
        <v>0</v>
      </c>
      <c r="G9" s="123">
        <f t="shared" si="2"/>
        <v>0</v>
      </c>
      <c r="H9" s="123">
        <f t="shared" si="2"/>
        <v>2246500</v>
      </c>
      <c r="I9" s="123">
        <f t="shared" si="2"/>
        <v>0</v>
      </c>
      <c r="J9" s="123">
        <f t="shared" si="2"/>
        <v>0</v>
      </c>
      <c r="K9" s="123">
        <f t="shared" si="2"/>
        <v>26790430</v>
      </c>
      <c r="L9" s="123">
        <f t="shared" si="2"/>
        <v>2246500</v>
      </c>
      <c r="M9" s="123">
        <f t="shared" si="2"/>
        <v>0</v>
      </c>
      <c r="N9" s="123">
        <f t="shared" si="2"/>
        <v>0</v>
      </c>
      <c r="O9" s="123">
        <f t="shared" si="2"/>
        <v>0</v>
      </c>
      <c r="P9" s="123">
        <f t="shared" si="2"/>
        <v>0</v>
      </c>
      <c r="Q9" s="123">
        <f t="shared" si="2"/>
        <v>0</v>
      </c>
      <c r="R9" s="123">
        <f t="shared" si="2"/>
        <v>2246500</v>
      </c>
      <c r="S9" s="123">
        <f t="shared" si="2"/>
        <v>0</v>
      </c>
      <c r="T9" s="123">
        <f t="shared" si="2"/>
        <v>0</v>
      </c>
      <c r="U9" s="123">
        <f t="shared" si="2"/>
        <v>0</v>
      </c>
      <c r="V9" s="123">
        <f t="shared" si="2"/>
        <v>0</v>
      </c>
      <c r="W9" s="123">
        <f t="shared" si="2"/>
        <v>0</v>
      </c>
      <c r="X9" s="123">
        <f t="shared" si="2"/>
        <v>5298991</v>
      </c>
      <c r="Y9" s="123">
        <f t="shared" si="2"/>
        <v>0</v>
      </c>
      <c r="Z9" s="123">
        <f t="shared" si="2"/>
        <v>0</v>
      </c>
      <c r="AA9" s="123">
        <f t="shared" si="2"/>
        <v>0</v>
      </c>
      <c r="AB9" s="123">
        <f t="shared" si="2"/>
        <v>0</v>
      </c>
      <c r="AC9" s="123">
        <f t="shared" si="2"/>
        <v>0</v>
      </c>
      <c r="AD9" s="123">
        <f t="shared" si="2"/>
        <v>2853500</v>
      </c>
      <c r="AE9" s="123">
        <f t="shared" si="2"/>
        <v>872750</v>
      </c>
      <c r="AF9" s="123">
        <f t="shared" si="2"/>
        <v>0</v>
      </c>
      <c r="AG9" s="44">
        <f>SUM(AG3:AG8)</f>
        <v>43427971</v>
      </c>
      <c r="AH9" s="44">
        <f t="shared" ref="AH9:AI9" si="3">SUM(AH3:AH8)</f>
        <v>33368320</v>
      </c>
      <c r="AI9" s="40">
        <f t="shared" si="3"/>
        <v>41190659</v>
      </c>
      <c r="AJ9" s="28">
        <f t="shared" si="1"/>
        <v>117986950</v>
      </c>
      <c r="AK9" s="209" t="s">
        <v>40</v>
      </c>
      <c r="AL9" s="210"/>
      <c r="AM9" s="211"/>
    </row>
    <row r="10" spans="1:85" ht="12.6" customHeight="1" x14ac:dyDescent="0.25">
      <c r="A10" s="54" t="s">
        <v>41</v>
      </c>
      <c r="B10" s="139">
        <v>9577356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71">
        <f>SUM(B10:AF10)</f>
        <v>9577356</v>
      </c>
      <c r="AH10" s="30"/>
      <c r="AI10" s="49"/>
      <c r="AJ10" s="28">
        <f t="shared" si="1"/>
        <v>9577356</v>
      </c>
      <c r="AK10" s="215" t="s">
        <v>41</v>
      </c>
      <c r="AL10" s="216"/>
      <c r="AM10" s="217"/>
    </row>
    <row r="11" spans="1:85" ht="12.6" customHeight="1" x14ac:dyDescent="0.25">
      <c r="A11" s="56" t="s">
        <v>43</v>
      </c>
      <c r="B11" s="141"/>
      <c r="C11" s="128"/>
      <c r="D11" s="128"/>
      <c r="E11" s="128">
        <v>1085141</v>
      </c>
      <c r="F11" s="128"/>
      <c r="G11" s="128"/>
      <c r="H11" s="128"/>
      <c r="I11" s="128"/>
      <c r="J11" s="128"/>
      <c r="K11" s="128"/>
      <c r="L11" s="128"/>
      <c r="M11" s="128">
        <v>536625</v>
      </c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52">
        <f>SUM(B11:AF11)</f>
        <v>1621766</v>
      </c>
      <c r="AH11" s="30">
        <v>0</v>
      </c>
      <c r="AI11" s="49">
        <v>924650</v>
      </c>
      <c r="AJ11" s="28">
        <f t="shared" si="1"/>
        <v>2546416</v>
      </c>
      <c r="AK11" s="221" t="s">
        <v>43</v>
      </c>
      <c r="AL11" s="222"/>
      <c r="AM11" s="223"/>
    </row>
    <row r="12" spans="1:85" ht="12.6" customHeight="1" thickBot="1" x14ac:dyDescent="0.3">
      <c r="A12" s="58" t="s">
        <v>44</v>
      </c>
      <c r="B12" s="143">
        <f t="shared" ref="B12:AI12" si="4">SUM(B10:B11)</f>
        <v>9577356</v>
      </c>
      <c r="C12" s="124">
        <f t="shared" si="4"/>
        <v>0</v>
      </c>
      <c r="D12" s="124">
        <f t="shared" si="4"/>
        <v>0</v>
      </c>
      <c r="E12" s="124">
        <f t="shared" si="4"/>
        <v>1085141</v>
      </c>
      <c r="F12" s="124">
        <f t="shared" si="4"/>
        <v>0</v>
      </c>
      <c r="G12" s="124">
        <f t="shared" si="4"/>
        <v>0</v>
      </c>
      <c r="H12" s="124">
        <f t="shared" si="4"/>
        <v>0</v>
      </c>
      <c r="I12" s="124">
        <f t="shared" si="4"/>
        <v>0</v>
      </c>
      <c r="J12" s="124">
        <f t="shared" si="4"/>
        <v>0</v>
      </c>
      <c r="K12" s="124">
        <f t="shared" si="4"/>
        <v>0</v>
      </c>
      <c r="L12" s="124">
        <f t="shared" si="4"/>
        <v>0</v>
      </c>
      <c r="M12" s="124">
        <f t="shared" si="4"/>
        <v>536625</v>
      </c>
      <c r="N12" s="124">
        <f t="shared" si="4"/>
        <v>0</v>
      </c>
      <c r="O12" s="124">
        <f t="shared" si="4"/>
        <v>0</v>
      </c>
      <c r="P12" s="124">
        <f t="shared" si="4"/>
        <v>0</v>
      </c>
      <c r="Q12" s="124">
        <f t="shared" si="4"/>
        <v>0</v>
      </c>
      <c r="R12" s="124">
        <f t="shared" si="4"/>
        <v>0</v>
      </c>
      <c r="S12" s="124">
        <f t="shared" si="4"/>
        <v>0</v>
      </c>
      <c r="T12" s="124">
        <f t="shared" si="4"/>
        <v>0</v>
      </c>
      <c r="U12" s="124">
        <f t="shared" si="4"/>
        <v>0</v>
      </c>
      <c r="V12" s="124">
        <f t="shared" si="4"/>
        <v>0</v>
      </c>
      <c r="W12" s="124">
        <f t="shared" si="4"/>
        <v>0</v>
      </c>
      <c r="X12" s="124">
        <f t="shared" si="4"/>
        <v>0</v>
      </c>
      <c r="Y12" s="124">
        <f t="shared" si="4"/>
        <v>0</v>
      </c>
      <c r="Z12" s="124">
        <f t="shared" si="4"/>
        <v>0</v>
      </c>
      <c r="AA12" s="124">
        <f t="shared" si="4"/>
        <v>0</v>
      </c>
      <c r="AB12" s="124">
        <f t="shared" si="4"/>
        <v>0</v>
      </c>
      <c r="AC12" s="124">
        <f t="shared" si="4"/>
        <v>0</v>
      </c>
      <c r="AD12" s="124">
        <f t="shared" si="4"/>
        <v>0</v>
      </c>
      <c r="AE12" s="124">
        <f t="shared" si="4"/>
        <v>0</v>
      </c>
      <c r="AF12" s="124">
        <f t="shared" si="4"/>
        <v>0</v>
      </c>
      <c r="AG12" s="152">
        <f t="shared" ref="AG12:AG57" si="5">SUM(B12:AF12)</f>
        <v>11199122</v>
      </c>
      <c r="AH12" s="45">
        <f t="shared" si="4"/>
        <v>0</v>
      </c>
      <c r="AI12" s="42">
        <f t="shared" si="4"/>
        <v>924650</v>
      </c>
      <c r="AJ12" s="36">
        <f t="shared" si="1"/>
        <v>12123772</v>
      </c>
      <c r="AK12" s="224" t="s">
        <v>44</v>
      </c>
      <c r="AL12" s="225"/>
      <c r="AM12" s="226"/>
    </row>
    <row r="13" spans="1:85" ht="12.6" customHeight="1" thickBot="1" x14ac:dyDescent="0.3">
      <c r="A13" s="59" t="s">
        <v>45</v>
      </c>
      <c r="B13" s="144">
        <f t="shared" ref="B13:AI13" si="6">B9+B12</f>
        <v>9577356</v>
      </c>
      <c r="C13" s="144">
        <f t="shared" si="6"/>
        <v>872800</v>
      </c>
      <c r="D13" s="144">
        <f t="shared" si="6"/>
        <v>0</v>
      </c>
      <c r="E13" s="144">
        <f t="shared" si="6"/>
        <v>1085141</v>
      </c>
      <c r="F13" s="144">
        <f t="shared" si="6"/>
        <v>0</v>
      </c>
      <c r="G13" s="144">
        <f t="shared" si="6"/>
        <v>0</v>
      </c>
      <c r="H13" s="144">
        <f t="shared" si="6"/>
        <v>2246500</v>
      </c>
      <c r="I13" s="144">
        <f t="shared" si="6"/>
        <v>0</v>
      </c>
      <c r="J13" s="144">
        <f t="shared" si="6"/>
        <v>0</v>
      </c>
      <c r="K13" s="144">
        <f t="shared" si="6"/>
        <v>26790430</v>
      </c>
      <c r="L13" s="144">
        <f t="shared" si="6"/>
        <v>2246500</v>
      </c>
      <c r="M13" s="144">
        <f t="shared" si="6"/>
        <v>536625</v>
      </c>
      <c r="N13" s="144">
        <f t="shared" si="6"/>
        <v>0</v>
      </c>
      <c r="O13" s="144">
        <f t="shared" si="6"/>
        <v>0</v>
      </c>
      <c r="P13" s="144">
        <f t="shared" si="6"/>
        <v>0</v>
      </c>
      <c r="Q13" s="144">
        <f t="shared" si="6"/>
        <v>0</v>
      </c>
      <c r="R13" s="144">
        <f t="shared" si="6"/>
        <v>2246500</v>
      </c>
      <c r="S13" s="144">
        <f t="shared" si="6"/>
        <v>0</v>
      </c>
      <c r="T13" s="144">
        <f t="shared" si="6"/>
        <v>0</v>
      </c>
      <c r="U13" s="144">
        <f t="shared" si="6"/>
        <v>0</v>
      </c>
      <c r="V13" s="144">
        <f t="shared" si="6"/>
        <v>0</v>
      </c>
      <c r="W13" s="144">
        <f t="shared" si="6"/>
        <v>0</v>
      </c>
      <c r="X13" s="144">
        <f t="shared" si="6"/>
        <v>5298991</v>
      </c>
      <c r="Y13" s="144">
        <f t="shared" si="6"/>
        <v>0</v>
      </c>
      <c r="Z13" s="144">
        <f t="shared" si="6"/>
        <v>0</v>
      </c>
      <c r="AA13" s="144">
        <f t="shared" si="6"/>
        <v>0</v>
      </c>
      <c r="AB13" s="144">
        <f t="shared" si="6"/>
        <v>0</v>
      </c>
      <c r="AC13" s="144">
        <f t="shared" si="6"/>
        <v>0</v>
      </c>
      <c r="AD13" s="144">
        <f t="shared" si="6"/>
        <v>2853500</v>
      </c>
      <c r="AE13" s="144">
        <f t="shared" si="6"/>
        <v>872750</v>
      </c>
      <c r="AF13" s="144">
        <f t="shared" si="6"/>
        <v>0</v>
      </c>
      <c r="AG13" s="152">
        <f t="shared" si="5"/>
        <v>54627093</v>
      </c>
      <c r="AH13" s="46">
        <f t="shared" si="6"/>
        <v>33368320</v>
      </c>
      <c r="AI13" s="41">
        <f t="shared" si="6"/>
        <v>42115309</v>
      </c>
      <c r="AJ13" s="46">
        <f t="shared" si="1"/>
        <v>130110722</v>
      </c>
      <c r="AK13" s="227" t="s">
        <v>45</v>
      </c>
      <c r="AL13" s="228"/>
      <c r="AM13" s="229"/>
    </row>
    <row r="14" spans="1:85" ht="12.6" customHeight="1" thickBot="1" x14ac:dyDescent="0.3">
      <c r="A14" s="60" t="s">
        <v>46</v>
      </c>
      <c r="B14" s="145">
        <v>2029767</v>
      </c>
      <c r="C14" s="145">
        <v>179151</v>
      </c>
      <c r="D14" s="145"/>
      <c r="E14" s="145">
        <v>214859</v>
      </c>
      <c r="F14" s="145"/>
      <c r="G14" s="145"/>
      <c r="H14" s="145">
        <v>456813</v>
      </c>
      <c r="I14" s="145"/>
      <c r="J14" s="145"/>
      <c r="K14" s="145">
        <v>2946947</v>
      </c>
      <c r="L14" s="145">
        <v>456813</v>
      </c>
      <c r="M14" s="145">
        <v>132213</v>
      </c>
      <c r="N14" s="145"/>
      <c r="O14" s="145"/>
      <c r="P14" s="145"/>
      <c r="Q14" s="145"/>
      <c r="R14" s="145">
        <v>456813</v>
      </c>
      <c r="S14" s="145"/>
      <c r="T14" s="145"/>
      <c r="U14" s="145"/>
      <c r="V14" s="145"/>
      <c r="W14" s="145"/>
      <c r="X14" s="145">
        <v>1047885</v>
      </c>
      <c r="Y14" s="145"/>
      <c r="Z14" s="145"/>
      <c r="AA14" s="145"/>
      <c r="AB14" s="145"/>
      <c r="AC14" s="145"/>
      <c r="AD14" s="145">
        <v>574453</v>
      </c>
      <c r="AE14" s="145">
        <v>179140</v>
      </c>
      <c r="AF14" s="145"/>
      <c r="AG14" s="152">
        <f t="shared" si="5"/>
        <v>8674854</v>
      </c>
      <c r="AH14" s="46">
        <v>6740151</v>
      </c>
      <c r="AI14" s="41">
        <v>8509512</v>
      </c>
      <c r="AJ14" s="46">
        <f t="shared" si="1"/>
        <v>23924517</v>
      </c>
      <c r="AK14" s="230" t="s">
        <v>46</v>
      </c>
      <c r="AL14" s="231"/>
      <c r="AM14" s="232"/>
    </row>
    <row r="15" spans="1:85" ht="12.6" customHeight="1" x14ac:dyDescent="0.25">
      <c r="A15" s="54" t="s">
        <v>47</v>
      </c>
      <c r="B15" s="139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>
        <v>24000</v>
      </c>
      <c r="Y15" s="121"/>
      <c r="Z15" s="121"/>
      <c r="AA15" s="121"/>
      <c r="AB15" s="121"/>
      <c r="AC15" s="121"/>
      <c r="AD15" s="121"/>
      <c r="AE15" s="121"/>
      <c r="AF15" s="121"/>
      <c r="AG15" s="152">
        <f t="shared" si="5"/>
        <v>24000</v>
      </c>
      <c r="AH15" s="28">
        <v>10000</v>
      </c>
      <c r="AI15" s="39">
        <v>670000</v>
      </c>
      <c r="AJ15" s="28">
        <f t="shared" si="1"/>
        <v>704000</v>
      </c>
      <c r="AK15" s="233" t="s">
        <v>47</v>
      </c>
      <c r="AL15" s="234"/>
      <c r="AM15" s="235"/>
    </row>
    <row r="16" spans="1:85" ht="12.6" customHeight="1" x14ac:dyDescent="0.25">
      <c r="A16" s="55" t="s">
        <v>48</v>
      </c>
      <c r="B16" s="140"/>
      <c r="C16" s="122">
        <v>60000</v>
      </c>
      <c r="D16" s="122"/>
      <c r="E16" s="122"/>
      <c r="F16" s="122"/>
      <c r="G16" s="122"/>
      <c r="H16" s="122">
        <v>20000</v>
      </c>
      <c r="I16" s="122"/>
      <c r="J16" s="122"/>
      <c r="K16" s="122">
        <v>1495620</v>
      </c>
      <c r="L16" s="122">
        <v>173000</v>
      </c>
      <c r="M16" s="122">
        <v>60000</v>
      </c>
      <c r="N16" s="122">
        <v>157000</v>
      </c>
      <c r="O16" s="122"/>
      <c r="P16" s="122"/>
      <c r="Q16" s="122"/>
      <c r="R16" s="122">
        <v>526000</v>
      </c>
      <c r="S16" s="122">
        <v>320000</v>
      </c>
      <c r="T16" s="122"/>
      <c r="U16" s="122"/>
      <c r="V16" s="122"/>
      <c r="W16" s="122"/>
      <c r="X16" s="122">
        <v>70000</v>
      </c>
      <c r="Y16" s="122"/>
      <c r="Z16" s="122"/>
      <c r="AA16" s="122"/>
      <c r="AB16" s="122"/>
      <c r="AC16" s="122"/>
      <c r="AD16" s="122">
        <v>50000</v>
      </c>
      <c r="AE16" s="122">
        <v>55000</v>
      </c>
      <c r="AF16" s="122"/>
      <c r="AG16" s="152">
        <f t="shared" si="5"/>
        <v>2986620</v>
      </c>
      <c r="AH16" s="30">
        <v>420000</v>
      </c>
      <c r="AI16" s="49">
        <v>1419687</v>
      </c>
      <c r="AJ16" s="28">
        <f t="shared" si="1"/>
        <v>4826307</v>
      </c>
      <c r="AK16" s="203" t="s">
        <v>48</v>
      </c>
      <c r="AL16" s="204"/>
      <c r="AM16" s="205"/>
    </row>
    <row r="17" spans="1:39" ht="12.6" customHeight="1" x14ac:dyDescent="0.25">
      <c r="A17" s="57" t="s">
        <v>49</v>
      </c>
      <c r="B17" s="142">
        <f>SUM(B15:B16)</f>
        <v>0</v>
      </c>
      <c r="C17" s="142">
        <f t="shared" ref="C17:AI17" si="7">SUM(C15:C16)</f>
        <v>60000</v>
      </c>
      <c r="D17" s="142">
        <f t="shared" si="7"/>
        <v>0</v>
      </c>
      <c r="E17" s="142">
        <f t="shared" si="7"/>
        <v>0</v>
      </c>
      <c r="F17" s="142">
        <f t="shared" si="7"/>
        <v>0</v>
      </c>
      <c r="G17" s="142">
        <f t="shared" si="7"/>
        <v>0</v>
      </c>
      <c r="H17" s="142">
        <f t="shared" si="7"/>
        <v>20000</v>
      </c>
      <c r="I17" s="142">
        <f t="shared" si="7"/>
        <v>0</v>
      </c>
      <c r="J17" s="142">
        <f t="shared" si="7"/>
        <v>0</v>
      </c>
      <c r="K17" s="142">
        <f t="shared" si="7"/>
        <v>1495620</v>
      </c>
      <c r="L17" s="142">
        <f t="shared" si="7"/>
        <v>173000</v>
      </c>
      <c r="M17" s="142">
        <f t="shared" si="7"/>
        <v>60000</v>
      </c>
      <c r="N17" s="142">
        <f t="shared" si="7"/>
        <v>157000</v>
      </c>
      <c r="O17" s="142">
        <f t="shared" si="7"/>
        <v>0</v>
      </c>
      <c r="P17" s="142">
        <f t="shared" si="7"/>
        <v>0</v>
      </c>
      <c r="Q17" s="142">
        <f t="shared" si="7"/>
        <v>0</v>
      </c>
      <c r="R17" s="142">
        <f t="shared" si="7"/>
        <v>526000</v>
      </c>
      <c r="S17" s="142">
        <f t="shared" si="7"/>
        <v>320000</v>
      </c>
      <c r="T17" s="142">
        <f t="shared" si="7"/>
        <v>0</v>
      </c>
      <c r="U17" s="142">
        <f t="shared" si="7"/>
        <v>0</v>
      </c>
      <c r="V17" s="142">
        <f t="shared" si="7"/>
        <v>0</v>
      </c>
      <c r="W17" s="142">
        <f t="shared" si="7"/>
        <v>0</v>
      </c>
      <c r="X17" s="142">
        <f t="shared" si="7"/>
        <v>94000</v>
      </c>
      <c r="Y17" s="142">
        <f t="shared" si="7"/>
        <v>0</v>
      </c>
      <c r="Z17" s="142">
        <f t="shared" si="7"/>
        <v>0</v>
      </c>
      <c r="AA17" s="142">
        <f t="shared" si="7"/>
        <v>0</v>
      </c>
      <c r="AB17" s="142">
        <f t="shared" si="7"/>
        <v>0</v>
      </c>
      <c r="AC17" s="142">
        <f t="shared" si="7"/>
        <v>0</v>
      </c>
      <c r="AD17" s="142">
        <f t="shared" si="7"/>
        <v>50000</v>
      </c>
      <c r="AE17" s="142">
        <f t="shared" si="7"/>
        <v>55000</v>
      </c>
      <c r="AF17" s="142"/>
      <c r="AG17" s="152">
        <f t="shared" si="5"/>
        <v>3010620</v>
      </c>
      <c r="AH17" s="44">
        <f t="shared" si="7"/>
        <v>430000</v>
      </c>
      <c r="AI17" s="40">
        <f t="shared" si="7"/>
        <v>2089687</v>
      </c>
      <c r="AJ17" s="71">
        <f t="shared" si="1"/>
        <v>5530307</v>
      </c>
      <c r="AK17" s="209" t="s">
        <v>49</v>
      </c>
      <c r="AL17" s="210"/>
      <c r="AM17" s="211"/>
    </row>
    <row r="18" spans="1:39" ht="12.6" customHeight="1" x14ac:dyDescent="0.25">
      <c r="A18" s="55" t="s">
        <v>50</v>
      </c>
      <c r="B18" s="140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>
        <v>78000</v>
      </c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>
        <v>35000</v>
      </c>
      <c r="AE18" s="122"/>
      <c r="AF18" s="122"/>
      <c r="AG18" s="152">
        <f t="shared" si="5"/>
        <v>113000</v>
      </c>
      <c r="AH18" s="30">
        <v>350000</v>
      </c>
      <c r="AI18" s="49">
        <v>150000</v>
      </c>
      <c r="AJ18" s="28">
        <f t="shared" si="1"/>
        <v>613000</v>
      </c>
      <c r="AK18" s="203" t="s">
        <v>50</v>
      </c>
      <c r="AL18" s="204"/>
      <c r="AM18" s="205"/>
    </row>
    <row r="19" spans="1:39" ht="12.6" customHeight="1" x14ac:dyDescent="0.25">
      <c r="A19" s="55" t="s">
        <v>51</v>
      </c>
      <c r="B19" s="140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>
        <v>35000</v>
      </c>
      <c r="W19" s="122"/>
      <c r="X19" s="122">
        <v>95000</v>
      </c>
      <c r="Y19" s="122"/>
      <c r="Z19" s="122"/>
      <c r="AA19" s="122"/>
      <c r="AB19" s="122"/>
      <c r="AC19" s="122"/>
      <c r="AD19" s="122">
        <v>60000</v>
      </c>
      <c r="AE19" s="122"/>
      <c r="AF19" s="122"/>
      <c r="AG19" s="152">
        <f t="shared" si="5"/>
        <v>190000</v>
      </c>
      <c r="AH19" s="30">
        <v>300000</v>
      </c>
      <c r="AI19" s="49">
        <v>200000</v>
      </c>
      <c r="AJ19" s="28">
        <f t="shared" si="1"/>
        <v>690000</v>
      </c>
      <c r="AK19" s="203" t="s">
        <v>51</v>
      </c>
      <c r="AL19" s="204"/>
      <c r="AM19" s="205"/>
    </row>
    <row r="20" spans="1:39" ht="12.6" customHeight="1" x14ac:dyDescent="0.25">
      <c r="A20" s="57" t="s">
        <v>52</v>
      </c>
      <c r="B20" s="142">
        <f>SUM(B18:B19)</f>
        <v>0</v>
      </c>
      <c r="C20" s="142">
        <f t="shared" ref="C20:AI20" si="8">SUM(C18:C19)</f>
        <v>0</v>
      </c>
      <c r="D20" s="142">
        <f t="shared" si="8"/>
        <v>0</v>
      </c>
      <c r="E20" s="142">
        <f t="shared" si="8"/>
        <v>0</v>
      </c>
      <c r="F20" s="142">
        <f t="shared" si="8"/>
        <v>0</v>
      </c>
      <c r="G20" s="142">
        <f t="shared" si="8"/>
        <v>0</v>
      </c>
      <c r="H20" s="142">
        <f t="shared" si="8"/>
        <v>0</v>
      </c>
      <c r="I20" s="142">
        <f t="shared" si="8"/>
        <v>0</v>
      </c>
      <c r="J20" s="142">
        <f t="shared" si="8"/>
        <v>0</v>
      </c>
      <c r="K20" s="142">
        <f t="shared" si="8"/>
        <v>0</v>
      </c>
      <c r="L20" s="142">
        <f t="shared" si="8"/>
        <v>0</v>
      </c>
      <c r="M20" s="142">
        <f t="shared" si="8"/>
        <v>0</v>
      </c>
      <c r="N20" s="142">
        <f t="shared" si="8"/>
        <v>0</v>
      </c>
      <c r="O20" s="142">
        <f t="shared" si="8"/>
        <v>0</v>
      </c>
      <c r="P20" s="142">
        <f t="shared" si="8"/>
        <v>0</v>
      </c>
      <c r="Q20" s="142">
        <f t="shared" si="8"/>
        <v>0</v>
      </c>
      <c r="R20" s="142">
        <f t="shared" si="8"/>
        <v>0</v>
      </c>
      <c r="S20" s="142">
        <f t="shared" si="8"/>
        <v>78000</v>
      </c>
      <c r="T20" s="142">
        <f t="shared" si="8"/>
        <v>0</v>
      </c>
      <c r="U20" s="142">
        <f t="shared" si="8"/>
        <v>0</v>
      </c>
      <c r="V20" s="142">
        <f t="shared" si="8"/>
        <v>35000</v>
      </c>
      <c r="W20" s="142">
        <f t="shared" si="8"/>
        <v>0</v>
      </c>
      <c r="X20" s="142">
        <f t="shared" si="8"/>
        <v>95000</v>
      </c>
      <c r="Y20" s="142">
        <f t="shared" si="8"/>
        <v>0</v>
      </c>
      <c r="Z20" s="142">
        <f t="shared" si="8"/>
        <v>0</v>
      </c>
      <c r="AA20" s="142">
        <f t="shared" si="8"/>
        <v>0</v>
      </c>
      <c r="AB20" s="142">
        <f t="shared" si="8"/>
        <v>0</v>
      </c>
      <c r="AC20" s="142">
        <f t="shared" si="8"/>
        <v>0</v>
      </c>
      <c r="AD20" s="142">
        <f t="shared" si="8"/>
        <v>95000</v>
      </c>
      <c r="AE20" s="142">
        <f t="shared" si="8"/>
        <v>0</v>
      </c>
      <c r="AF20" s="142">
        <f t="shared" si="8"/>
        <v>0</v>
      </c>
      <c r="AG20" s="152">
        <f t="shared" si="5"/>
        <v>303000</v>
      </c>
      <c r="AH20" s="44">
        <f t="shared" si="8"/>
        <v>650000</v>
      </c>
      <c r="AI20" s="40">
        <f t="shared" si="8"/>
        <v>350000</v>
      </c>
      <c r="AJ20" s="71">
        <f t="shared" si="1"/>
        <v>1303000</v>
      </c>
      <c r="AK20" s="209" t="s">
        <v>52</v>
      </c>
      <c r="AL20" s="210"/>
      <c r="AM20" s="211"/>
    </row>
    <row r="21" spans="1:39" ht="12.6" customHeight="1" x14ac:dyDescent="0.25">
      <c r="A21" s="55" t="s">
        <v>53</v>
      </c>
      <c r="B21" s="140"/>
      <c r="C21" s="122">
        <v>36000</v>
      </c>
      <c r="D21" s="122"/>
      <c r="E21" s="142"/>
      <c r="F21" s="122"/>
      <c r="G21" s="122"/>
      <c r="H21" s="122"/>
      <c r="I21" s="122">
        <v>120000</v>
      </c>
      <c r="J21" s="122"/>
      <c r="K21" s="122"/>
      <c r="L21" s="122"/>
      <c r="M21" s="122"/>
      <c r="N21" s="122"/>
      <c r="O21" s="122"/>
      <c r="P21" s="122">
        <v>315880</v>
      </c>
      <c r="Q21" s="122">
        <v>3080000</v>
      </c>
      <c r="R21" s="122"/>
      <c r="S21" s="122">
        <v>100000</v>
      </c>
      <c r="T21" s="122">
        <v>337000</v>
      </c>
      <c r="U21" s="122"/>
      <c r="V21" s="122">
        <v>140000</v>
      </c>
      <c r="W21" s="122"/>
      <c r="X21" s="122">
        <v>170000</v>
      </c>
      <c r="Y21" s="122"/>
      <c r="Z21" s="122"/>
      <c r="AA21" s="122"/>
      <c r="AB21" s="122"/>
      <c r="AC21" s="122"/>
      <c r="AD21" s="122">
        <v>400000</v>
      </c>
      <c r="AE21" s="122"/>
      <c r="AF21" s="122"/>
      <c r="AG21" s="152">
        <f t="shared" si="5"/>
        <v>4698880</v>
      </c>
      <c r="AH21" s="30">
        <v>789000</v>
      </c>
      <c r="AI21" s="49">
        <v>2950000</v>
      </c>
      <c r="AJ21" s="28">
        <f t="shared" si="1"/>
        <v>8437880</v>
      </c>
      <c r="AK21" s="203" t="s">
        <v>53</v>
      </c>
      <c r="AL21" s="204"/>
      <c r="AM21" s="205"/>
    </row>
    <row r="22" spans="1:39" ht="12.6" customHeight="1" x14ac:dyDescent="0.25">
      <c r="A22" s="55" t="s">
        <v>54</v>
      </c>
      <c r="B22" s="140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>
        <v>15112621</v>
      </c>
      <c r="AC22" s="122">
        <v>5143913</v>
      </c>
      <c r="AD22" s="122"/>
      <c r="AE22" s="122">
        <v>4467800</v>
      </c>
      <c r="AF22" s="122"/>
      <c r="AG22" s="152">
        <f t="shared" si="5"/>
        <v>24724334</v>
      </c>
      <c r="AH22" s="30"/>
      <c r="AI22" s="49"/>
      <c r="AJ22" s="28">
        <f t="shared" si="1"/>
        <v>24724334</v>
      </c>
      <c r="AK22" s="203" t="s">
        <v>54</v>
      </c>
      <c r="AL22" s="204"/>
      <c r="AM22" s="205"/>
    </row>
    <row r="23" spans="1:39" ht="12.6" customHeight="1" x14ac:dyDescent="0.25">
      <c r="A23" s="55" t="s">
        <v>55</v>
      </c>
      <c r="B23" s="140"/>
      <c r="C23" s="122"/>
      <c r="D23" s="122"/>
      <c r="E23" s="122"/>
      <c r="F23" s="122"/>
      <c r="G23" s="122"/>
      <c r="H23" s="122"/>
      <c r="I23" s="122">
        <v>16000</v>
      </c>
      <c r="J23" s="122"/>
      <c r="K23" s="122"/>
      <c r="L23" s="122"/>
      <c r="M23" s="122"/>
      <c r="N23" s="122"/>
      <c r="O23" s="122"/>
      <c r="P23" s="122"/>
      <c r="Q23" s="122"/>
      <c r="R23" s="122"/>
      <c r="S23" s="122">
        <v>34000</v>
      </c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52">
        <f t="shared" si="5"/>
        <v>50000</v>
      </c>
      <c r="AH23" s="30">
        <v>0</v>
      </c>
      <c r="AI23" s="49"/>
      <c r="AJ23" s="28">
        <f t="shared" si="1"/>
        <v>50000</v>
      </c>
      <c r="AK23" s="203" t="s">
        <v>55</v>
      </c>
      <c r="AL23" s="204"/>
      <c r="AM23" s="205"/>
    </row>
    <row r="24" spans="1:39" ht="12.6" customHeight="1" x14ac:dyDescent="0.25">
      <c r="A24" s="55" t="s">
        <v>56</v>
      </c>
      <c r="B24" s="140"/>
      <c r="C24" s="122">
        <v>72000</v>
      </c>
      <c r="D24" s="122">
        <v>100000</v>
      </c>
      <c r="E24" s="122"/>
      <c r="F24" s="122"/>
      <c r="G24" s="122"/>
      <c r="H24" s="122"/>
      <c r="I24" s="122"/>
      <c r="J24" s="122"/>
      <c r="K24" s="122"/>
      <c r="L24" s="122"/>
      <c r="M24" s="122">
        <v>50000</v>
      </c>
      <c r="N24" s="122"/>
      <c r="O24" s="122"/>
      <c r="P24" s="122"/>
      <c r="Q24" s="122">
        <v>700000</v>
      </c>
      <c r="R24" s="122">
        <v>50000</v>
      </c>
      <c r="S24" s="122">
        <v>170000</v>
      </c>
      <c r="T24" s="122">
        <v>60000</v>
      </c>
      <c r="U24" s="122"/>
      <c r="V24" s="122"/>
      <c r="W24" s="122"/>
      <c r="X24" s="122">
        <v>50000</v>
      </c>
      <c r="Y24" s="122"/>
      <c r="Z24" s="122"/>
      <c r="AA24" s="122"/>
      <c r="AB24" s="122"/>
      <c r="AC24" s="122"/>
      <c r="AD24" s="122">
        <v>20000</v>
      </c>
      <c r="AE24" s="122"/>
      <c r="AF24" s="122"/>
      <c r="AG24" s="152">
        <f t="shared" si="5"/>
        <v>1272000</v>
      </c>
      <c r="AH24" s="30"/>
      <c r="AI24" s="49">
        <v>150000</v>
      </c>
      <c r="AJ24" s="28">
        <f t="shared" si="1"/>
        <v>1422000</v>
      </c>
      <c r="AK24" s="203" t="s">
        <v>56</v>
      </c>
      <c r="AL24" s="204"/>
      <c r="AM24" s="205"/>
    </row>
    <row r="25" spans="1:39" ht="12.6" customHeight="1" x14ac:dyDescent="0.25">
      <c r="A25" s="55" t="s">
        <v>57</v>
      </c>
      <c r="B25" s="140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>
        <v>18000</v>
      </c>
      <c r="W25" s="122"/>
      <c r="X25" s="122"/>
      <c r="Y25" s="122"/>
      <c r="Z25" s="122"/>
      <c r="AA25" s="122"/>
      <c r="AB25" s="122">
        <v>1574803</v>
      </c>
      <c r="AC25" s="122"/>
      <c r="AD25" s="122"/>
      <c r="AE25" s="122"/>
      <c r="AF25" s="122"/>
      <c r="AG25" s="152">
        <f t="shared" si="5"/>
        <v>1592803</v>
      </c>
      <c r="AH25" s="30"/>
      <c r="AI25" s="49"/>
      <c r="AJ25" s="28">
        <f t="shared" si="1"/>
        <v>1592803</v>
      </c>
      <c r="AK25" s="203" t="s">
        <v>57</v>
      </c>
      <c r="AL25" s="204"/>
      <c r="AM25" s="205"/>
    </row>
    <row r="26" spans="1:39" ht="12.6" customHeight="1" x14ac:dyDescent="0.25">
      <c r="A26" s="55" t="s">
        <v>58</v>
      </c>
      <c r="B26" s="140">
        <v>500000</v>
      </c>
      <c r="C26" s="122"/>
      <c r="D26" s="122"/>
      <c r="E26" s="122">
        <v>1204146</v>
      </c>
      <c r="F26" s="122"/>
      <c r="G26" s="122"/>
      <c r="H26" s="122">
        <v>1200000</v>
      </c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>
        <v>200000</v>
      </c>
      <c r="T26" s="122"/>
      <c r="U26" s="122">
        <v>1455000</v>
      </c>
      <c r="V26" s="122">
        <v>6095400</v>
      </c>
      <c r="W26" s="122">
        <v>30000</v>
      </c>
      <c r="X26" s="122"/>
      <c r="Y26" s="122">
        <v>158400</v>
      </c>
      <c r="Z26" s="122"/>
      <c r="AA26" s="122"/>
      <c r="AB26" s="122"/>
      <c r="AC26" s="122"/>
      <c r="AD26" s="122"/>
      <c r="AE26" s="122"/>
      <c r="AF26" s="122"/>
      <c r="AG26" s="152">
        <f t="shared" si="5"/>
        <v>10842946</v>
      </c>
      <c r="AH26" s="30"/>
      <c r="AI26" s="49">
        <v>200000</v>
      </c>
      <c r="AJ26" s="28">
        <f t="shared" si="1"/>
        <v>11042946</v>
      </c>
      <c r="AK26" s="203" t="s">
        <v>58</v>
      </c>
      <c r="AL26" s="204"/>
      <c r="AM26" s="205"/>
    </row>
    <row r="27" spans="1:39" ht="12.6" customHeight="1" x14ac:dyDescent="0.25">
      <c r="A27" s="55" t="s">
        <v>59</v>
      </c>
      <c r="B27" s="140"/>
      <c r="C27" s="122"/>
      <c r="D27" s="122"/>
      <c r="E27" s="122">
        <v>30000</v>
      </c>
      <c r="F27" s="122"/>
      <c r="G27" s="122"/>
      <c r="H27" s="122"/>
      <c r="I27" s="122">
        <v>24000</v>
      </c>
      <c r="J27" s="122">
        <v>157000</v>
      </c>
      <c r="K27" s="122"/>
      <c r="L27" s="122">
        <v>59565</v>
      </c>
      <c r="M27" s="122"/>
      <c r="N27" s="122"/>
      <c r="O27" s="122"/>
      <c r="P27" s="122"/>
      <c r="Q27" s="122"/>
      <c r="R27" s="122"/>
      <c r="S27" s="122">
        <v>2148000</v>
      </c>
      <c r="T27" s="122">
        <v>75000</v>
      </c>
      <c r="U27" s="122"/>
      <c r="V27" s="122"/>
      <c r="W27" s="122"/>
      <c r="X27" s="122">
        <v>70000</v>
      </c>
      <c r="Y27" s="122"/>
      <c r="Z27" s="122"/>
      <c r="AA27" s="122"/>
      <c r="AB27" s="122"/>
      <c r="AC27" s="122"/>
      <c r="AD27" s="122">
        <v>20000</v>
      </c>
      <c r="AE27" s="122"/>
      <c r="AF27" s="122"/>
      <c r="AG27" s="152">
        <f t="shared" si="5"/>
        <v>2583565</v>
      </c>
      <c r="AH27" s="30">
        <v>800000</v>
      </c>
      <c r="AI27" s="49">
        <v>3590000</v>
      </c>
      <c r="AJ27" s="28">
        <f t="shared" si="1"/>
        <v>6973565</v>
      </c>
      <c r="AK27" s="203" t="s">
        <v>59</v>
      </c>
      <c r="AL27" s="204"/>
      <c r="AM27" s="205"/>
    </row>
    <row r="28" spans="1:39" ht="12.6" customHeight="1" x14ac:dyDescent="0.25">
      <c r="A28" s="61" t="s">
        <v>60</v>
      </c>
      <c r="B28" s="146">
        <f>SUM(B21:B27)</f>
        <v>500000</v>
      </c>
      <c r="C28" s="146">
        <f t="shared" ref="C28:AI28" si="9">SUM(C21:C27)</f>
        <v>108000</v>
      </c>
      <c r="D28" s="146">
        <f t="shared" si="9"/>
        <v>100000</v>
      </c>
      <c r="E28" s="146">
        <f t="shared" si="9"/>
        <v>1234146</v>
      </c>
      <c r="F28" s="146">
        <f t="shared" si="9"/>
        <v>0</v>
      </c>
      <c r="G28" s="146">
        <f t="shared" si="9"/>
        <v>0</v>
      </c>
      <c r="H28" s="146">
        <f t="shared" si="9"/>
        <v>1200000</v>
      </c>
      <c r="I28" s="146">
        <f t="shared" si="9"/>
        <v>160000</v>
      </c>
      <c r="J28" s="146">
        <f t="shared" si="9"/>
        <v>157000</v>
      </c>
      <c r="K28" s="146">
        <f t="shared" si="9"/>
        <v>0</v>
      </c>
      <c r="L28" s="146">
        <f t="shared" si="9"/>
        <v>59565</v>
      </c>
      <c r="M28" s="146">
        <f t="shared" si="9"/>
        <v>50000</v>
      </c>
      <c r="N28" s="146">
        <f t="shared" si="9"/>
        <v>0</v>
      </c>
      <c r="O28" s="146">
        <f t="shared" si="9"/>
        <v>0</v>
      </c>
      <c r="P28" s="146">
        <f t="shared" si="9"/>
        <v>315880</v>
      </c>
      <c r="Q28" s="146">
        <f t="shared" si="9"/>
        <v>3780000</v>
      </c>
      <c r="R28" s="146">
        <f t="shared" si="9"/>
        <v>50000</v>
      </c>
      <c r="S28" s="146">
        <f t="shared" si="9"/>
        <v>2652000</v>
      </c>
      <c r="T28" s="146">
        <f t="shared" si="9"/>
        <v>472000</v>
      </c>
      <c r="U28" s="146">
        <f t="shared" si="9"/>
        <v>1455000</v>
      </c>
      <c r="V28" s="146">
        <f t="shared" si="9"/>
        <v>6253400</v>
      </c>
      <c r="W28" s="146">
        <f t="shared" si="9"/>
        <v>30000</v>
      </c>
      <c r="X28" s="146">
        <f t="shared" si="9"/>
        <v>290000</v>
      </c>
      <c r="Y28" s="146">
        <f t="shared" si="9"/>
        <v>158400</v>
      </c>
      <c r="Z28" s="146">
        <f t="shared" si="9"/>
        <v>0</v>
      </c>
      <c r="AA28" s="146">
        <f t="shared" si="9"/>
        <v>0</v>
      </c>
      <c r="AB28" s="146">
        <f t="shared" si="9"/>
        <v>16687424</v>
      </c>
      <c r="AC28" s="146">
        <f t="shared" si="9"/>
        <v>5143913</v>
      </c>
      <c r="AD28" s="146">
        <f t="shared" si="9"/>
        <v>440000</v>
      </c>
      <c r="AE28" s="146">
        <f t="shared" si="9"/>
        <v>4467800</v>
      </c>
      <c r="AF28" s="146">
        <f t="shared" si="9"/>
        <v>0</v>
      </c>
      <c r="AG28" s="152">
        <f t="shared" si="5"/>
        <v>45764528</v>
      </c>
      <c r="AH28" s="68">
        <f t="shared" si="9"/>
        <v>1589000</v>
      </c>
      <c r="AI28" s="67">
        <f t="shared" si="9"/>
        <v>6890000</v>
      </c>
      <c r="AJ28" s="71">
        <f t="shared" si="1"/>
        <v>54243528</v>
      </c>
      <c r="AK28" s="203" t="s">
        <v>60</v>
      </c>
      <c r="AL28" s="204"/>
      <c r="AM28" s="205"/>
    </row>
    <row r="29" spans="1:39" ht="12.6" customHeight="1" x14ac:dyDescent="0.25">
      <c r="A29" s="55" t="s">
        <v>61</v>
      </c>
      <c r="B29" s="140"/>
      <c r="C29" s="122"/>
      <c r="D29" s="122"/>
      <c r="E29" s="122">
        <v>97010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>
        <v>20000</v>
      </c>
      <c r="Y29" s="122"/>
      <c r="Z29" s="122"/>
      <c r="AA29" s="122"/>
      <c r="AB29" s="122"/>
      <c r="AC29" s="122"/>
      <c r="AD29" s="122">
        <v>25000</v>
      </c>
      <c r="AE29" s="122"/>
      <c r="AF29" s="122"/>
      <c r="AG29" s="152">
        <f t="shared" si="5"/>
        <v>142010</v>
      </c>
      <c r="AH29" s="30">
        <v>400000</v>
      </c>
      <c r="AI29" s="49">
        <v>40000</v>
      </c>
      <c r="AJ29" s="28">
        <f t="shared" si="1"/>
        <v>582010</v>
      </c>
      <c r="AK29" s="203" t="s">
        <v>61</v>
      </c>
      <c r="AL29" s="204"/>
      <c r="AM29" s="205"/>
    </row>
    <row r="30" spans="1:39" ht="12.6" customHeight="1" x14ac:dyDescent="0.25">
      <c r="A30" s="57" t="s">
        <v>157</v>
      </c>
      <c r="B30" s="142">
        <f>B29</f>
        <v>0</v>
      </c>
      <c r="C30" s="142">
        <f t="shared" ref="C30:AI30" si="10">C29</f>
        <v>0</v>
      </c>
      <c r="D30" s="142">
        <f t="shared" si="10"/>
        <v>0</v>
      </c>
      <c r="E30" s="142">
        <f t="shared" si="10"/>
        <v>97010</v>
      </c>
      <c r="F30" s="142">
        <f t="shared" si="10"/>
        <v>0</v>
      </c>
      <c r="G30" s="142">
        <f t="shared" si="10"/>
        <v>0</v>
      </c>
      <c r="H30" s="142">
        <f t="shared" si="10"/>
        <v>0</v>
      </c>
      <c r="I30" s="142">
        <f t="shared" si="10"/>
        <v>0</v>
      </c>
      <c r="J30" s="142">
        <f t="shared" si="10"/>
        <v>0</v>
      </c>
      <c r="K30" s="142">
        <f t="shared" si="10"/>
        <v>0</v>
      </c>
      <c r="L30" s="142">
        <f t="shared" si="10"/>
        <v>0</v>
      </c>
      <c r="M30" s="142">
        <f t="shared" si="10"/>
        <v>0</v>
      </c>
      <c r="N30" s="142">
        <f t="shared" si="10"/>
        <v>0</v>
      </c>
      <c r="O30" s="142">
        <f t="shared" si="10"/>
        <v>0</v>
      </c>
      <c r="P30" s="142">
        <f t="shared" si="10"/>
        <v>0</v>
      </c>
      <c r="Q30" s="142">
        <f t="shared" si="10"/>
        <v>0</v>
      </c>
      <c r="R30" s="142">
        <f t="shared" si="10"/>
        <v>0</v>
      </c>
      <c r="S30" s="142">
        <f t="shared" si="10"/>
        <v>0</v>
      </c>
      <c r="T30" s="142">
        <f t="shared" si="10"/>
        <v>0</v>
      </c>
      <c r="U30" s="142">
        <f t="shared" si="10"/>
        <v>0</v>
      </c>
      <c r="V30" s="142">
        <f t="shared" si="10"/>
        <v>0</v>
      </c>
      <c r="W30" s="142">
        <f t="shared" si="10"/>
        <v>0</v>
      </c>
      <c r="X30" s="142">
        <f t="shared" si="10"/>
        <v>20000</v>
      </c>
      <c r="Y30" s="142">
        <f t="shared" si="10"/>
        <v>0</v>
      </c>
      <c r="Z30" s="142">
        <f t="shared" si="10"/>
        <v>0</v>
      </c>
      <c r="AA30" s="142">
        <f t="shared" si="10"/>
        <v>0</v>
      </c>
      <c r="AB30" s="142">
        <f t="shared" si="10"/>
        <v>0</v>
      </c>
      <c r="AC30" s="142">
        <f t="shared" si="10"/>
        <v>0</v>
      </c>
      <c r="AD30" s="142">
        <f t="shared" si="10"/>
        <v>25000</v>
      </c>
      <c r="AE30" s="142">
        <f t="shared" si="10"/>
        <v>0</v>
      </c>
      <c r="AF30" s="142">
        <f t="shared" si="10"/>
        <v>0</v>
      </c>
      <c r="AG30" s="152">
        <f t="shared" si="5"/>
        <v>142010</v>
      </c>
      <c r="AH30" s="44">
        <f t="shared" si="10"/>
        <v>400000</v>
      </c>
      <c r="AI30" s="40">
        <f t="shared" si="10"/>
        <v>40000</v>
      </c>
      <c r="AJ30" s="71">
        <f t="shared" si="1"/>
        <v>582010</v>
      </c>
      <c r="AK30" s="206" t="s">
        <v>62</v>
      </c>
      <c r="AL30" s="207"/>
      <c r="AM30" s="208"/>
    </row>
    <row r="31" spans="1:39" ht="12.6" customHeight="1" x14ac:dyDescent="0.25">
      <c r="A31" s="55" t="s">
        <v>63</v>
      </c>
      <c r="B31" s="140"/>
      <c r="C31" s="122">
        <v>45364</v>
      </c>
      <c r="D31" s="122">
        <v>27000</v>
      </c>
      <c r="E31" s="122">
        <v>119054</v>
      </c>
      <c r="F31" s="122"/>
      <c r="G31" s="122"/>
      <c r="H31" s="122">
        <v>5400</v>
      </c>
      <c r="I31" s="122">
        <v>40000</v>
      </c>
      <c r="J31" s="122">
        <v>43000</v>
      </c>
      <c r="K31" s="122">
        <v>403817</v>
      </c>
      <c r="L31" s="122">
        <v>62792</v>
      </c>
      <c r="M31" s="122">
        <v>29700</v>
      </c>
      <c r="N31" s="122">
        <v>43000</v>
      </c>
      <c r="O31" s="122"/>
      <c r="P31" s="122">
        <v>85120</v>
      </c>
      <c r="Q31" s="122">
        <v>1020000</v>
      </c>
      <c r="R31" s="122">
        <v>157117</v>
      </c>
      <c r="S31" s="122">
        <v>304000</v>
      </c>
      <c r="T31" s="122">
        <v>128000</v>
      </c>
      <c r="U31" s="122"/>
      <c r="V31" s="122">
        <v>47000</v>
      </c>
      <c r="W31" s="122"/>
      <c r="X31" s="122">
        <v>129000</v>
      </c>
      <c r="Y31" s="122"/>
      <c r="Z31" s="122"/>
      <c r="AA31" s="122"/>
      <c r="AB31" s="122">
        <v>4505604</v>
      </c>
      <c r="AC31" s="122">
        <v>1388857</v>
      </c>
      <c r="AD31" s="122">
        <v>157950</v>
      </c>
      <c r="AE31" s="122">
        <v>1221156</v>
      </c>
      <c r="AF31" s="122"/>
      <c r="AG31" s="152">
        <f t="shared" si="5"/>
        <v>9962931</v>
      </c>
      <c r="AH31" s="30">
        <v>723200</v>
      </c>
      <c r="AI31" s="49">
        <v>2374292</v>
      </c>
      <c r="AJ31" s="28">
        <f t="shared" si="1"/>
        <v>13060423</v>
      </c>
      <c r="AK31" s="203" t="s">
        <v>63</v>
      </c>
      <c r="AL31" s="204"/>
      <c r="AM31" s="205"/>
    </row>
    <row r="32" spans="1:39" ht="12.6" customHeight="1" thickBot="1" x14ac:dyDescent="0.3">
      <c r="A32" s="58" t="s">
        <v>158</v>
      </c>
      <c r="B32" s="143">
        <f>B31</f>
        <v>0</v>
      </c>
      <c r="C32" s="143">
        <f t="shared" ref="C32:AI32" si="11">C31</f>
        <v>45364</v>
      </c>
      <c r="D32" s="143">
        <f t="shared" si="11"/>
        <v>27000</v>
      </c>
      <c r="E32" s="143">
        <f t="shared" si="11"/>
        <v>119054</v>
      </c>
      <c r="F32" s="143">
        <f t="shared" si="11"/>
        <v>0</v>
      </c>
      <c r="G32" s="143">
        <f t="shared" si="11"/>
        <v>0</v>
      </c>
      <c r="H32" s="143">
        <f t="shared" si="11"/>
        <v>5400</v>
      </c>
      <c r="I32" s="143">
        <f t="shared" si="11"/>
        <v>40000</v>
      </c>
      <c r="J32" s="143">
        <f t="shared" si="11"/>
        <v>43000</v>
      </c>
      <c r="K32" s="143">
        <f t="shared" si="11"/>
        <v>403817</v>
      </c>
      <c r="L32" s="143">
        <f t="shared" si="11"/>
        <v>62792</v>
      </c>
      <c r="M32" s="143">
        <f t="shared" si="11"/>
        <v>29700</v>
      </c>
      <c r="N32" s="143">
        <f t="shared" si="11"/>
        <v>43000</v>
      </c>
      <c r="O32" s="143">
        <f t="shared" si="11"/>
        <v>0</v>
      </c>
      <c r="P32" s="143">
        <f t="shared" si="11"/>
        <v>85120</v>
      </c>
      <c r="Q32" s="143">
        <f t="shared" si="11"/>
        <v>1020000</v>
      </c>
      <c r="R32" s="143">
        <f t="shared" si="11"/>
        <v>157117</v>
      </c>
      <c r="S32" s="143">
        <f t="shared" si="11"/>
        <v>304000</v>
      </c>
      <c r="T32" s="143">
        <f t="shared" si="11"/>
        <v>128000</v>
      </c>
      <c r="U32" s="143">
        <f t="shared" si="11"/>
        <v>0</v>
      </c>
      <c r="V32" s="143">
        <f t="shared" si="11"/>
        <v>47000</v>
      </c>
      <c r="W32" s="143">
        <f t="shared" si="11"/>
        <v>0</v>
      </c>
      <c r="X32" s="143">
        <f t="shared" si="11"/>
        <v>129000</v>
      </c>
      <c r="Y32" s="143">
        <f t="shared" si="11"/>
        <v>0</v>
      </c>
      <c r="Z32" s="143">
        <f t="shared" si="11"/>
        <v>0</v>
      </c>
      <c r="AA32" s="143">
        <f t="shared" si="11"/>
        <v>0</v>
      </c>
      <c r="AB32" s="143">
        <f t="shared" si="11"/>
        <v>4505604</v>
      </c>
      <c r="AC32" s="143">
        <f t="shared" si="11"/>
        <v>1388857</v>
      </c>
      <c r="AD32" s="143">
        <f t="shared" si="11"/>
        <v>157950</v>
      </c>
      <c r="AE32" s="143">
        <f t="shared" si="11"/>
        <v>1221156</v>
      </c>
      <c r="AF32" s="143">
        <f t="shared" si="11"/>
        <v>0</v>
      </c>
      <c r="AG32" s="152">
        <f t="shared" si="5"/>
        <v>9962931</v>
      </c>
      <c r="AH32" s="45">
        <f t="shared" si="11"/>
        <v>723200</v>
      </c>
      <c r="AI32" s="42">
        <f t="shared" si="11"/>
        <v>2374292</v>
      </c>
      <c r="AJ32" s="36">
        <f t="shared" si="1"/>
        <v>13060423</v>
      </c>
      <c r="AK32" s="224" t="s">
        <v>64</v>
      </c>
      <c r="AL32" s="225"/>
      <c r="AM32" s="226"/>
    </row>
    <row r="33" spans="1:39" ht="12.6" customHeight="1" thickBot="1" x14ac:dyDescent="0.3">
      <c r="A33" s="59" t="s">
        <v>65</v>
      </c>
      <c r="B33" s="144">
        <f>B17+B20+B28+B30+B32</f>
        <v>500000</v>
      </c>
      <c r="C33" s="144">
        <f t="shared" ref="C33:AI33" si="12">C17+C20+C28+C30+C32</f>
        <v>213364</v>
      </c>
      <c r="D33" s="144">
        <f>D17+E21+D28+D30+D32</f>
        <v>127000</v>
      </c>
      <c r="E33" s="144">
        <f>E17+F21+E28+E30+E32</f>
        <v>1450210</v>
      </c>
      <c r="F33" s="144">
        <f t="shared" si="12"/>
        <v>0</v>
      </c>
      <c r="G33" s="144">
        <f t="shared" si="12"/>
        <v>0</v>
      </c>
      <c r="H33" s="144">
        <f t="shared" si="12"/>
        <v>1225400</v>
      </c>
      <c r="I33" s="144">
        <f t="shared" si="12"/>
        <v>200000</v>
      </c>
      <c r="J33" s="144">
        <f t="shared" si="12"/>
        <v>200000</v>
      </c>
      <c r="K33" s="144">
        <f t="shared" si="12"/>
        <v>1899437</v>
      </c>
      <c r="L33" s="144">
        <f t="shared" si="12"/>
        <v>295357</v>
      </c>
      <c r="M33" s="144">
        <f t="shared" si="12"/>
        <v>139700</v>
      </c>
      <c r="N33" s="144">
        <f t="shared" si="12"/>
        <v>200000</v>
      </c>
      <c r="O33" s="144">
        <f t="shared" si="12"/>
        <v>0</v>
      </c>
      <c r="P33" s="144">
        <f t="shared" si="12"/>
        <v>401000</v>
      </c>
      <c r="Q33" s="144">
        <f t="shared" si="12"/>
        <v>4800000</v>
      </c>
      <c r="R33" s="144">
        <f t="shared" si="12"/>
        <v>733117</v>
      </c>
      <c r="S33" s="144">
        <f t="shared" si="12"/>
        <v>3354000</v>
      </c>
      <c r="T33" s="144">
        <f t="shared" si="12"/>
        <v>600000</v>
      </c>
      <c r="U33" s="144">
        <f t="shared" si="12"/>
        <v>1455000</v>
      </c>
      <c r="V33" s="144">
        <f t="shared" si="12"/>
        <v>6335400</v>
      </c>
      <c r="W33" s="144">
        <f t="shared" si="12"/>
        <v>30000</v>
      </c>
      <c r="X33" s="144">
        <f t="shared" si="12"/>
        <v>628000</v>
      </c>
      <c r="Y33" s="144">
        <f t="shared" si="12"/>
        <v>158400</v>
      </c>
      <c r="Z33" s="144">
        <f t="shared" si="12"/>
        <v>0</v>
      </c>
      <c r="AA33" s="144">
        <f t="shared" si="12"/>
        <v>0</v>
      </c>
      <c r="AB33" s="144">
        <f t="shared" si="12"/>
        <v>21193028</v>
      </c>
      <c r="AC33" s="144">
        <f t="shared" si="12"/>
        <v>6532770</v>
      </c>
      <c r="AD33" s="144">
        <f t="shared" si="12"/>
        <v>767950</v>
      </c>
      <c r="AE33" s="144">
        <f t="shared" si="12"/>
        <v>5743956</v>
      </c>
      <c r="AF33" s="144">
        <f t="shared" si="12"/>
        <v>0</v>
      </c>
      <c r="AG33" s="152">
        <f t="shared" si="5"/>
        <v>59183089</v>
      </c>
      <c r="AH33" s="46">
        <f t="shared" si="12"/>
        <v>3792200</v>
      </c>
      <c r="AI33" s="41">
        <f t="shared" si="12"/>
        <v>11743979</v>
      </c>
      <c r="AJ33" s="46">
        <f t="shared" si="1"/>
        <v>74719268</v>
      </c>
      <c r="AK33" s="245" t="s">
        <v>65</v>
      </c>
      <c r="AL33" s="246"/>
      <c r="AM33" s="247"/>
    </row>
    <row r="34" spans="1:39" ht="12.6" customHeight="1" thickBot="1" x14ac:dyDescent="0.3">
      <c r="A34" s="62" t="s">
        <v>71</v>
      </c>
      <c r="B34" s="141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>
        <v>11208000</v>
      </c>
      <c r="AG34" s="152">
        <f t="shared" si="5"/>
        <v>11208000</v>
      </c>
      <c r="AH34" s="33"/>
      <c r="AI34" s="70"/>
      <c r="AJ34" s="36">
        <f t="shared" si="1"/>
        <v>11208000</v>
      </c>
      <c r="AK34" s="242" t="s">
        <v>71</v>
      </c>
      <c r="AL34" s="243"/>
      <c r="AM34" s="244"/>
    </row>
    <row r="35" spans="1:39" ht="12.6" customHeight="1" thickBot="1" x14ac:dyDescent="0.3">
      <c r="A35" s="63" t="s">
        <v>72</v>
      </c>
      <c r="B35" s="147">
        <f t="shared" ref="B35:AI35" si="13">SUM(B34:B34)</f>
        <v>0</v>
      </c>
      <c r="C35" s="147">
        <f t="shared" si="13"/>
        <v>0</v>
      </c>
      <c r="D35" s="147">
        <f t="shared" si="13"/>
        <v>0</v>
      </c>
      <c r="E35" s="147">
        <f t="shared" si="13"/>
        <v>0</v>
      </c>
      <c r="F35" s="147">
        <f t="shared" si="13"/>
        <v>0</v>
      </c>
      <c r="G35" s="147">
        <f t="shared" si="13"/>
        <v>0</v>
      </c>
      <c r="H35" s="147">
        <f t="shared" si="13"/>
        <v>0</v>
      </c>
      <c r="I35" s="147">
        <f t="shared" si="13"/>
        <v>0</v>
      </c>
      <c r="J35" s="147">
        <f t="shared" si="13"/>
        <v>0</v>
      </c>
      <c r="K35" s="147">
        <f t="shared" si="13"/>
        <v>0</v>
      </c>
      <c r="L35" s="147">
        <f t="shared" si="13"/>
        <v>0</v>
      </c>
      <c r="M35" s="147">
        <f t="shared" si="13"/>
        <v>0</v>
      </c>
      <c r="N35" s="147">
        <f t="shared" si="13"/>
        <v>0</v>
      </c>
      <c r="O35" s="147">
        <f t="shared" si="13"/>
        <v>0</v>
      </c>
      <c r="P35" s="147">
        <f t="shared" si="13"/>
        <v>0</v>
      </c>
      <c r="Q35" s="147">
        <f t="shared" si="13"/>
        <v>0</v>
      </c>
      <c r="R35" s="147">
        <f t="shared" si="13"/>
        <v>0</v>
      </c>
      <c r="S35" s="147">
        <f t="shared" si="13"/>
        <v>0</v>
      </c>
      <c r="T35" s="147">
        <f t="shared" si="13"/>
        <v>0</v>
      </c>
      <c r="U35" s="147">
        <f t="shared" si="13"/>
        <v>0</v>
      </c>
      <c r="V35" s="147">
        <f t="shared" si="13"/>
        <v>0</v>
      </c>
      <c r="W35" s="147">
        <f t="shared" si="13"/>
        <v>0</v>
      </c>
      <c r="X35" s="147">
        <f t="shared" si="13"/>
        <v>0</v>
      </c>
      <c r="Y35" s="147">
        <f t="shared" si="13"/>
        <v>0</v>
      </c>
      <c r="Z35" s="147">
        <f t="shared" si="13"/>
        <v>0</v>
      </c>
      <c r="AA35" s="147">
        <f t="shared" si="13"/>
        <v>0</v>
      </c>
      <c r="AB35" s="147">
        <f t="shared" si="13"/>
        <v>0</v>
      </c>
      <c r="AC35" s="147">
        <f t="shared" si="13"/>
        <v>0</v>
      </c>
      <c r="AD35" s="147">
        <f t="shared" si="13"/>
        <v>0</v>
      </c>
      <c r="AE35" s="147">
        <f t="shared" si="13"/>
        <v>0</v>
      </c>
      <c r="AF35" s="147">
        <f t="shared" si="13"/>
        <v>11208000</v>
      </c>
      <c r="AG35" s="152">
        <f t="shared" si="5"/>
        <v>11208000</v>
      </c>
      <c r="AH35" s="26">
        <f t="shared" si="13"/>
        <v>0</v>
      </c>
      <c r="AI35" s="52">
        <f t="shared" si="13"/>
        <v>0</v>
      </c>
      <c r="AJ35" s="46">
        <f t="shared" si="1"/>
        <v>11208000</v>
      </c>
      <c r="AK35" s="251" t="s">
        <v>72</v>
      </c>
      <c r="AL35" s="252"/>
      <c r="AM35" s="253"/>
    </row>
    <row r="36" spans="1:39" ht="12.6" customHeight="1" x14ac:dyDescent="0.25">
      <c r="A36" s="55" t="s">
        <v>198</v>
      </c>
      <c r="B36" s="140"/>
      <c r="C36" s="122"/>
      <c r="D36" s="122"/>
      <c r="E36" s="122"/>
      <c r="F36" s="122">
        <v>2800000</v>
      </c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52">
        <f t="shared" si="5"/>
        <v>2800000</v>
      </c>
      <c r="AH36" s="30">
        <v>0</v>
      </c>
      <c r="AI36" s="49">
        <v>0</v>
      </c>
      <c r="AJ36" s="28">
        <f t="shared" si="1"/>
        <v>2800000</v>
      </c>
      <c r="AK36" s="218" t="s">
        <v>201</v>
      </c>
      <c r="AL36" s="219"/>
      <c r="AM36" s="220"/>
    </row>
    <row r="37" spans="1:39" ht="12.6" customHeight="1" x14ac:dyDescent="0.25">
      <c r="A37" s="55" t="s">
        <v>200</v>
      </c>
      <c r="B37" s="140"/>
      <c r="C37" s="122"/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>
        <v>560000</v>
      </c>
      <c r="AG37" s="152">
        <f t="shared" si="5"/>
        <v>560000</v>
      </c>
      <c r="AH37" s="30"/>
      <c r="AI37" s="49">
        <v>212200</v>
      </c>
      <c r="AJ37" s="28">
        <f t="shared" si="1"/>
        <v>772200</v>
      </c>
      <c r="AK37" s="248" t="s">
        <v>202</v>
      </c>
      <c r="AL37" s="249"/>
      <c r="AM37" s="250"/>
    </row>
    <row r="38" spans="1:39" ht="12.6" customHeight="1" x14ac:dyDescent="0.25">
      <c r="A38" s="55" t="s">
        <v>160</v>
      </c>
      <c r="B38" s="140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>
        <v>100000</v>
      </c>
      <c r="AA38" s="122"/>
      <c r="AB38" s="122"/>
      <c r="AC38" s="122"/>
      <c r="AD38" s="122"/>
      <c r="AE38" s="122"/>
      <c r="AF38" s="122"/>
      <c r="AG38" s="152">
        <f t="shared" si="5"/>
        <v>100000</v>
      </c>
      <c r="AH38" s="30"/>
      <c r="AI38" s="49"/>
      <c r="AJ38" s="28">
        <f t="shared" si="1"/>
        <v>100000</v>
      </c>
      <c r="AK38" s="218" t="s">
        <v>75</v>
      </c>
      <c r="AL38" s="219"/>
      <c r="AM38" s="220"/>
    </row>
    <row r="39" spans="1:39" ht="12.6" customHeight="1" x14ac:dyDescent="0.25">
      <c r="A39" s="55" t="s">
        <v>164</v>
      </c>
      <c r="B39" s="141"/>
      <c r="C39" s="128"/>
      <c r="D39" s="128"/>
      <c r="E39" s="128"/>
      <c r="F39" s="128"/>
      <c r="G39" s="128">
        <v>1367995</v>
      </c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52">
        <f t="shared" si="5"/>
        <v>1367995</v>
      </c>
      <c r="AH39" s="33"/>
      <c r="AI39" s="70"/>
      <c r="AJ39" s="28">
        <f t="shared" si="1"/>
        <v>1367995</v>
      </c>
      <c r="AK39" s="257" t="s">
        <v>164</v>
      </c>
      <c r="AL39" s="258"/>
      <c r="AM39" s="259"/>
    </row>
    <row r="40" spans="1:39" ht="12.6" customHeight="1" x14ac:dyDescent="0.25">
      <c r="A40" s="55" t="s">
        <v>162</v>
      </c>
      <c r="B40" s="141"/>
      <c r="C40" s="128"/>
      <c r="D40" s="128"/>
      <c r="E40" s="128"/>
      <c r="F40" s="128"/>
      <c r="G40" s="128">
        <v>4486723</v>
      </c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52">
        <f t="shared" si="5"/>
        <v>4486723</v>
      </c>
      <c r="AH40" s="33"/>
      <c r="AI40" s="70"/>
      <c r="AJ40" s="28">
        <f t="shared" si="1"/>
        <v>4486723</v>
      </c>
      <c r="AK40" s="257" t="s">
        <v>162</v>
      </c>
      <c r="AL40" s="258"/>
      <c r="AM40" s="259"/>
    </row>
    <row r="41" spans="1:39" ht="12.6" customHeight="1" x14ac:dyDescent="0.25">
      <c r="A41" s="64" t="s">
        <v>163</v>
      </c>
      <c r="B41" s="141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52">
        <f t="shared" si="5"/>
        <v>0</v>
      </c>
      <c r="AH41" s="33"/>
      <c r="AI41" s="70"/>
      <c r="AJ41" s="28">
        <f t="shared" si="1"/>
        <v>0</v>
      </c>
      <c r="AK41" s="254" t="s">
        <v>153</v>
      </c>
      <c r="AL41" s="255"/>
      <c r="AM41" s="256"/>
    </row>
    <row r="42" spans="1:39" ht="12.6" customHeight="1" thickBot="1" x14ac:dyDescent="0.3">
      <c r="A42" s="56" t="s">
        <v>199</v>
      </c>
      <c r="B42" s="141"/>
      <c r="C42" s="128"/>
      <c r="D42" s="128"/>
      <c r="E42" s="128"/>
      <c r="F42" s="128"/>
      <c r="G42" s="128">
        <v>9200000</v>
      </c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52">
        <f t="shared" si="5"/>
        <v>9200000</v>
      </c>
      <c r="AH42" s="33"/>
      <c r="AI42" s="70"/>
      <c r="AJ42" s="36">
        <f t="shared" si="1"/>
        <v>9200000</v>
      </c>
      <c r="AK42" s="236" t="s">
        <v>154</v>
      </c>
      <c r="AL42" s="237"/>
      <c r="AM42" s="238"/>
    </row>
    <row r="43" spans="1:39" ht="12.6" customHeight="1" thickBot="1" x14ac:dyDescent="0.3">
      <c r="A43" s="65" t="s">
        <v>77</v>
      </c>
      <c r="B43" s="148">
        <f t="shared" ref="B43:AJ43" si="14">SUM(B36:B42)</f>
        <v>0</v>
      </c>
      <c r="C43" s="148">
        <f t="shared" si="14"/>
        <v>0</v>
      </c>
      <c r="D43" s="148">
        <f t="shared" si="14"/>
        <v>0</v>
      </c>
      <c r="E43" s="148">
        <f t="shared" si="14"/>
        <v>0</v>
      </c>
      <c r="F43" s="148">
        <f t="shared" si="14"/>
        <v>2800000</v>
      </c>
      <c r="G43" s="148">
        <f t="shared" si="14"/>
        <v>15054718</v>
      </c>
      <c r="H43" s="148">
        <f t="shared" si="14"/>
        <v>0</v>
      </c>
      <c r="I43" s="148">
        <f t="shared" si="14"/>
        <v>0</v>
      </c>
      <c r="J43" s="148">
        <f t="shared" si="14"/>
        <v>0</v>
      </c>
      <c r="K43" s="148">
        <f t="shared" si="14"/>
        <v>0</v>
      </c>
      <c r="L43" s="148">
        <f t="shared" si="14"/>
        <v>0</v>
      </c>
      <c r="M43" s="148">
        <f t="shared" si="14"/>
        <v>0</v>
      </c>
      <c r="N43" s="148">
        <f t="shared" si="14"/>
        <v>0</v>
      </c>
      <c r="O43" s="148">
        <f t="shared" si="14"/>
        <v>0</v>
      </c>
      <c r="P43" s="148">
        <f t="shared" si="14"/>
        <v>0</v>
      </c>
      <c r="Q43" s="148">
        <f t="shared" si="14"/>
        <v>0</v>
      </c>
      <c r="R43" s="148">
        <f t="shared" si="14"/>
        <v>0</v>
      </c>
      <c r="S43" s="148">
        <f t="shared" si="14"/>
        <v>0</v>
      </c>
      <c r="T43" s="148">
        <f t="shared" si="14"/>
        <v>0</v>
      </c>
      <c r="U43" s="148">
        <f t="shared" si="14"/>
        <v>0</v>
      </c>
      <c r="V43" s="148">
        <f t="shared" si="14"/>
        <v>0</v>
      </c>
      <c r="W43" s="148">
        <f t="shared" si="14"/>
        <v>0</v>
      </c>
      <c r="X43" s="148">
        <f t="shared" si="14"/>
        <v>0</v>
      </c>
      <c r="Y43" s="148">
        <f t="shared" si="14"/>
        <v>0</v>
      </c>
      <c r="Z43" s="148">
        <f t="shared" si="14"/>
        <v>100000</v>
      </c>
      <c r="AA43" s="148">
        <f t="shared" si="14"/>
        <v>0</v>
      </c>
      <c r="AB43" s="148">
        <f t="shared" si="14"/>
        <v>0</v>
      </c>
      <c r="AC43" s="148">
        <f t="shared" si="14"/>
        <v>0</v>
      </c>
      <c r="AD43" s="148">
        <f t="shared" si="14"/>
        <v>0</v>
      </c>
      <c r="AE43" s="148">
        <f t="shared" si="14"/>
        <v>0</v>
      </c>
      <c r="AF43" s="148">
        <f t="shared" si="14"/>
        <v>560000</v>
      </c>
      <c r="AG43" s="152">
        <f t="shared" si="5"/>
        <v>18514718</v>
      </c>
      <c r="AH43" s="69">
        <f t="shared" si="14"/>
        <v>0</v>
      </c>
      <c r="AI43" s="69">
        <f t="shared" si="14"/>
        <v>212200</v>
      </c>
      <c r="AJ43" s="69">
        <f t="shared" si="14"/>
        <v>18726918</v>
      </c>
      <c r="AK43" s="239" t="s">
        <v>77</v>
      </c>
      <c r="AL43" s="240"/>
      <c r="AM43" s="241"/>
    </row>
    <row r="44" spans="1:39" ht="12.6" customHeight="1" x14ac:dyDescent="0.25">
      <c r="A44" s="54" t="s">
        <v>78</v>
      </c>
      <c r="B44" s="139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52">
        <f t="shared" si="5"/>
        <v>0</v>
      </c>
      <c r="AH44" s="28"/>
      <c r="AI44" s="39"/>
      <c r="AJ44" s="28">
        <f t="shared" si="1"/>
        <v>0</v>
      </c>
      <c r="AK44" s="233" t="s">
        <v>78</v>
      </c>
      <c r="AL44" s="234"/>
      <c r="AM44" s="235"/>
    </row>
    <row r="45" spans="1:39" ht="12.6" customHeight="1" x14ac:dyDescent="0.25">
      <c r="A45" s="55" t="s">
        <v>79</v>
      </c>
      <c r="B45" s="140"/>
      <c r="C45" s="122"/>
      <c r="D45" s="122"/>
      <c r="E45" s="122">
        <v>5</v>
      </c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>
        <v>5351417</v>
      </c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52">
        <f t="shared" si="5"/>
        <v>5351422</v>
      </c>
      <c r="AH45" s="30"/>
      <c r="AI45" s="49">
        <v>157000</v>
      </c>
      <c r="AJ45" s="28">
        <f t="shared" si="1"/>
        <v>5508422</v>
      </c>
      <c r="AK45" s="218" t="s">
        <v>79</v>
      </c>
      <c r="AL45" s="219"/>
      <c r="AM45" s="220"/>
    </row>
    <row r="46" spans="1:39" ht="12.6" customHeight="1" thickBot="1" x14ac:dyDescent="0.3">
      <c r="A46" s="56" t="s">
        <v>80</v>
      </c>
      <c r="B46" s="141"/>
      <c r="C46" s="128"/>
      <c r="D46" s="128"/>
      <c r="E46" s="128">
        <v>2</v>
      </c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>
        <v>1444883</v>
      </c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52">
        <f t="shared" si="5"/>
        <v>1444885</v>
      </c>
      <c r="AH46" s="33"/>
      <c r="AI46" s="70">
        <v>43000</v>
      </c>
      <c r="AJ46" s="36">
        <f t="shared" si="1"/>
        <v>1487885</v>
      </c>
      <c r="AK46" s="236" t="s">
        <v>80</v>
      </c>
      <c r="AL46" s="266"/>
      <c r="AM46" s="267"/>
    </row>
    <row r="47" spans="1:39" ht="12.6" customHeight="1" thickBot="1" x14ac:dyDescent="0.3">
      <c r="A47" s="63" t="s">
        <v>81</v>
      </c>
      <c r="B47" s="144">
        <f>SUM(B44:B46)</f>
        <v>0</v>
      </c>
      <c r="C47" s="144">
        <f t="shared" ref="C47:AI47" si="15">SUM(C44:C46)</f>
        <v>0</v>
      </c>
      <c r="D47" s="144">
        <f t="shared" si="15"/>
        <v>0</v>
      </c>
      <c r="E47" s="144">
        <f t="shared" si="15"/>
        <v>7</v>
      </c>
      <c r="F47" s="144">
        <f t="shared" si="15"/>
        <v>0</v>
      </c>
      <c r="G47" s="144">
        <f t="shared" si="15"/>
        <v>0</v>
      </c>
      <c r="H47" s="144">
        <f t="shared" si="15"/>
        <v>0</v>
      </c>
      <c r="I47" s="144">
        <f t="shared" si="15"/>
        <v>0</v>
      </c>
      <c r="J47" s="144">
        <f t="shared" si="15"/>
        <v>0</v>
      </c>
      <c r="K47" s="144">
        <f t="shared" si="15"/>
        <v>0</v>
      </c>
      <c r="L47" s="144">
        <f t="shared" si="15"/>
        <v>0</v>
      </c>
      <c r="M47" s="144">
        <f t="shared" si="15"/>
        <v>0</v>
      </c>
      <c r="N47" s="144">
        <f t="shared" si="15"/>
        <v>0</v>
      </c>
      <c r="O47" s="144">
        <f t="shared" si="15"/>
        <v>0</v>
      </c>
      <c r="P47" s="144">
        <f t="shared" si="15"/>
        <v>6796300</v>
      </c>
      <c r="Q47" s="144">
        <f t="shared" si="15"/>
        <v>0</v>
      </c>
      <c r="R47" s="144">
        <f t="shared" si="15"/>
        <v>0</v>
      </c>
      <c r="S47" s="144">
        <f t="shared" si="15"/>
        <v>0</v>
      </c>
      <c r="T47" s="144">
        <f t="shared" si="15"/>
        <v>0</v>
      </c>
      <c r="U47" s="144">
        <f t="shared" si="15"/>
        <v>0</v>
      </c>
      <c r="V47" s="144">
        <f t="shared" si="15"/>
        <v>0</v>
      </c>
      <c r="W47" s="144">
        <f t="shared" si="15"/>
        <v>0</v>
      </c>
      <c r="X47" s="144">
        <f t="shared" si="15"/>
        <v>0</v>
      </c>
      <c r="Y47" s="144">
        <f t="shared" si="15"/>
        <v>0</v>
      </c>
      <c r="Z47" s="144">
        <f t="shared" si="15"/>
        <v>0</v>
      </c>
      <c r="AA47" s="144">
        <f t="shared" si="15"/>
        <v>0</v>
      </c>
      <c r="AB47" s="144">
        <f t="shared" si="15"/>
        <v>0</v>
      </c>
      <c r="AC47" s="144">
        <f t="shared" si="15"/>
        <v>0</v>
      </c>
      <c r="AD47" s="144">
        <f t="shared" si="15"/>
        <v>0</v>
      </c>
      <c r="AE47" s="144">
        <f t="shared" si="15"/>
        <v>0</v>
      </c>
      <c r="AF47" s="144">
        <f t="shared" si="15"/>
        <v>0</v>
      </c>
      <c r="AG47" s="152">
        <f t="shared" si="5"/>
        <v>6796307</v>
      </c>
      <c r="AH47" s="46">
        <f t="shared" si="15"/>
        <v>0</v>
      </c>
      <c r="AI47" s="41">
        <f t="shared" si="15"/>
        <v>200000</v>
      </c>
      <c r="AJ47" s="26">
        <f t="shared" si="1"/>
        <v>6996307</v>
      </c>
      <c r="AK47" s="251" t="s">
        <v>81</v>
      </c>
      <c r="AL47" s="252"/>
      <c r="AM47" s="253"/>
    </row>
    <row r="48" spans="1:39" ht="12.6" customHeight="1" x14ac:dyDescent="0.25">
      <c r="A48" s="66" t="s">
        <v>82</v>
      </c>
      <c r="B48" s="139"/>
      <c r="C48" s="121"/>
      <c r="D48" s="121">
        <v>1000000</v>
      </c>
      <c r="E48" s="121"/>
      <c r="F48" s="121"/>
      <c r="G48" s="121"/>
      <c r="H48" s="121"/>
      <c r="I48" s="121"/>
      <c r="J48" s="121"/>
      <c r="K48" s="121"/>
      <c r="L48" s="121">
        <v>8386512</v>
      </c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52">
        <f t="shared" si="5"/>
        <v>9386512</v>
      </c>
      <c r="AH48" s="28"/>
      <c r="AI48" s="39"/>
      <c r="AJ48" s="28">
        <f t="shared" si="1"/>
        <v>9386512</v>
      </c>
      <c r="AK48" s="268" t="s">
        <v>82</v>
      </c>
      <c r="AL48" s="269"/>
      <c r="AM48" s="270"/>
    </row>
    <row r="49" spans="1:39" ht="12.6" customHeight="1" thickBot="1" x14ac:dyDescent="0.3">
      <c r="A49" s="56" t="s">
        <v>83</v>
      </c>
      <c r="B49" s="141"/>
      <c r="C49" s="128"/>
      <c r="D49" s="128">
        <v>270000</v>
      </c>
      <c r="E49" s="128"/>
      <c r="F49" s="128"/>
      <c r="G49" s="128"/>
      <c r="H49" s="128"/>
      <c r="I49" s="128"/>
      <c r="J49" s="128"/>
      <c r="K49" s="128"/>
      <c r="L49" s="128">
        <v>2264358</v>
      </c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52">
        <f t="shared" si="5"/>
        <v>2534358</v>
      </c>
      <c r="AH49" s="33"/>
      <c r="AI49" s="70"/>
      <c r="AJ49" s="36">
        <f t="shared" si="1"/>
        <v>2534358</v>
      </c>
      <c r="AK49" s="236" t="s">
        <v>83</v>
      </c>
      <c r="AL49" s="237"/>
      <c r="AM49" s="238"/>
    </row>
    <row r="50" spans="1:39" ht="12.6" customHeight="1" thickBot="1" x14ac:dyDescent="0.3">
      <c r="A50" s="59" t="s">
        <v>84</v>
      </c>
      <c r="B50" s="144">
        <f>SUM(B48:B49)</f>
        <v>0</v>
      </c>
      <c r="C50" s="144">
        <f t="shared" ref="C50:AI50" si="16">SUM(C48:C49)</f>
        <v>0</v>
      </c>
      <c r="D50" s="144">
        <f t="shared" si="16"/>
        <v>1270000</v>
      </c>
      <c r="E50" s="144">
        <f t="shared" si="16"/>
        <v>0</v>
      </c>
      <c r="F50" s="144">
        <f t="shared" si="16"/>
        <v>0</v>
      </c>
      <c r="G50" s="144">
        <f t="shared" si="16"/>
        <v>0</v>
      </c>
      <c r="H50" s="144">
        <f t="shared" si="16"/>
        <v>0</v>
      </c>
      <c r="I50" s="144">
        <f t="shared" si="16"/>
        <v>0</v>
      </c>
      <c r="J50" s="144">
        <f t="shared" si="16"/>
        <v>0</v>
      </c>
      <c r="K50" s="144">
        <f t="shared" si="16"/>
        <v>0</v>
      </c>
      <c r="L50" s="144">
        <f t="shared" si="16"/>
        <v>10650870</v>
      </c>
      <c r="M50" s="144">
        <f t="shared" si="16"/>
        <v>0</v>
      </c>
      <c r="N50" s="144">
        <f t="shared" si="16"/>
        <v>0</v>
      </c>
      <c r="O50" s="144">
        <f t="shared" si="16"/>
        <v>0</v>
      </c>
      <c r="P50" s="144">
        <f t="shared" si="16"/>
        <v>0</v>
      </c>
      <c r="Q50" s="144">
        <f t="shared" si="16"/>
        <v>0</v>
      </c>
      <c r="R50" s="144">
        <f t="shared" si="16"/>
        <v>0</v>
      </c>
      <c r="S50" s="144">
        <f t="shared" si="16"/>
        <v>0</v>
      </c>
      <c r="T50" s="144">
        <f t="shared" si="16"/>
        <v>0</v>
      </c>
      <c r="U50" s="144">
        <f t="shared" si="16"/>
        <v>0</v>
      </c>
      <c r="V50" s="144">
        <f t="shared" si="16"/>
        <v>0</v>
      </c>
      <c r="W50" s="144">
        <f t="shared" si="16"/>
        <v>0</v>
      </c>
      <c r="X50" s="144">
        <f t="shared" si="16"/>
        <v>0</v>
      </c>
      <c r="Y50" s="144">
        <f t="shared" si="16"/>
        <v>0</v>
      </c>
      <c r="Z50" s="144">
        <f t="shared" si="16"/>
        <v>0</v>
      </c>
      <c r="AA50" s="144">
        <f t="shared" si="16"/>
        <v>0</v>
      </c>
      <c r="AB50" s="144">
        <f t="shared" si="16"/>
        <v>0</v>
      </c>
      <c r="AC50" s="144">
        <f t="shared" si="16"/>
        <v>0</v>
      </c>
      <c r="AD50" s="144">
        <f t="shared" si="16"/>
        <v>0</v>
      </c>
      <c r="AE50" s="144">
        <f t="shared" si="16"/>
        <v>0</v>
      </c>
      <c r="AF50" s="144">
        <f t="shared" si="16"/>
        <v>0</v>
      </c>
      <c r="AG50" s="152">
        <f t="shared" si="5"/>
        <v>11920870</v>
      </c>
      <c r="AH50" s="46">
        <f t="shared" si="16"/>
        <v>0</v>
      </c>
      <c r="AI50" s="41">
        <f t="shared" si="16"/>
        <v>0</v>
      </c>
      <c r="AJ50" s="46">
        <f t="shared" si="1"/>
        <v>11920870</v>
      </c>
      <c r="AK50" s="227" t="s">
        <v>84</v>
      </c>
      <c r="AL50" s="228"/>
      <c r="AM50" s="229"/>
    </row>
    <row r="51" spans="1:39" ht="12.6" customHeight="1" thickBot="1" x14ac:dyDescent="0.3">
      <c r="A51" s="56" t="s">
        <v>159</v>
      </c>
      <c r="B51" s="141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>
        <v>1500000</v>
      </c>
      <c r="AB51" s="128"/>
      <c r="AC51" s="128"/>
      <c r="AD51" s="128"/>
      <c r="AE51" s="128"/>
      <c r="AF51" s="128"/>
      <c r="AG51" s="152">
        <f t="shared" si="5"/>
        <v>1500000</v>
      </c>
      <c r="AH51" s="33"/>
      <c r="AI51" s="70"/>
      <c r="AJ51" s="36">
        <f t="shared" si="1"/>
        <v>1500000</v>
      </c>
      <c r="AK51" s="236" t="s">
        <v>86</v>
      </c>
      <c r="AL51" s="237"/>
      <c r="AM51" s="238"/>
    </row>
    <row r="52" spans="1:39" ht="12.6" customHeight="1" thickBot="1" x14ac:dyDescent="0.3">
      <c r="A52" s="59" t="s">
        <v>87</v>
      </c>
      <c r="B52" s="144">
        <f t="shared" ref="B52:AI52" si="17">SUM(B51:B51)</f>
        <v>0</v>
      </c>
      <c r="C52" s="144">
        <f t="shared" si="17"/>
        <v>0</v>
      </c>
      <c r="D52" s="144">
        <f t="shared" si="17"/>
        <v>0</v>
      </c>
      <c r="E52" s="144">
        <f t="shared" si="17"/>
        <v>0</v>
      </c>
      <c r="F52" s="144">
        <f t="shared" si="17"/>
        <v>0</v>
      </c>
      <c r="G52" s="144">
        <f t="shared" si="17"/>
        <v>0</v>
      </c>
      <c r="H52" s="144">
        <f t="shared" si="17"/>
        <v>0</v>
      </c>
      <c r="I52" s="144">
        <f t="shared" si="17"/>
        <v>0</v>
      </c>
      <c r="J52" s="144">
        <f t="shared" si="17"/>
        <v>0</v>
      </c>
      <c r="K52" s="144">
        <f t="shared" si="17"/>
        <v>0</v>
      </c>
      <c r="L52" s="144">
        <f t="shared" si="17"/>
        <v>0</v>
      </c>
      <c r="M52" s="144">
        <f t="shared" si="17"/>
        <v>0</v>
      </c>
      <c r="N52" s="144">
        <f t="shared" si="17"/>
        <v>0</v>
      </c>
      <c r="O52" s="144">
        <f t="shared" si="17"/>
        <v>0</v>
      </c>
      <c r="P52" s="144">
        <f t="shared" si="17"/>
        <v>0</v>
      </c>
      <c r="Q52" s="144">
        <f t="shared" si="17"/>
        <v>0</v>
      </c>
      <c r="R52" s="144">
        <f t="shared" si="17"/>
        <v>0</v>
      </c>
      <c r="S52" s="144">
        <f t="shared" si="17"/>
        <v>0</v>
      </c>
      <c r="T52" s="144">
        <f t="shared" si="17"/>
        <v>0</v>
      </c>
      <c r="U52" s="144">
        <f t="shared" si="17"/>
        <v>0</v>
      </c>
      <c r="V52" s="144">
        <f t="shared" si="17"/>
        <v>0</v>
      </c>
      <c r="W52" s="144">
        <f t="shared" si="17"/>
        <v>0</v>
      </c>
      <c r="X52" s="144">
        <f t="shared" si="17"/>
        <v>0</v>
      </c>
      <c r="Y52" s="144">
        <f t="shared" si="17"/>
        <v>0</v>
      </c>
      <c r="Z52" s="144">
        <f t="shared" si="17"/>
        <v>0</v>
      </c>
      <c r="AA52" s="144">
        <f t="shared" si="17"/>
        <v>1500000</v>
      </c>
      <c r="AB52" s="144">
        <f t="shared" si="17"/>
        <v>0</v>
      </c>
      <c r="AC52" s="144">
        <f t="shared" si="17"/>
        <v>0</v>
      </c>
      <c r="AD52" s="144">
        <f t="shared" si="17"/>
        <v>0</v>
      </c>
      <c r="AE52" s="144">
        <f t="shared" si="17"/>
        <v>0</v>
      </c>
      <c r="AF52" s="144">
        <f t="shared" si="17"/>
        <v>0</v>
      </c>
      <c r="AG52" s="152">
        <f t="shared" si="5"/>
        <v>1500000</v>
      </c>
      <c r="AH52" s="46">
        <f t="shared" si="17"/>
        <v>0</v>
      </c>
      <c r="AI52" s="41">
        <f t="shared" si="17"/>
        <v>0</v>
      </c>
      <c r="AJ52" s="46">
        <f t="shared" si="1"/>
        <v>1500000</v>
      </c>
      <c r="AK52" s="227" t="s">
        <v>87</v>
      </c>
      <c r="AL52" s="228"/>
      <c r="AM52" s="229"/>
    </row>
    <row r="53" spans="1:39" ht="12.6" customHeight="1" thickBot="1" x14ac:dyDescent="0.3">
      <c r="A53" s="113" t="s">
        <v>88</v>
      </c>
      <c r="B53" s="149">
        <f t="shared" ref="B53:AI53" si="18">B13+B14+B33+B35+B43+B47+B50+B52</f>
        <v>12107123</v>
      </c>
      <c r="C53" s="149">
        <f t="shared" si="18"/>
        <v>1265315</v>
      </c>
      <c r="D53" s="149">
        <f t="shared" si="18"/>
        <v>1397000</v>
      </c>
      <c r="E53" s="149">
        <f t="shared" si="18"/>
        <v>2750217</v>
      </c>
      <c r="F53" s="149">
        <f t="shared" si="18"/>
        <v>2800000</v>
      </c>
      <c r="G53" s="149">
        <f t="shared" si="18"/>
        <v>15054718</v>
      </c>
      <c r="H53" s="149">
        <f t="shared" si="18"/>
        <v>3928713</v>
      </c>
      <c r="I53" s="149">
        <f t="shared" si="18"/>
        <v>200000</v>
      </c>
      <c r="J53" s="149">
        <f t="shared" si="18"/>
        <v>200000</v>
      </c>
      <c r="K53" s="149">
        <f t="shared" si="18"/>
        <v>31636814</v>
      </c>
      <c r="L53" s="149">
        <f t="shared" si="18"/>
        <v>13649540</v>
      </c>
      <c r="M53" s="149">
        <f t="shared" si="18"/>
        <v>808538</v>
      </c>
      <c r="N53" s="149">
        <f t="shared" si="18"/>
        <v>200000</v>
      </c>
      <c r="O53" s="149">
        <f t="shared" si="18"/>
        <v>0</v>
      </c>
      <c r="P53" s="149">
        <f t="shared" si="18"/>
        <v>7197300</v>
      </c>
      <c r="Q53" s="149">
        <f t="shared" si="18"/>
        <v>4800000</v>
      </c>
      <c r="R53" s="149">
        <f t="shared" si="18"/>
        <v>3436430</v>
      </c>
      <c r="S53" s="149">
        <f t="shared" si="18"/>
        <v>3354000</v>
      </c>
      <c r="T53" s="149">
        <f t="shared" si="18"/>
        <v>600000</v>
      </c>
      <c r="U53" s="149">
        <f t="shared" si="18"/>
        <v>1455000</v>
      </c>
      <c r="V53" s="149">
        <f t="shared" si="18"/>
        <v>6335400</v>
      </c>
      <c r="W53" s="149">
        <f t="shared" si="18"/>
        <v>30000</v>
      </c>
      <c r="X53" s="149">
        <f t="shared" si="18"/>
        <v>6974876</v>
      </c>
      <c r="Y53" s="149">
        <f t="shared" si="18"/>
        <v>158400</v>
      </c>
      <c r="Z53" s="149">
        <f t="shared" si="18"/>
        <v>100000</v>
      </c>
      <c r="AA53" s="149">
        <f t="shared" si="18"/>
        <v>1500000</v>
      </c>
      <c r="AB53" s="149">
        <f t="shared" si="18"/>
        <v>21193028</v>
      </c>
      <c r="AC53" s="149">
        <f t="shared" si="18"/>
        <v>6532770</v>
      </c>
      <c r="AD53" s="149">
        <f t="shared" si="18"/>
        <v>4195903</v>
      </c>
      <c r="AE53" s="149">
        <f t="shared" si="18"/>
        <v>6795846</v>
      </c>
      <c r="AF53" s="149">
        <f t="shared" si="18"/>
        <v>11768000</v>
      </c>
      <c r="AG53" s="152">
        <f t="shared" si="5"/>
        <v>172424931</v>
      </c>
      <c r="AH53" s="114">
        <f t="shared" si="18"/>
        <v>43900671</v>
      </c>
      <c r="AI53" s="115">
        <f t="shared" si="18"/>
        <v>62781000</v>
      </c>
      <c r="AJ53" s="114">
        <f t="shared" si="1"/>
        <v>279106602</v>
      </c>
      <c r="AK53" s="260" t="s">
        <v>88</v>
      </c>
      <c r="AL53" s="261"/>
      <c r="AM53" s="262"/>
    </row>
    <row r="54" spans="1:39" ht="13.5" customHeight="1" thickBot="1" x14ac:dyDescent="0.3">
      <c r="A54" s="117" t="s">
        <v>178</v>
      </c>
      <c r="B54" s="125"/>
      <c r="C54" s="125"/>
      <c r="D54" s="125"/>
      <c r="E54" s="125"/>
      <c r="F54" s="125"/>
      <c r="G54" s="125">
        <v>6615354</v>
      </c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52">
        <f t="shared" si="5"/>
        <v>6615354</v>
      </c>
      <c r="AH54" s="116"/>
      <c r="AI54" s="116"/>
      <c r="AJ54" s="114">
        <f t="shared" si="1"/>
        <v>6615354</v>
      </c>
      <c r="AK54" s="263" t="s">
        <v>179</v>
      </c>
      <c r="AL54" s="264"/>
      <c r="AM54" s="265"/>
    </row>
    <row r="55" spans="1:39" ht="12.6" customHeight="1" thickBot="1" x14ac:dyDescent="0.3">
      <c r="A55" s="54" t="s">
        <v>161</v>
      </c>
      <c r="B55" s="139"/>
      <c r="C55" s="121"/>
      <c r="D55" s="121"/>
      <c r="E55" s="121"/>
      <c r="F55" s="121"/>
      <c r="G55" s="121">
        <v>106169671</v>
      </c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52">
        <f t="shared" si="5"/>
        <v>106169671</v>
      </c>
      <c r="AH55" s="26"/>
      <c r="AI55" s="52"/>
      <c r="AJ55" s="26">
        <f t="shared" si="1"/>
        <v>106169671</v>
      </c>
      <c r="AK55" s="233" t="s">
        <v>89</v>
      </c>
      <c r="AL55" s="234"/>
      <c r="AM55" s="235"/>
    </row>
    <row r="56" spans="1:39" ht="12.6" customHeight="1" thickBot="1" x14ac:dyDescent="0.3">
      <c r="A56" s="59" t="s">
        <v>91</v>
      </c>
      <c r="B56" s="144">
        <f>SUM(B54:B55)</f>
        <v>0</v>
      </c>
      <c r="C56" s="144">
        <f t="shared" ref="C56:AF56" si="19">SUM(C54:C55)</f>
        <v>0</v>
      </c>
      <c r="D56" s="144">
        <f t="shared" si="19"/>
        <v>0</v>
      </c>
      <c r="E56" s="144">
        <f t="shared" si="19"/>
        <v>0</v>
      </c>
      <c r="F56" s="144">
        <f t="shared" si="19"/>
        <v>0</v>
      </c>
      <c r="G56" s="144">
        <f t="shared" si="19"/>
        <v>112785025</v>
      </c>
      <c r="H56" s="144">
        <f t="shared" si="19"/>
        <v>0</v>
      </c>
      <c r="I56" s="144">
        <f t="shared" si="19"/>
        <v>0</v>
      </c>
      <c r="J56" s="144">
        <f t="shared" si="19"/>
        <v>0</v>
      </c>
      <c r="K56" s="144">
        <f t="shared" si="19"/>
        <v>0</v>
      </c>
      <c r="L56" s="144">
        <f t="shared" si="19"/>
        <v>0</v>
      </c>
      <c r="M56" s="144">
        <f t="shared" si="19"/>
        <v>0</v>
      </c>
      <c r="N56" s="144">
        <f t="shared" si="19"/>
        <v>0</v>
      </c>
      <c r="O56" s="144">
        <f t="shared" si="19"/>
        <v>0</v>
      </c>
      <c r="P56" s="144">
        <f t="shared" si="19"/>
        <v>0</v>
      </c>
      <c r="Q56" s="144">
        <f t="shared" si="19"/>
        <v>0</v>
      </c>
      <c r="R56" s="144">
        <f t="shared" si="19"/>
        <v>0</v>
      </c>
      <c r="S56" s="144">
        <f t="shared" si="19"/>
        <v>0</v>
      </c>
      <c r="T56" s="144">
        <f t="shared" si="19"/>
        <v>0</v>
      </c>
      <c r="U56" s="144">
        <f t="shared" si="19"/>
        <v>0</v>
      </c>
      <c r="V56" s="144">
        <f t="shared" si="19"/>
        <v>0</v>
      </c>
      <c r="W56" s="144">
        <f t="shared" si="19"/>
        <v>0</v>
      </c>
      <c r="X56" s="144">
        <f t="shared" si="19"/>
        <v>0</v>
      </c>
      <c r="Y56" s="144">
        <f t="shared" si="19"/>
        <v>0</v>
      </c>
      <c r="Z56" s="144">
        <f t="shared" si="19"/>
        <v>0</v>
      </c>
      <c r="AA56" s="144">
        <f t="shared" si="19"/>
        <v>0</v>
      </c>
      <c r="AB56" s="144">
        <f t="shared" si="19"/>
        <v>0</v>
      </c>
      <c r="AC56" s="144">
        <f t="shared" si="19"/>
        <v>0</v>
      </c>
      <c r="AD56" s="144">
        <f t="shared" si="19"/>
        <v>0</v>
      </c>
      <c r="AE56" s="144">
        <f t="shared" si="19"/>
        <v>0</v>
      </c>
      <c r="AF56" s="144">
        <f t="shared" si="19"/>
        <v>0</v>
      </c>
      <c r="AG56" s="152">
        <f t="shared" si="5"/>
        <v>112785025</v>
      </c>
      <c r="AH56" s="46"/>
      <c r="AI56" s="41"/>
      <c r="AJ56" s="46">
        <f t="shared" si="1"/>
        <v>112785025</v>
      </c>
      <c r="AK56" s="227" t="s">
        <v>91</v>
      </c>
      <c r="AL56" s="228"/>
      <c r="AM56" s="229"/>
    </row>
    <row r="57" spans="1:39" ht="12.6" customHeight="1" thickBot="1" x14ac:dyDescent="0.3">
      <c r="A57" s="63" t="s">
        <v>92</v>
      </c>
      <c r="B57" s="144">
        <f>B53+B56</f>
        <v>12107123</v>
      </c>
      <c r="C57" s="144">
        <f t="shared" ref="C57:AI57" si="20">C53+C56</f>
        <v>1265315</v>
      </c>
      <c r="D57" s="144">
        <f t="shared" si="20"/>
        <v>1397000</v>
      </c>
      <c r="E57" s="144">
        <f t="shared" si="20"/>
        <v>2750217</v>
      </c>
      <c r="F57" s="144">
        <f t="shared" si="20"/>
        <v>2800000</v>
      </c>
      <c r="G57" s="144">
        <f t="shared" si="20"/>
        <v>127839743</v>
      </c>
      <c r="H57" s="144">
        <f t="shared" si="20"/>
        <v>3928713</v>
      </c>
      <c r="I57" s="144">
        <f t="shared" si="20"/>
        <v>200000</v>
      </c>
      <c r="J57" s="144">
        <f t="shared" si="20"/>
        <v>200000</v>
      </c>
      <c r="K57" s="144">
        <f t="shared" si="20"/>
        <v>31636814</v>
      </c>
      <c r="L57" s="144">
        <f t="shared" si="20"/>
        <v>13649540</v>
      </c>
      <c r="M57" s="144">
        <f t="shared" si="20"/>
        <v>808538</v>
      </c>
      <c r="N57" s="144">
        <f t="shared" si="20"/>
        <v>200000</v>
      </c>
      <c r="O57" s="144">
        <f t="shared" si="20"/>
        <v>0</v>
      </c>
      <c r="P57" s="144">
        <f t="shared" si="20"/>
        <v>7197300</v>
      </c>
      <c r="Q57" s="144">
        <f t="shared" si="20"/>
        <v>4800000</v>
      </c>
      <c r="R57" s="144">
        <f t="shared" si="20"/>
        <v>3436430</v>
      </c>
      <c r="S57" s="144">
        <f t="shared" si="20"/>
        <v>3354000</v>
      </c>
      <c r="T57" s="144">
        <f t="shared" si="20"/>
        <v>600000</v>
      </c>
      <c r="U57" s="144">
        <f t="shared" si="20"/>
        <v>1455000</v>
      </c>
      <c r="V57" s="144">
        <f t="shared" si="20"/>
        <v>6335400</v>
      </c>
      <c r="W57" s="144">
        <f t="shared" si="20"/>
        <v>30000</v>
      </c>
      <c r="X57" s="144">
        <f t="shared" si="20"/>
        <v>6974876</v>
      </c>
      <c r="Y57" s="144">
        <f t="shared" si="20"/>
        <v>158400</v>
      </c>
      <c r="Z57" s="144">
        <f t="shared" si="20"/>
        <v>100000</v>
      </c>
      <c r="AA57" s="144">
        <f t="shared" si="20"/>
        <v>1500000</v>
      </c>
      <c r="AB57" s="144">
        <f t="shared" si="20"/>
        <v>21193028</v>
      </c>
      <c r="AC57" s="144">
        <f t="shared" si="20"/>
        <v>6532770</v>
      </c>
      <c r="AD57" s="144">
        <f t="shared" si="20"/>
        <v>4195903</v>
      </c>
      <c r="AE57" s="144">
        <f t="shared" si="20"/>
        <v>6795846</v>
      </c>
      <c r="AF57" s="144">
        <f t="shared" si="20"/>
        <v>11768000</v>
      </c>
      <c r="AG57" s="153">
        <f t="shared" si="5"/>
        <v>285209956</v>
      </c>
      <c r="AH57" s="46">
        <f t="shared" si="20"/>
        <v>43900671</v>
      </c>
      <c r="AI57" s="41">
        <f t="shared" si="20"/>
        <v>62781000</v>
      </c>
      <c r="AJ57" s="46">
        <f t="shared" si="1"/>
        <v>391891627</v>
      </c>
      <c r="AK57" s="251" t="s">
        <v>92</v>
      </c>
      <c r="AL57" s="252"/>
      <c r="AM57" s="253"/>
    </row>
  </sheetData>
  <mergeCells count="56">
    <mergeCell ref="AK46:AM46"/>
    <mergeCell ref="AK47:AM47"/>
    <mergeCell ref="AK48:AM48"/>
    <mergeCell ref="AK49:AM49"/>
    <mergeCell ref="AK50:AM50"/>
    <mergeCell ref="AK56:AM56"/>
    <mergeCell ref="AK57:AM57"/>
    <mergeCell ref="AK51:AM51"/>
    <mergeCell ref="AK52:AM52"/>
    <mergeCell ref="AK53:AM53"/>
    <mergeCell ref="AK55:AM55"/>
    <mergeCell ref="AK54:AM54"/>
    <mergeCell ref="AK44:AM44"/>
    <mergeCell ref="AK45:AM45"/>
    <mergeCell ref="AK35:AM35"/>
    <mergeCell ref="AK36:AM36"/>
    <mergeCell ref="AK41:AM41"/>
    <mergeCell ref="AK39:AM39"/>
    <mergeCell ref="AK40:AM40"/>
    <mergeCell ref="AK31:AM31"/>
    <mergeCell ref="AK32:AM32"/>
    <mergeCell ref="AK38:AM38"/>
    <mergeCell ref="AK42:AM42"/>
    <mergeCell ref="AK43:AM43"/>
    <mergeCell ref="AK34:AM34"/>
    <mergeCell ref="AK33:AM33"/>
    <mergeCell ref="AK37:AM37"/>
    <mergeCell ref="AK7:AM7"/>
    <mergeCell ref="AK8:AM8"/>
    <mergeCell ref="AK9:AM9"/>
    <mergeCell ref="AK10:AM10"/>
    <mergeCell ref="AK25:AM25"/>
    <mergeCell ref="AK18:AM18"/>
    <mergeCell ref="AK19:AM19"/>
    <mergeCell ref="AK20:AM20"/>
    <mergeCell ref="AK21:AM21"/>
    <mergeCell ref="AK22:AM22"/>
    <mergeCell ref="AK11:AM11"/>
    <mergeCell ref="AK12:AM12"/>
    <mergeCell ref="AK13:AM13"/>
    <mergeCell ref="AK14:AM14"/>
    <mergeCell ref="AK15:AM15"/>
    <mergeCell ref="AK16:AM16"/>
    <mergeCell ref="AK2:AM2"/>
    <mergeCell ref="AK3:AM3"/>
    <mergeCell ref="AK4:AM4"/>
    <mergeCell ref="AK5:AM5"/>
    <mergeCell ref="AK6:AM6"/>
    <mergeCell ref="AK28:AM28"/>
    <mergeCell ref="AK29:AM29"/>
    <mergeCell ref="AK30:AM30"/>
    <mergeCell ref="AK17:AM17"/>
    <mergeCell ref="AK23:AM23"/>
    <mergeCell ref="AK24:AM24"/>
    <mergeCell ref="AK26:AM26"/>
    <mergeCell ref="AK27:AM27"/>
  </mergeCells>
  <pageMargins left="0.25" right="0.25" top="0.75" bottom="0.75" header="0.3" footer="0.3"/>
  <pageSetup paperSize="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>
      <selection activeCell="O23" sqref="O23"/>
    </sheetView>
  </sheetViews>
  <sheetFormatPr defaultRowHeight="15" x14ac:dyDescent="0.25"/>
  <cols>
    <col min="1" max="1" width="36.7109375" customWidth="1"/>
    <col min="5" max="5" width="6" customWidth="1"/>
    <col min="6" max="6" width="5.7109375" customWidth="1"/>
    <col min="7" max="7" width="7.85546875" customWidth="1"/>
    <col min="8" max="8" width="7.42578125" customWidth="1"/>
    <col min="9" max="9" width="7.28515625" customWidth="1"/>
    <col min="10" max="10" width="7.85546875" customWidth="1"/>
    <col min="11" max="11" width="7.42578125" customWidth="1"/>
  </cols>
  <sheetData>
    <row r="1" spans="1:13" ht="4.5" customHeight="1" thickBot="1" x14ac:dyDescent="0.3"/>
    <row r="2" spans="1:13" ht="89.25" customHeight="1" thickBot="1" x14ac:dyDescent="0.3">
      <c r="A2" s="272" t="s">
        <v>181</v>
      </c>
      <c r="B2" s="273"/>
      <c r="C2" s="273"/>
      <c r="D2" s="274"/>
      <c r="E2" s="82" t="s">
        <v>132</v>
      </c>
      <c r="F2" s="83" t="s">
        <v>125</v>
      </c>
      <c r="G2" s="83" t="s">
        <v>126</v>
      </c>
      <c r="H2" s="83" t="s">
        <v>127</v>
      </c>
      <c r="I2" s="83" t="s">
        <v>128</v>
      </c>
      <c r="J2" s="83" t="s">
        <v>129</v>
      </c>
      <c r="K2" s="83" t="s">
        <v>130</v>
      </c>
      <c r="L2" s="83">
        <v>18030</v>
      </c>
      <c r="M2" s="84" t="s">
        <v>131</v>
      </c>
    </row>
    <row r="3" spans="1:13" ht="12.75" customHeight="1" x14ac:dyDescent="0.25">
      <c r="A3" s="275" t="s">
        <v>1</v>
      </c>
      <c r="B3" s="275"/>
      <c r="C3" s="275"/>
      <c r="D3" s="275"/>
      <c r="E3" s="27"/>
      <c r="F3" s="27"/>
      <c r="G3" s="27"/>
      <c r="H3" s="27"/>
      <c r="I3" s="27"/>
      <c r="J3" s="27"/>
      <c r="K3" s="27"/>
      <c r="L3" s="27"/>
      <c r="M3" s="27">
        <f>SUM(E3:L3)</f>
        <v>0</v>
      </c>
    </row>
    <row r="4" spans="1:13" ht="12" customHeight="1" x14ac:dyDescent="0.25">
      <c r="A4" s="276" t="s">
        <v>2</v>
      </c>
      <c r="B4" s="277"/>
      <c r="C4" s="277"/>
      <c r="D4" s="278"/>
      <c r="E4" s="29"/>
      <c r="F4" s="29"/>
      <c r="G4" s="29"/>
      <c r="H4" s="29"/>
      <c r="I4" s="29"/>
      <c r="J4" s="29"/>
      <c r="K4" s="29"/>
      <c r="L4" s="29"/>
      <c r="M4" s="29">
        <f t="shared" ref="M4:M7" si="0">SUM(E4:L4)</f>
        <v>0</v>
      </c>
    </row>
    <row r="5" spans="1:13" ht="12.75" hidden="1" customHeight="1" x14ac:dyDescent="0.25">
      <c r="A5" s="276" t="s">
        <v>3</v>
      </c>
      <c r="B5" s="277"/>
      <c r="C5" s="277"/>
      <c r="D5" s="278"/>
      <c r="E5" s="29"/>
      <c r="F5" s="29"/>
      <c r="G5" s="29"/>
      <c r="H5" s="29"/>
      <c r="I5" s="29"/>
      <c r="J5" s="29"/>
      <c r="K5" s="29"/>
      <c r="L5" s="29"/>
      <c r="M5" s="29">
        <f t="shared" si="0"/>
        <v>0</v>
      </c>
    </row>
    <row r="6" spans="1:13" ht="12.75" customHeight="1" x14ac:dyDescent="0.25">
      <c r="A6" s="276" t="s">
        <v>4</v>
      </c>
      <c r="B6" s="277"/>
      <c r="C6" s="277"/>
      <c r="D6" s="278"/>
      <c r="E6" s="29"/>
      <c r="F6" s="29"/>
      <c r="G6" s="29"/>
      <c r="H6" s="29"/>
      <c r="I6" s="29"/>
      <c r="J6" s="29"/>
      <c r="K6" s="29"/>
      <c r="L6" s="29"/>
      <c r="M6" s="29">
        <f t="shared" si="0"/>
        <v>0</v>
      </c>
    </row>
    <row r="7" spans="1:13" ht="12.75" customHeight="1" x14ac:dyDescent="0.25">
      <c r="A7" s="279" t="s">
        <v>5</v>
      </c>
      <c r="B7" s="279"/>
      <c r="C7" s="279"/>
      <c r="D7" s="279"/>
      <c r="E7" s="29"/>
      <c r="F7" s="29"/>
      <c r="G7" s="29"/>
      <c r="H7" s="29"/>
      <c r="I7" s="29"/>
      <c r="J7" s="29"/>
      <c r="K7" s="29"/>
      <c r="L7" s="29"/>
      <c r="M7" s="29">
        <f t="shared" si="0"/>
        <v>0</v>
      </c>
    </row>
    <row r="8" spans="1:13" ht="12.75" customHeight="1" x14ac:dyDescent="0.25">
      <c r="A8" s="210" t="s">
        <v>6</v>
      </c>
      <c r="B8" s="210"/>
      <c r="C8" s="210"/>
      <c r="D8" s="210"/>
      <c r="E8" s="31">
        <f>SUM(E3:E7)</f>
        <v>0</v>
      </c>
      <c r="F8" s="31">
        <f t="shared" ref="F8:M8" si="1">SUM(F3:F7)</f>
        <v>0</v>
      </c>
      <c r="G8" s="31">
        <f t="shared" si="1"/>
        <v>0</v>
      </c>
      <c r="H8" s="31">
        <f t="shared" si="1"/>
        <v>0</v>
      </c>
      <c r="I8" s="31">
        <f t="shared" si="1"/>
        <v>0</v>
      </c>
      <c r="J8" s="31">
        <f t="shared" si="1"/>
        <v>0</v>
      </c>
      <c r="K8" s="31">
        <f t="shared" si="1"/>
        <v>0</v>
      </c>
      <c r="L8" s="31">
        <f t="shared" si="1"/>
        <v>0</v>
      </c>
      <c r="M8" s="31">
        <f t="shared" si="1"/>
        <v>0</v>
      </c>
    </row>
    <row r="9" spans="1:13" ht="12.75" customHeight="1" thickBot="1" x14ac:dyDescent="0.3">
      <c r="A9" s="280" t="s">
        <v>7</v>
      </c>
      <c r="B9" s="280"/>
      <c r="C9" s="280"/>
      <c r="D9" s="281"/>
      <c r="E9" s="37"/>
      <c r="F9" s="37"/>
      <c r="G9" s="37"/>
      <c r="H9" s="37"/>
      <c r="I9" s="37"/>
      <c r="J9" s="37"/>
      <c r="K9" s="37"/>
      <c r="L9" s="37"/>
      <c r="M9" s="37">
        <f>SUM(E9:L9)</f>
        <v>0</v>
      </c>
    </row>
    <row r="10" spans="1:13" ht="12.75" customHeight="1" thickBot="1" x14ac:dyDescent="0.3">
      <c r="A10" s="282" t="s">
        <v>8</v>
      </c>
      <c r="B10" s="283"/>
      <c r="C10" s="283"/>
      <c r="D10" s="246"/>
      <c r="E10" s="34">
        <f>SUM(E9)</f>
        <v>0</v>
      </c>
      <c r="F10" s="34">
        <f t="shared" ref="F10:M10" si="2">SUM(F9)</f>
        <v>0</v>
      </c>
      <c r="G10" s="34">
        <f t="shared" si="2"/>
        <v>0</v>
      </c>
      <c r="H10" s="34">
        <f t="shared" si="2"/>
        <v>0</v>
      </c>
      <c r="I10" s="34">
        <f t="shared" si="2"/>
        <v>0</v>
      </c>
      <c r="J10" s="34">
        <f t="shared" si="2"/>
        <v>0</v>
      </c>
      <c r="K10" s="34">
        <f t="shared" si="2"/>
        <v>0</v>
      </c>
      <c r="L10" s="34">
        <f t="shared" si="2"/>
        <v>0</v>
      </c>
      <c r="M10" s="108">
        <f t="shared" si="2"/>
        <v>0</v>
      </c>
    </row>
    <row r="11" spans="1:13" ht="12.75" customHeight="1" thickBot="1" x14ac:dyDescent="0.3">
      <c r="A11" s="284" t="s">
        <v>9</v>
      </c>
      <c r="B11" s="284"/>
      <c r="C11" s="284"/>
      <c r="D11" s="285"/>
      <c r="E11" s="35"/>
      <c r="F11" s="35"/>
      <c r="G11" s="35"/>
      <c r="H11" s="35"/>
      <c r="I11" s="35"/>
      <c r="J11" s="35"/>
      <c r="K11" s="35"/>
      <c r="L11" s="35"/>
      <c r="M11" s="35">
        <f>SUM(E11:L11)</f>
        <v>0</v>
      </c>
    </row>
    <row r="12" spans="1:13" ht="12.75" customHeight="1" thickBot="1" x14ac:dyDescent="0.3">
      <c r="A12" s="282" t="s">
        <v>10</v>
      </c>
      <c r="B12" s="283"/>
      <c r="C12" s="283"/>
      <c r="D12" s="246"/>
      <c r="E12" s="34">
        <f>SUM(E11)</f>
        <v>0</v>
      </c>
      <c r="F12" s="34">
        <f t="shared" ref="F12:M12" si="3">SUM(F11)</f>
        <v>0</v>
      </c>
      <c r="G12" s="34">
        <f t="shared" si="3"/>
        <v>0</v>
      </c>
      <c r="H12" s="34">
        <f t="shared" si="3"/>
        <v>0</v>
      </c>
      <c r="I12" s="34">
        <f t="shared" si="3"/>
        <v>0</v>
      </c>
      <c r="J12" s="34">
        <f t="shared" si="3"/>
        <v>0</v>
      </c>
      <c r="K12" s="34">
        <f t="shared" si="3"/>
        <v>0</v>
      </c>
      <c r="L12" s="34">
        <f t="shared" si="3"/>
        <v>0</v>
      </c>
      <c r="M12" s="108">
        <f t="shared" si="3"/>
        <v>0</v>
      </c>
    </row>
    <row r="13" spans="1:13" ht="12.75" customHeight="1" x14ac:dyDescent="0.25">
      <c r="A13" s="271" t="s">
        <v>11</v>
      </c>
      <c r="B13" s="271"/>
      <c r="C13" s="271"/>
      <c r="D13" s="271"/>
      <c r="E13" s="27"/>
      <c r="F13" s="27"/>
      <c r="G13" s="27"/>
      <c r="H13" s="27"/>
      <c r="I13" s="27"/>
      <c r="J13" s="27"/>
      <c r="K13" s="27"/>
      <c r="L13" s="27"/>
      <c r="M13" s="27">
        <f>SUM(E13:L13)</f>
        <v>0</v>
      </c>
    </row>
    <row r="14" spans="1:13" ht="12.75" hidden="1" customHeight="1" x14ac:dyDescent="0.25">
      <c r="A14" s="286" t="s">
        <v>12</v>
      </c>
      <c r="B14" s="286"/>
      <c r="C14" s="286"/>
      <c r="D14" s="286"/>
      <c r="E14" s="29"/>
      <c r="F14" s="29"/>
      <c r="G14" s="29"/>
      <c r="H14" s="29"/>
      <c r="I14" s="29"/>
      <c r="J14" s="29"/>
      <c r="K14" s="29"/>
      <c r="L14" s="29"/>
      <c r="M14" s="29">
        <f t="shared" ref="M14:M15" si="4">SUM(E14:L14)</f>
        <v>0</v>
      </c>
    </row>
    <row r="15" spans="1:13" ht="12.75" hidden="1" customHeight="1" x14ac:dyDescent="0.25">
      <c r="A15" s="286" t="s">
        <v>13</v>
      </c>
      <c r="B15" s="286"/>
      <c r="C15" s="286"/>
      <c r="D15" s="279"/>
      <c r="E15" s="29"/>
      <c r="F15" s="29"/>
      <c r="G15" s="29"/>
      <c r="H15" s="29"/>
      <c r="I15" s="29"/>
      <c r="J15" s="29"/>
      <c r="K15" s="29"/>
      <c r="L15" s="29"/>
      <c r="M15" s="29">
        <f t="shared" si="4"/>
        <v>0</v>
      </c>
    </row>
    <row r="16" spans="1:13" ht="12.75" customHeight="1" thickBot="1" x14ac:dyDescent="0.3">
      <c r="A16" s="287" t="s">
        <v>14</v>
      </c>
      <c r="B16" s="288"/>
      <c r="C16" s="288"/>
      <c r="D16" s="289"/>
      <c r="E16" s="32">
        <f>SUM(E14:E15)</f>
        <v>0</v>
      </c>
      <c r="F16" s="32">
        <f t="shared" ref="F16:M16" si="5">SUM(F14:F15)</f>
        <v>0</v>
      </c>
      <c r="G16" s="32">
        <f t="shared" si="5"/>
        <v>0</v>
      </c>
      <c r="H16" s="32">
        <f t="shared" si="5"/>
        <v>0</v>
      </c>
      <c r="I16" s="32">
        <f t="shared" si="5"/>
        <v>0</v>
      </c>
      <c r="J16" s="32">
        <f t="shared" si="5"/>
        <v>0</v>
      </c>
      <c r="K16" s="32">
        <f t="shared" si="5"/>
        <v>0</v>
      </c>
      <c r="L16" s="32">
        <f t="shared" si="5"/>
        <v>0</v>
      </c>
      <c r="M16" s="32">
        <f t="shared" si="5"/>
        <v>0</v>
      </c>
    </row>
    <row r="17" spans="1:13" ht="12.75" customHeight="1" thickBot="1" x14ac:dyDescent="0.3">
      <c r="A17" s="282" t="s">
        <v>15</v>
      </c>
      <c r="B17" s="246"/>
      <c r="C17" s="246"/>
      <c r="D17" s="246"/>
      <c r="E17" s="34">
        <f>E13+E16</f>
        <v>0</v>
      </c>
      <c r="F17" s="34">
        <f t="shared" ref="F17:M17" si="6">F13+F16</f>
        <v>0</v>
      </c>
      <c r="G17" s="34">
        <f t="shared" si="6"/>
        <v>0</v>
      </c>
      <c r="H17" s="34">
        <f t="shared" si="6"/>
        <v>0</v>
      </c>
      <c r="I17" s="34">
        <f t="shared" si="6"/>
        <v>0</v>
      </c>
      <c r="J17" s="34">
        <f t="shared" si="6"/>
        <v>0</v>
      </c>
      <c r="K17" s="34">
        <f t="shared" si="6"/>
        <v>0</v>
      </c>
      <c r="L17" s="34">
        <f t="shared" si="6"/>
        <v>0</v>
      </c>
      <c r="M17" s="108">
        <f t="shared" si="6"/>
        <v>0</v>
      </c>
    </row>
    <row r="18" spans="1:13" ht="12.75" customHeight="1" x14ac:dyDescent="0.25">
      <c r="A18" s="290" t="s">
        <v>16</v>
      </c>
      <c r="B18" s="275"/>
      <c r="C18" s="275"/>
      <c r="D18" s="275"/>
      <c r="E18" s="27"/>
      <c r="F18" s="27"/>
      <c r="G18" s="27">
        <v>500000</v>
      </c>
      <c r="H18" s="27"/>
      <c r="I18" s="27"/>
      <c r="J18" s="27"/>
      <c r="K18" s="27"/>
      <c r="L18" s="27"/>
      <c r="M18" s="27">
        <f>SUM(E18:L18)</f>
        <v>500000</v>
      </c>
    </row>
    <row r="19" spans="1:13" ht="12.75" customHeight="1" x14ac:dyDescent="0.25">
      <c r="A19" s="286" t="s">
        <v>17</v>
      </c>
      <c r="B19" s="279"/>
      <c r="C19" s="279"/>
      <c r="D19" s="279"/>
      <c r="E19" s="29"/>
      <c r="F19" s="29"/>
      <c r="G19" s="29"/>
      <c r="H19" s="29"/>
      <c r="I19" s="29"/>
      <c r="J19" s="29"/>
      <c r="K19" s="29"/>
      <c r="L19" s="29"/>
      <c r="M19" s="29">
        <f t="shared" ref="M19:M23" si="7">SUM(E19:L19)</f>
        <v>0</v>
      </c>
    </row>
    <row r="20" spans="1:13" ht="12.75" customHeight="1" x14ac:dyDescent="0.25">
      <c r="A20" s="286" t="s">
        <v>18</v>
      </c>
      <c r="B20" s="286"/>
      <c r="C20" s="286"/>
      <c r="D20" s="279"/>
      <c r="E20" s="29"/>
      <c r="F20" s="29"/>
      <c r="G20" s="29"/>
      <c r="H20" s="29"/>
      <c r="I20" s="29"/>
      <c r="J20" s="29"/>
      <c r="K20" s="29"/>
      <c r="L20" s="29"/>
      <c r="M20" s="29">
        <f t="shared" si="7"/>
        <v>0</v>
      </c>
    </row>
    <row r="21" spans="1:13" ht="12.75" customHeight="1" x14ac:dyDescent="0.25">
      <c r="A21" s="286" t="s">
        <v>19</v>
      </c>
      <c r="B21" s="286"/>
      <c r="C21" s="286"/>
      <c r="D21" s="279"/>
      <c r="E21" s="29"/>
      <c r="F21" s="29"/>
      <c r="G21" s="29"/>
      <c r="H21" s="29"/>
      <c r="I21" s="29"/>
      <c r="J21" s="29"/>
      <c r="K21" s="29"/>
      <c r="L21" s="29"/>
      <c r="M21" s="29">
        <f t="shared" si="7"/>
        <v>0</v>
      </c>
    </row>
    <row r="22" spans="1:13" ht="12.75" customHeight="1" x14ac:dyDescent="0.25">
      <c r="A22" s="286" t="s">
        <v>20</v>
      </c>
      <c r="B22" s="286"/>
      <c r="C22" s="286"/>
      <c r="D22" s="279"/>
      <c r="E22" s="29"/>
      <c r="F22" s="29"/>
      <c r="G22" s="29">
        <v>0</v>
      </c>
      <c r="H22" s="29"/>
      <c r="I22" s="29"/>
      <c r="J22" s="29"/>
      <c r="K22" s="29">
        <v>1000</v>
      </c>
      <c r="L22" s="29"/>
      <c r="M22" s="29">
        <f t="shared" si="7"/>
        <v>1000</v>
      </c>
    </row>
    <row r="23" spans="1:13" ht="12.75" customHeight="1" thickBot="1" x14ac:dyDescent="0.3">
      <c r="A23" s="280" t="s">
        <v>21</v>
      </c>
      <c r="B23" s="280"/>
      <c r="C23" s="280"/>
      <c r="D23" s="281"/>
      <c r="E23" s="37"/>
      <c r="F23" s="37"/>
      <c r="G23" s="37">
        <v>10000</v>
      </c>
      <c r="H23" s="37"/>
      <c r="I23" s="37"/>
      <c r="J23" s="37"/>
      <c r="K23" s="37"/>
      <c r="L23" s="37"/>
      <c r="M23" s="37">
        <f t="shared" si="7"/>
        <v>10000</v>
      </c>
    </row>
    <row r="24" spans="1:13" ht="12.75" customHeight="1" thickBot="1" x14ac:dyDescent="0.3">
      <c r="A24" s="282" t="s">
        <v>22</v>
      </c>
      <c r="B24" s="283"/>
      <c r="C24" s="283"/>
      <c r="D24" s="246"/>
      <c r="E24" s="34">
        <f>SUM(E18:E23)</f>
        <v>0</v>
      </c>
      <c r="F24" s="34">
        <f t="shared" ref="F24:M24" si="8">SUM(F18:F23)</f>
        <v>0</v>
      </c>
      <c r="G24" s="34">
        <f t="shared" si="8"/>
        <v>510000</v>
      </c>
      <c r="H24" s="34">
        <f t="shared" si="8"/>
        <v>0</v>
      </c>
      <c r="I24" s="34">
        <f t="shared" si="8"/>
        <v>0</v>
      </c>
      <c r="J24" s="34">
        <f t="shared" si="8"/>
        <v>0</v>
      </c>
      <c r="K24" s="34">
        <f t="shared" si="8"/>
        <v>1000</v>
      </c>
      <c r="L24" s="34">
        <f t="shared" si="8"/>
        <v>0</v>
      </c>
      <c r="M24" s="108">
        <f t="shared" si="8"/>
        <v>511000</v>
      </c>
    </row>
    <row r="25" spans="1:13" ht="12.75" customHeight="1" thickBot="1" x14ac:dyDescent="0.3">
      <c r="A25" s="284" t="s">
        <v>23</v>
      </c>
      <c r="B25" s="284"/>
      <c r="C25" s="284"/>
      <c r="D25" s="285"/>
      <c r="E25" s="35"/>
      <c r="F25" s="35"/>
      <c r="G25" s="35"/>
      <c r="H25" s="35"/>
      <c r="I25" s="35"/>
      <c r="J25" s="35"/>
      <c r="K25" s="35"/>
      <c r="L25" s="35"/>
      <c r="M25" s="35">
        <f>SUM(E25:L25)</f>
        <v>0</v>
      </c>
    </row>
    <row r="26" spans="1:13" ht="12.75" customHeight="1" thickBot="1" x14ac:dyDescent="0.3">
      <c r="A26" s="282" t="s">
        <v>24</v>
      </c>
      <c r="B26" s="246"/>
      <c r="C26" s="246"/>
      <c r="D26" s="246"/>
      <c r="E26" s="34">
        <f>SUM(E25)</f>
        <v>0</v>
      </c>
      <c r="F26" s="34">
        <f t="shared" ref="F26:M26" si="9">SUM(F25)</f>
        <v>0</v>
      </c>
      <c r="G26" s="34">
        <f t="shared" si="9"/>
        <v>0</v>
      </c>
      <c r="H26" s="34">
        <f t="shared" si="9"/>
        <v>0</v>
      </c>
      <c r="I26" s="34">
        <f t="shared" si="9"/>
        <v>0</v>
      </c>
      <c r="J26" s="34">
        <f t="shared" si="9"/>
        <v>0</v>
      </c>
      <c r="K26" s="34">
        <f t="shared" si="9"/>
        <v>0</v>
      </c>
      <c r="L26" s="34">
        <f t="shared" si="9"/>
        <v>0</v>
      </c>
      <c r="M26" s="108">
        <f t="shared" si="9"/>
        <v>0</v>
      </c>
    </row>
    <row r="27" spans="1:13" ht="12.75" customHeight="1" thickBot="1" x14ac:dyDescent="0.3">
      <c r="A27" s="284" t="s">
        <v>25</v>
      </c>
      <c r="B27" s="285"/>
      <c r="C27" s="285"/>
      <c r="D27" s="285"/>
      <c r="E27" s="35"/>
      <c r="F27" s="35"/>
      <c r="G27" s="35"/>
      <c r="H27" s="35"/>
      <c r="I27" s="35"/>
      <c r="J27" s="35"/>
      <c r="K27" s="35"/>
      <c r="L27" s="35"/>
      <c r="M27" s="35">
        <f>SUM(E27:L27)</f>
        <v>0</v>
      </c>
    </row>
    <row r="28" spans="1:13" ht="12.75" customHeight="1" thickBot="1" x14ac:dyDescent="0.3">
      <c r="A28" s="282" t="s">
        <v>26</v>
      </c>
      <c r="B28" s="283"/>
      <c r="C28" s="283"/>
      <c r="D28" s="246"/>
      <c r="E28" s="34">
        <f>SUM(E27)</f>
        <v>0</v>
      </c>
      <c r="F28" s="34">
        <f t="shared" ref="F28:M28" si="10">SUM(F27)</f>
        <v>0</v>
      </c>
      <c r="G28" s="34">
        <f t="shared" si="10"/>
        <v>0</v>
      </c>
      <c r="H28" s="34">
        <f t="shared" si="10"/>
        <v>0</v>
      </c>
      <c r="I28" s="34">
        <f t="shared" si="10"/>
        <v>0</v>
      </c>
      <c r="J28" s="34">
        <f t="shared" si="10"/>
        <v>0</v>
      </c>
      <c r="K28" s="34">
        <f t="shared" si="10"/>
        <v>0</v>
      </c>
      <c r="L28" s="34">
        <f t="shared" si="10"/>
        <v>0</v>
      </c>
      <c r="M28" s="108">
        <f t="shared" si="10"/>
        <v>0</v>
      </c>
    </row>
    <row r="29" spans="1:13" ht="12.75" customHeight="1" thickBot="1" x14ac:dyDescent="0.3">
      <c r="A29" s="282" t="s">
        <v>27</v>
      </c>
      <c r="B29" s="246"/>
      <c r="C29" s="246"/>
      <c r="D29" s="246"/>
      <c r="E29" s="34">
        <f>E10+E12+E17+E24+E26+E28</f>
        <v>0</v>
      </c>
      <c r="F29" s="34">
        <f t="shared" ref="F29:M29" si="11">F10+F12+F17+F24+F26+F28</f>
        <v>0</v>
      </c>
      <c r="G29" s="34">
        <f t="shared" si="11"/>
        <v>510000</v>
      </c>
      <c r="H29" s="34">
        <f t="shared" si="11"/>
        <v>0</v>
      </c>
      <c r="I29" s="34">
        <f t="shared" si="11"/>
        <v>0</v>
      </c>
      <c r="J29" s="34">
        <f t="shared" si="11"/>
        <v>0</v>
      </c>
      <c r="K29" s="34">
        <f t="shared" si="11"/>
        <v>1000</v>
      </c>
      <c r="L29" s="34">
        <f t="shared" si="11"/>
        <v>0</v>
      </c>
      <c r="M29" s="108">
        <f t="shared" si="11"/>
        <v>511000</v>
      </c>
    </row>
    <row r="30" spans="1:13" ht="12.75" customHeight="1" x14ac:dyDescent="0.25">
      <c r="A30" s="290" t="s">
        <v>28</v>
      </c>
      <c r="B30" s="275"/>
      <c r="C30" s="275"/>
      <c r="D30" s="275"/>
      <c r="E30" s="27"/>
      <c r="F30" s="27"/>
      <c r="G30" s="27"/>
      <c r="H30" s="27"/>
      <c r="I30" s="27"/>
      <c r="J30" s="27"/>
      <c r="K30" s="27"/>
      <c r="L30" s="27">
        <v>212200</v>
      </c>
      <c r="M30" s="27">
        <f>SUM(E30:L30)</f>
        <v>212200</v>
      </c>
    </row>
    <row r="31" spans="1:13" ht="12.75" customHeight="1" x14ac:dyDescent="0.25">
      <c r="A31" s="296" t="s">
        <v>29</v>
      </c>
      <c r="B31" s="297"/>
      <c r="C31" s="297"/>
      <c r="D31" s="298"/>
      <c r="E31" s="29"/>
      <c r="F31" s="29"/>
      <c r="G31" s="29"/>
      <c r="H31" s="29"/>
      <c r="I31" s="29"/>
      <c r="J31" s="29"/>
      <c r="K31" s="29"/>
      <c r="L31" s="29"/>
      <c r="M31" s="29">
        <f t="shared" ref="M31" si="12">SUM(E31:L31)</f>
        <v>0</v>
      </c>
    </row>
    <row r="32" spans="1:13" ht="12.75" customHeight="1" x14ac:dyDescent="0.25">
      <c r="A32" s="293" t="s">
        <v>30</v>
      </c>
      <c r="B32" s="293"/>
      <c r="C32" s="293"/>
      <c r="D32" s="293"/>
      <c r="E32" s="37"/>
      <c r="F32" s="37"/>
      <c r="G32" s="37"/>
      <c r="H32" s="37"/>
      <c r="I32" s="37"/>
      <c r="J32" s="37"/>
      <c r="K32" s="37"/>
      <c r="L32" s="37">
        <v>62057800</v>
      </c>
      <c r="M32" s="37">
        <f t="shared" ref="M32" si="13">SUM(E32:L32)</f>
        <v>62057800</v>
      </c>
    </row>
    <row r="33" spans="1:13" ht="12.75" customHeight="1" x14ac:dyDescent="0.25">
      <c r="A33" s="299" t="s">
        <v>195</v>
      </c>
      <c r="B33" s="300"/>
      <c r="C33" s="300"/>
      <c r="D33" s="301"/>
      <c r="E33" s="37"/>
      <c r="F33" s="37"/>
      <c r="G33" s="37"/>
      <c r="H33" s="37"/>
      <c r="I33" s="37"/>
      <c r="J33" s="37"/>
      <c r="K33" s="37"/>
      <c r="L33" s="37"/>
      <c r="M33" s="37"/>
    </row>
    <row r="34" spans="1:13" ht="12.75" customHeight="1" x14ac:dyDescent="0.25">
      <c r="A34" s="299" t="s">
        <v>196</v>
      </c>
      <c r="B34" s="300"/>
      <c r="C34" s="300"/>
      <c r="D34" s="301"/>
      <c r="E34" s="37"/>
      <c r="F34" s="37"/>
      <c r="G34" s="37"/>
      <c r="H34" s="37"/>
      <c r="I34" s="37"/>
      <c r="J34" s="37"/>
      <c r="K34" s="37"/>
      <c r="L34" s="37"/>
      <c r="M34" s="37"/>
    </row>
    <row r="35" spans="1:13" ht="12.75" customHeight="1" thickBot="1" x14ac:dyDescent="0.3">
      <c r="A35" s="293" t="s">
        <v>197</v>
      </c>
      <c r="B35" s="293"/>
      <c r="C35" s="293"/>
      <c r="D35" s="293"/>
      <c r="E35" s="37"/>
      <c r="F35" s="37"/>
      <c r="G35" s="37"/>
      <c r="H35" s="37"/>
      <c r="I35" s="37"/>
      <c r="J35" s="37"/>
      <c r="K35" s="37"/>
      <c r="L35" s="37"/>
      <c r="M35" s="37"/>
    </row>
    <row r="36" spans="1:13" ht="12.75" customHeight="1" thickBot="1" x14ac:dyDescent="0.3">
      <c r="A36" s="294" t="s">
        <v>137</v>
      </c>
      <c r="B36" s="295"/>
      <c r="C36" s="295"/>
      <c r="D36" s="295"/>
      <c r="E36" s="34">
        <f t="shared" ref="E36:M36" si="14">SUM(E30:E35)</f>
        <v>0</v>
      </c>
      <c r="F36" s="34">
        <f t="shared" si="14"/>
        <v>0</v>
      </c>
      <c r="G36" s="34">
        <f t="shared" si="14"/>
        <v>0</v>
      </c>
      <c r="H36" s="34">
        <f t="shared" si="14"/>
        <v>0</v>
      </c>
      <c r="I36" s="34">
        <f t="shared" si="14"/>
        <v>0</v>
      </c>
      <c r="J36" s="34">
        <f t="shared" si="14"/>
        <v>0</v>
      </c>
      <c r="K36" s="34">
        <f t="shared" si="14"/>
        <v>0</v>
      </c>
      <c r="L36" s="34">
        <f t="shared" si="14"/>
        <v>62270000</v>
      </c>
      <c r="M36" s="108">
        <f t="shared" si="14"/>
        <v>62270000</v>
      </c>
    </row>
    <row r="37" spans="1:13" ht="12.75" customHeight="1" thickBot="1" x14ac:dyDescent="0.3">
      <c r="A37" s="291" t="s">
        <v>138</v>
      </c>
      <c r="B37" s="292"/>
      <c r="C37" s="292"/>
      <c r="D37" s="292"/>
      <c r="E37" s="34">
        <f t="shared" ref="E37:M37" si="15">E29+E36</f>
        <v>0</v>
      </c>
      <c r="F37" s="34">
        <f t="shared" si="15"/>
        <v>0</v>
      </c>
      <c r="G37" s="34">
        <f t="shared" si="15"/>
        <v>510000</v>
      </c>
      <c r="H37" s="34">
        <f t="shared" si="15"/>
        <v>0</v>
      </c>
      <c r="I37" s="34">
        <f t="shared" si="15"/>
        <v>0</v>
      </c>
      <c r="J37" s="34">
        <f t="shared" si="15"/>
        <v>0</v>
      </c>
      <c r="K37" s="34">
        <f t="shared" si="15"/>
        <v>1000</v>
      </c>
      <c r="L37" s="34">
        <f t="shared" si="15"/>
        <v>62270000</v>
      </c>
      <c r="M37" s="108">
        <f t="shared" si="15"/>
        <v>62781000</v>
      </c>
    </row>
  </sheetData>
  <mergeCells count="36">
    <mergeCell ref="A37:D37"/>
    <mergeCell ref="A35:D35"/>
    <mergeCell ref="A36:D36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25:D25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13:D13"/>
    <mergeCell ref="A2:D2"/>
    <mergeCell ref="A3:D3"/>
    <mergeCell ref="A4:D4"/>
    <mergeCell ref="A5:D5"/>
    <mergeCell ref="A6:D6"/>
    <mergeCell ref="A7:D7"/>
    <mergeCell ref="A8:D8"/>
    <mergeCell ref="A9:D9"/>
    <mergeCell ref="A10:D10"/>
    <mergeCell ref="A11:D11"/>
    <mergeCell ref="A12:D12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9"/>
  <sheetViews>
    <sheetView workbookViewId="0">
      <selection activeCell="T9" sqref="T9"/>
    </sheetView>
  </sheetViews>
  <sheetFormatPr defaultRowHeight="15" x14ac:dyDescent="0.25"/>
  <cols>
    <col min="1" max="1" width="36.5703125" customWidth="1"/>
    <col min="2" max="2" width="6.7109375" customWidth="1"/>
    <col min="3" max="3" width="7" hidden="1" customWidth="1"/>
    <col min="4" max="4" width="6.28515625" customWidth="1"/>
    <col min="5" max="5" width="7.5703125" customWidth="1"/>
    <col min="6" max="6" width="6.85546875" customWidth="1"/>
    <col min="7" max="7" width="5.85546875" customWidth="1"/>
    <col min="8" max="8" width="7.85546875" customWidth="1"/>
    <col min="9" max="9" width="7" customWidth="1"/>
    <col min="10" max="10" width="6.85546875" customWidth="1"/>
    <col min="11" max="11" width="7.5703125" customWidth="1"/>
    <col min="12" max="12" width="8.42578125" customWidth="1"/>
    <col min="13" max="13" width="4.7109375" customWidth="1"/>
    <col min="14" max="14" width="8.140625" customWidth="1"/>
    <col min="15" max="15" width="7.85546875" customWidth="1"/>
  </cols>
  <sheetData>
    <row r="1" spans="1:17" ht="8.25" customHeight="1" thickBot="1" x14ac:dyDescent="0.3"/>
    <row r="2" spans="1:17" ht="63" customHeight="1" thickBot="1" x14ac:dyDescent="0.3">
      <c r="A2" s="304" t="s">
        <v>180</v>
      </c>
      <c r="B2" s="305"/>
      <c r="C2" s="306"/>
      <c r="D2" s="106" t="s">
        <v>132</v>
      </c>
      <c r="E2" s="82" t="s">
        <v>125</v>
      </c>
      <c r="F2" s="83" t="s">
        <v>126</v>
      </c>
      <c r="G2" s="83" t="s">
        <v>140</v>
      </c>
      <c r="H2" s="83" t="s">
        <v>127</v>
      </c>
      <c r="I2" s="83" t="s">
        <v>128</v>
      </c>
      <c r="J2" s="83" t="s">
        <v>129</v>
      </c>
      <c r="K2" s="107" t="s">
        <v>130</v>
      </c>
      <c r="L2" s="106" t="s">
        <v>149</v>
      </c>
      <c r="M2" s="154"/>
      <c r="N2" s="155"/>
      <c r="O2" s="154"/>
    </row>
    <row r="3" spans="1:17" s="1" customFormat="1" x14ac:dyDescent="0.25">
      <c r="A3" s="307" t="s">
        <v>171</v>
      </c>
      <c r="B3" s="275"/>
      <c r="C3" s="308"/>
      <c r="D3" s="157"/>
      <c r="E3" s="89">
        <v>2809740</v>
      </c>
      <c r="F3" s="89"/>
      <c r="G3" s="89"/>
      <c r="H3" s="89">
        <v>21931694</v>
      </c>
      <c r="I3" s="89"/>
      <c r="J3" s="89">
        <v>1753920</v>
      </c>
      <c r="K3" s="90">
        <v>11033620</v>
      </c>
      <c r="L3" s="91">
        <f t="shared" ref="L3:L8" si="0">SUM(D3:K3)</f>
        <v>37528974</v>
      </c>
      <c r="M3" s="111"/>
      <c r="N3" s="111"/>
      <c r="O3" s="111"/>
    </row>
    <row r="4" spans="1:17" s="1" customFormat="1" x14ac:dyDescent="0.25">
      <c r="A4" s="309" t="s">
        <v>35</v>
      </c>
      <c r="B4" s="277"/>
      <c r="C4" s="277"/>
      <c r="D4" s="158"/>
      <c r="E4" s="94"/>
      <c r="F4" s="94"/>
      <c r="G4" s="94"/>
      <c r="H4" s="94"/>
      <c r="I4" s="94"/>
      <c r="J4" s="94"/>
      <c r="K4" s="95"/>
      <c r="L4" s="91">
        <f t="shared" si="0"/>
        <v>0</v>
      </c>
      <c r="M4" s="111"/>
      <c r="N4" s="111"/>
      <c r="O4" s="111"/>
    </row>
    <row r="5" spans="1:17" s="1" customFormat="1" x14ac:dyDescent="0.25">
      <c r="A5" s="309" t="s">
        <v>36</v>
      </c>
      <c r="B5" s="277"/>
      <c r="C5" s="277"/>
      <c r="D5" s="158"/>
      <c r="E5" s="94"/>
      <c r="F5" s="94"/>
      <c r="G5" s="94"/>
      <c r="H5" s="94">
        <v>1827000</v>
      </c>
      <c r="I5" s="94"/>
      <c r="J5" s="94"/>
      <c r="K5" s="95"/>
      <c r="L5" s="91">
        <f t="shared" si="0"/>
        <v>1827000</v>
      </c>
      <c r="M5" s="111"/>
      <c r="N5" s="111"/>
      <c r="O5" s="111"/>
    </row>
    <row r="6" spans="1:17" s="1" customFormat="1" x14ac:dyDescent="0.25">
      <c r="A6" s="309" t="s">
        <v>37</v>
      </c>
      <c r="B6" s="277"/>
      <c r="C6" s="277"/>
      <c r="D6" s="158"/>
      <c r="E6" s="94">
        <v>100000</v>
      </c>
      <c r="F6" s="94"/>
      <c r="G6" s="94"/>
      <c r="H6" s="94">
        <v>550000</v>
      </c>
      <c r="I6" s="94"/>
      <c r="J6" s="94">
        <v>50000</v>
      </c>
      <c r="K6" s="95">
        <v>466770</v>
      </c>
      <c r="L6" s="91">
        <f t="shared" si="0"/>
        <v>1166770</v>
      </c>
      <c r="M6" s="111"/>
      <c r="N6" s="111"/>
      <c r="O6" s="111"/>
    </row>
    <row r="7" spans="1:17" s="1" customFormat="1" x14ac:dyDescent="0.25">
      <c r="A7" s="309" t="s">
        <v>38</v>
      </c>
      <c r="B7" s="277"/>
      <c r="C7" s="277"/>
      <c r="D7" s="158"/>
      <c r="E7" s="94"/>
      <c r="F7" s="94"/>
      <c r="G7" s="94"/>
      <c r="H7" s="94">
        <v>483915</v>
      </c>
      <c r="I7" s="94"/>
      <c r="J7" s="94"/>
      <c r="K7" s="95">
        <v>184000</v>
      </c>
      <c r="L7" s="91">
        <f t="shared" si="0"/>
        <v>667915</v>
      </c>
      <c r="M7" s="111"/>
      <c r="N7" s="111"/>
      <c r="O7" s="111"/>
    </row>
    <row r="8" spans="1:17" s="1" customFormat="1" x14ac:dyDescent="0.25">
      <c r="A8" s="310" t="s">
        <v>39</v>
      </c>
      <c r="B8" s="279"/>
      <c r="C8" s="276"/>
      <c r="D8" s="158"/>
      <c r="E8" s="94"/>
      <c r="F8" s="94"/>
      <c r="G8" s="94"/>
      <c r="H8" s="94"/>
      <c r="I8" s="94"/>
      <c r="J8" s="94"/>
      <c r="K8" s="95"/>
      <c r="L8" s="91">
        <f t="shared" si="0"/>
        <v>0</v>
      </c>
      <c r="M8" s="111"/>
      <c r="N8" s="111"/>
      <c r="O8" s="111"/>
    </row>
    <row r="9" spans="1:17" s="1" customFormat="1" x14ac:dyDescent="0.25">
      <c r="A9" s="209" t="s">
        <v>40</v>
      </c>
      <c r="B9" s="210"/>
      <c r="C9" s="303"/>
      <c r="D9" s="158">
        <f>SUM(D3:D8)</f>
        <v>0</v>
      </c>
      <c r="E9" s="93">
        <f t="shared" ref="E9:L9" si="1">SUM(E3:E8)</f>
        <v>2909740</v>
      </c>
      <c r="F9" s="93">
        <f t="shared" si="1"/>
        <v>0</v>
      </c>
      <c r="G9" s="93">
        <f t="shared" si="1"/>
        <v>0</v>
      </c>
      <c r="H9" s="93">
        <f t="shared" si="1"/>
        <v>24792609</v>
      </c>
      <c r="I9" s="93">
        <f t="shared" si="1"/>
        <v>0</v>
      </c>
      <c r="J9" s="93">
        <f t="shared" si="1"/>
        <v>1803920</v>
      </c>
      <c r="K9" s="96">
        <f t="shared" si="1"/>
        <v>11684390</v>
      </c>
      <c r="L9" s="92">
        <f t="shared" si="1"/>
        <v>41190659</v>
      </c>
      <c r="M9" s="111"/>
      <c r="N9" s="111"/>
      <c r="O9" s="111"/>
    </row>
    <row r="10" spans="1:17" s="1" customFormat="1" x14ac:dyDescent="0.25">
      <c r="A10" s="310" t="s">
        <v>41</v>
      </c>
      <c r="B10" s="279"/>
      <c r="C10" s="276"/>
      <c r="D10" s="158"/>
      <c r="E10" s="94"/>
      <c r="F10" s="94"/>
      <c r="G10" s="94"/>
      <c r="H10" s="94"/>
      <c r="I10" s="94"/>
      <c r="J10" s="94"/>
      <c r="K10" s="95"/>
      <c r="L10" s="92">
        <f>SUM(D10:K10)</f>
        <v>0</v>
      </c>
      <c r="M10" s="111"/>
      <c r="N10" s="111"/>
      <c r="O10" s="111"/>
    </row>
    <row r="11" spans="1:17" s="1" customFormat="1" ht="24" customHeight="1" x14ac:dyDescent="0.25">
      <c r="A11" s="310" t="s">
        <v>42</v>
      </c>
      <c r="B11" s="279"/>
      <c r="C11" s="276"/>
      <c r="D11" s="158"/>
      <c r="E11" s="94"/>
      <c r="F11" s="94"/>
      <c r="G11" s="94"/>
      <c r="H11" s="94"/>
      <c r="I11" s="94"/>
      <c r="J11" s="94"/>
      <c r="K11" s="95"/>
      <c r="L11" s="92">
        <f>SUM(D11:K11)</f>
        <v>0</v>
      </c>
      <c r="M11" s="111"/>
      <c r="N11" s="111"/>
      <c r="O11" s="111"/>
    </row>
    <row r="12" spans="1:17" s="1" customFormat="1" x14ac:dyDescent="0.25">
      <c r="A12" s="310" t="s">
        <v>43</v>
      </c>
      <c r="B12" s="279"/>
      <c r="C12" s="276"/>
      <c r="D12" s="158"/>
      <c r="E12" s="94"/>
      <c r="F12" s="94"/>
      <c r="G12" s="94"/>
      <c r="H12" s="94"/>
      <c r="I12" s="94">
        <v>912650</v>
      </c>
      <c r="J12" s="94"/>
      <c r="K12" s="95">
        <v>12000</v>
      </c>
      <c r="L12" s="92">
        <f>SUM(D12:K12)</f>
        <v>924650</v>
      </c>
      <c r="M12" s="111"/>
      <c r="N12" s="111"/>
      <c r="O12" s="111"/>
    </row>
    <row r="13" spans="1:17" s="1" customFormat="1" x14ac:dyDescent="0.25">
      <c r="A13" s="209" t="s">
        <v>44</v>
      </c>
      <c r="B13" s="210"/>
      <c r="C13" s="303"/>
      <c r="D13" s="158">
        <f>SUM(D10:D12)</f>
        <v>0</v>
      </c>
      <c r="E13" s="93">
        <f t="shared" ref="E13:L13" si="2">SUM(E10:E12)</f>
        <v>0</v>
      </c>
      <c r="F13" s="93">
        <f t="shared" si="2"/>
        <v>0</v>
      </c>
      <c r="G13" s="93">
        <f t="shared" si="2"/>
        <v>0</v>
      </c>
      <c r="H13" s="93">
        <f t="shared" si="2"/>
        <v>0</v>
      </c>
      <c r="I13" s="93">
        <f t="shared" si="2"/>
        <v>912650</v>
      </c>
      <c r="J13" s="93">
        <f t="shared" si="2"/>
        <v>0</v>
      </c>
      <c r="K13" s="96">
        <f t="shared" si="2"/>
        <v>12000</v>
      </c>
      <c r="L13" s="92">
        <f t="shared" si="2"/>
        <v>924650</v>
      </c>
      <c r="M13" s="111"/>
      <c r="N13" s="111"/>
      <c r="O13" s="111"/>
      <c r="Q13" s="97"/>
    </row>
    <row r="14" spans="1:17" s="1" customFormat="1" x14ac:dyDescent="0.25">
      <c r="A14" s="218" t="s">
        <v>45</v>
      </c>
      <c r="B14" s="219"/>
      <c r="C14" s="219"/>
      <c r="D14" s="159">
        <f>D9+D13</f>
        <v>0</v>
      </c>
      <c r="E14" s="98">
        <f t="shared" ref="E14:L14" si="3">E9+E13</f>
        <v>2909740</v>
      </c>
      <c r="F14" s="98">
        <f t="shared" si="3"/>
        <v>0</v>
      </c>
      <c r="G14" s="98">
        <f t="shared" si="3"/>
        <v>0</v>
      </c>
      <c r="H14" s="98">
        <f t="shared" si="3"/>
        <v>24792609</v>
      </c>
      <c r="I14" s="98">
        <f t="shared" si="3"/>
        <v>912650</v>
      </c>
      <c r="J14" s="98">
        <f t="shared" si="3"/>
        <v>1803920</v>
      </c>
      <c r="K14" s="99">
        <f t="shared" si="3"/>
        <v>11696390</v>
      </c>
      <c r="L14" s="100">
        <f t="shared" si="3"/>
        <v>42115309</v>
      </c>
      <c r="M14" s="156"/>
      <c r="N14" s="156"/>
      <c r="O14" s="156"/>
    </row>
    <row r="15" spans="1:17" s="1" customFormat="1" x14ac:dyDescent="0.25">
      <c r="A15" s="203" t="s">
        <v>46</v>
      </c>
      <c r="B15" s="204"/>
      <c r="C15" s="311"/>
      <c r="D15" s="159">
        <f>SUM(D16:D18)</f>
        <v>0</v>
      </c>
      <c r="E15" s="98">
        <f t="shared" ref="E15:K15" si="4">SUM(E16:E18)</f>
        <v>587525</v>
      </c>
      <c r="F15" s="98">
        <f t="shared" si="4"/>
        <v>0</v>
      </c>
      <c r="G15" s="98">
        <f t="shared" si="4"/>
        <v>0</v>
      </c>
      <c r="H15" s="98">
        <f t="shared" si="4"/>
        <v>5045238</v>
      </c>
      <c r="I15" s="98">
        <v>177970</v>
      </c>
      <c r="J15" s="98">
        <f>SUM(J16:J18)</f>
        <v>362780</v>
      </c>
      <c r="K15" s="98">
        <f t="shared" si="4"/>
        <v>2335999</v>
      </c>
      <c r="L15" s="100">
        <f>SUM(L16:L18)</f>
        <v>8509512</v>
      </c>
      <c r="M15" s="156"/>
      <c r="N15" s="156"/>
      <c r="O15" s="156"/>
    </row>
    <row r="16" spans="1:17" s="1" customFormat="1" x14ac:dyDescent="0.25">
      <c r="A16" s="254" t="s">
        <v>173</v>
      </c>
      <c r="B16" s="255"/>
      <c r="C16" s="86"/>
      <c r="D16" s="158"/>
      <c r="E16" s="94">
        <v>553305</v>
      </c>
      <c r="F16" s="94"/>
      <c r="G16" s="94"/>
      <c r="H16" s="94">
        <v>4857028</v>
      </c>
      <c r="I16" s="94">
        <v>177970</v>
      </c>
      <c r="J16" s="94">
        <v>345670</v>
      </c>
      <c r="K16" s="95">
        <v>2176305</v>
      </c>
      <c r="L16" s="92">
        <f t="shared" ref="L16:L18" si="5">SUM(D16:K16)</f>
        <v>8110278</v>
      </c>
      <c r="M16" s="156"/>
      <c r="N16" s="111"/>
      <c r="O16" s="111"/>
    </row>
    <row r="17" spans="1:15" s="1" customFormat="1" x14ac:dyDescent="0.25">
      <c r="A17" s="254" t="s">
        <v>172</v>
      </c>
      <c r="B17" s="255"/>
      <c r="C17" s="86"/>
      <c r="D17" s="158"/>
      <c r="E17" s="94">
        <v>16520</v>
      </c>
      <c r="F17" s="94"/>
      <c r="G17" s="94"/>
      <c r="H17" s="94">
        <v>90860</v>
      </c>
      <c r="I17" s="94"/>
      <c r="J17" s="94">
        <v>8260</v>
      </c>
      <c r="K17" s="95">
        <v>77094</v>
      </c>
      <c r="L17" s="92">
        <f t="shared" si="5"/>
        <v>192734</v>
      </c>
      <c r="M17" s="156"/>
      <c r="N17" s="111"/>
      <c r="O17" s="111"/>
    </row>
    <row r="18" spans="1:15" s="1" customFormat="1" x14ac:dyDescent="0.25">
      <c r="A18" s="254" t="s">
        <v>174</v>
      </c>
      <c r="B18" s="255"/>
      <c r="C18" s="86"/>
      <c r="D18" s="158"/>
      <c r="E18" s="94">
        <v>17700</v>
      </c>
      <c r="F18" s="94"/>
      <c r="G18" s="94"/>
      <c r="H18" s="94">
        <v>97350</v>
      </c>
      <c r="I18" s="94"/>
      <c r="J18" s="94">
        <v>8850</v>
      </c>
      <c r="K18" s="95">
        <v>82600</v>
      </c>
      <c r="L18" s="92">
        <f t="shared" si="5"/>
        <v>206500</v>
      </c>
      <c r="M18" s="156"/>
      <c r="N18" s="111"/>
      <c r="O18" s="111"/>
    </row>
    <row r="19" spans="1:15" s="1" customFormat="1" x14ac:dyDescent="0.25">
      <c r="A19" s="309" t="s">
        <v>47</v>
      </c>
      <c r="B19" s="277"/>
      <c r="C19" s="277"/>
      <c r="D19" s="158">
        <v>570000</v>
      </c>
      <c r="E19" s="94"/>
      <c r="F19" s="94"/>
      <c r="G19" s="94"/>
      <c r="H19" s="94"/>
      <c r="I19" s="94"/>
      <c r="J19" s="94"/>
      <c r="K19" s="95">
        <v>100000</v>
      </c>
      <c r="L19" s="92">
        <f>SUM(D19:K19)</f>
        <v>670000</v>
      </c>
      <c r="M19" s="111"/>
      <c r="N19" s="111"/>
      <c r="O19" s="111"/>
    </row>
    <row r="20" spans="1:15" s="1" customFormat="1" x14ac:dyDescent="0.25">
      <c r="A20" s="310" t="s">
        <v>48</v>
      </c>
      <c r="B20" s="279"/>
      <c r="C20" s="276"/>
      <c r="D20" s="158"/>
      <c r="E20" s="94">
        <v>250000</v>
      </c>
      <c r="F20" s="94"/>
      <c r="G20" s="94"/>
      <c r="H20" s="94">
        <v>522000</v>
      </c>
      <c r="I20" s="94"/>
      <c r="J20" s="94"/>
      <c r="K20" s="95">
        <v>647687</v>
      </c>
      <c r="L20" s="92">
        <f>SUM(D20:K20)</f>
        <v>1419687</v>
      </c>
      <c r="M20" s="111"/>
      <c r="N20" s="111"/>
      <c r="O20" s="111"/>
    </row>
    <row r="21" spans="1:15" s="1" customFormat="1" x14ac:dyDescent="0.25">
      <c r="A21" s="209" t="s">
        <v>49</v>
      </c>
      <c r="B21" s="210"/>
      <c r="C21" s="303"/>
      <c r="D21" s="158">
        <f>SUM(D19:D20)</f>
        <v>570000</v>
      </c>
      <c r="E21" s="93">
        <f t="shared" ref="E21:L21" si="6">SUM(E19:E20)</f>
        <v>250000</v>
      </c>
      <c r="F21" s="93">
        <f t="shared" si="6"/>
        <v>0</v>
      </c>
      <c r="G21" s="93">
        <f t="shared" si="6"/>
        <v>0</v>
      </c>
      <c r="H21" s="93">
        <f t="shared" si="6"/>
        <v>522000</v>
      </c>
      <c r="I21" s="93">
        <f t="shared" si="6"/>
        <v>0</v>
      </c>
      <c r="J21" s="93">
        <f t="shared" si="6"/>
        <v>0</v>
      </c>
      <c r="K21" s="96">
        <f t="shared" si="6"/>
        <v>747687</v>
      </c>
      <c r="L21" s="92">
        <f t="shared" si="6"/>
        <v>2089687</v>
      </c>
      <c r="M21" s="111"/>
      <c r="N21" s="111"/>
      <c r="O21" s="111"/>
    </row>
    <row r="22" spans="1:15" s="1" customFormat="1" x14ac:dyDescent="0.25">
      <c r="A22" s="310" t="s">
        <v>50</v>
      </c>
      <c r="B22" s="279"/>
      <c r="C22" s="276"/>
      <c r="D22" s="158"/>
      <c r="E22" s="94"/>
      <c r="F22" s="94"/>
      <c r="G22" s="94"/>
      <c r="H22" s="94"/>
      <c r="I22" s="94"/>
      <c r="J22" s="94"/>
      <c r="K22" s="95">
        <v>150000</v>
      </c>
      <c r="L22" s="92">
        <f>SUM(D22:K22)</f>
        <v>150000</v>
      </c>
      <c r="M22" s="111"/>
      <c r="N22" s="111"/>
      <c r="O22" s="111"/>
    </row>
    <row r="23" spans="1:15" s="1" customFormat="1" x14ac:dyDescent="0.25">
      <c r="A23" s="310" t="s">
        <v>51</v>
      </c>
      <c r="B23" s="279"/>
      <c r="C23" s="276"/>
      <c r="D23" s="158"/>
      <c r="E23" s="94"/>
      <c r="F23" s="94"/>
      <c r="G23" s="94"/>
      <c r="H23" s="94"/>
      <c r="I23" s="94"/>
      <c r="J23" s="94"/>
      <c r="K23" s="95">
        <v>200000</v>
      </c>
      <c r="L23" s="92">
        <f>SUM(D23:K23)</f>
        <v>200000</v>
      </c>
      <c r="M23" s="111"/>
      <c r="N23" s="111"/>
      <c r="O23" s="111"/>
    </row>
    <row r="24" spans="1:15" s="1" customFormat="1" x14ac:dyDescent="0.25">
      <c r="A24" s="209" t="s">
        <v>52</v>
      </c>
      <c r="B24" s="210"/>
      <c r="C24" s="303"/>
      <c r="D24" s="158">
        <f>SUM(D22:D23)</f>
        <v>0</v>
      </c>
      <c r="E24" s="93">
        <f t="shared" ref="E24:L24" si="7">SUM(E22:E23)</f>
        <v>0</v>
      </c>
      <c r="F24" s="93">
        <f t="shared" si="7"/>
        <v>0</v>
      </c>
      <c r="G24" s="93">
        <f t="shared" si="7"/>
        <v>0</v>
      </c>
      <c r="H24" s="93">
        <f t="shared" si="7"/>
        <v>0</v>
      </c>
      <c r="I24" s="93">
        <f t="shared" si="7"/>
        <v>0</v>
      </c>
      <c r="J24" s="93">
        <f t="shared" si="7"/>
        <v>0</v>
      </c>
      <c r="K24" s="96">
        <f t="shared" si="7"/>
        <v>350000</v>
      </c>
      <c r="L24" s="92">
        <f t="shared" si="7"/>
        <v>350000</v>
      </c>
      <c r="M24" s="111"/>
      <c r="N24" s="111"/>
      <c r="O24" s="111"/>
    </row>
    <row r="25" spans="1:15" s="1" customFormat="1" x14ac:dyDescent="0.25">
      <c r="A25" s="310" t="s">
        <v>53</v>
      </c>
      <c r="B25" s="279"/>
      <c r="C25" s="276"/>
      <c r="D25" s="158"/>
      <c r="E25" s="94">
        <v>200000</v>
      </c>
      <c r="F25" s="94"/>
      <c r="G25" s="94"/>
      <c r="H25" s="94"/>
      <c r="I25" s="94"/>
      <c r="J25" s="94"/>
      <c r="K25" s="95">
        <v>2750000</v>
      </c>
      <c r="L25" s="92">
        <f t="shared" ref="L25:L31" si="8">SUM(D25:K25)</f>
        <v>2950000</v>
      </c>
      <c r="M25" s="111"/>
      <c r="N25" s="111"/>
      <c r="O25" s="111"/>
    </row>
    <row r="26" spans="1:15" s="1" customFormat="1" x14ac:dyDescent="0.25">
      <c r="A26" s="310" t="s">
        <v>54</v>
      </c>
      <c r="B26" s="279"/>
      <c r="C26" s="276"/>
      <c r="D26" s="158"/>
      <c r="E26" s="94"/>
      <c r="F26" s="94"/>
      <c r="G26" s="94"/>
      <c r="H26" s="94"/>
      <c r="I26" s="94"/>
      <c r="J26" s="94"/>
      <c r="K26" s="95"/>
      <c r="L26" s="92">
        <f t="shared" si="8"/>
        <v>0</v>
      </c>
      <c r="M26" s="111"/>
      <c r="N26" s="111"/>
      <c r="O26" s="111"/>
    </row>
    <row r="27" spans="1:15" s="1" customFormat="1" x14ac:dyDescent="0.25">
      <c r="A27" s="310" t="s">
        <v>55</v>
      </c>
      <c r="B27" s="279"/>
      <c r="C27" s="276"/>
      <c r="D27" s="158"/>
      <c r="E27" s="94"/>
      <c r="F27" s="94"/>
      <c r="G27" s="94"/>
      <c r="H27" s="94"/>
      <c r="I27" s="94"/>
      <c r="J27" s="94"/>
      <c r="K27" s="95"/>
      <c r="L27" s="92">
        <f t="shared" si="8"/>
        <v>0</v>
      </c>
      <c r="M27" s="111"/>
      <c r="N27" s="111"/>
      <c r="O27" s="111"/>
    </row>
    <row r="28" spans="1:15" s="1" customFormat="1" x14ac:dyDescent="0.25">
      <c r="A28" s="310" t="s">
        <v>56</v>
      </c>
      <c r="B28" s="279"/>
      <c r="C28" s="276"/>
      <c r="D28" s="158"/>
      <c r="E28" s="94">
        <v>50000</v>
      </c>
      <c r="F28" s="94"/>
      <c r="G28" s="94"/>
      <c r="H28" s="94"/>
      <c r="I28" s="94"/>
      <c r="J28" s="94"/>
      <c r="K28" s="95">
        <v>100000</v>
      </c>
      <c r="L28" s="92">
        <f t="shared" si="8"/>
        <v>150000</v>
      </c>
      <c r="M28" s="111"/>
      <c r="N28" s="111"/>
      <c r="O28" s="111"/>
    </row>
    <row r="29" spans="1:15" s="1" customFormat="1" x14ac:dyDescent="0.25">
      <c r="A29" s="310" t="s">
        <v>57</v>
      </c>
      <c r="B29" s="279"/>
      <c r="C29" s="276"/>
      <c r="D29" s="158"/>
      <c r="E29" s="94"/>
      <c r="F29" s="94"/>
      <c r="G29" s="94"/>
      <c r="H29" s="94"/>
      <c r="I29" s="94"/>
      <c r="J29" s="94"/>
      <c r="K29" s="95"/>
      <c r="L29" s="92">
        <f t="shared" si="8"/>
        <v>0</v>
      </c>
      <c r="M29" s="111"/>
      <c r="N29" s="111"/>
      <c r="O29" s="111"/>
    </row>
    <row r="30" spans="1:15" s="1" customFormat="1" x14ac:dyDescent="0.25">
      <c r="A30" s="310" t="s">
        <v>58</v>
      </c>
      <c r="B30" s="279"/>
      <c r="C30" s="276"/>
      <c r="D30" s="158"/>
      <c r="E30" s="94"/>
      <c r="F30" s="94"/>
      <c r="G30" s="94"/>
      <c r="H30" s="94"/>
      <c r="I30" s="94"/>
      <c r="J30" s="94"/>
      <c r="K30" s="95">
        <v>200000</v>
      </c>
      <c r="L30" s="92">
        <f t="shared" si="8"/>
        <v>200000</v>
      </c>
      <c r="M30" s="111"/>
      <c r="N30" s="111"/>
      <c r="O30" s="111"/>
    </row>
    <row r="31" spans="1:15" s="1" customFormat="1" x14ac:dyDescent="0.25">
      <c r="A31" s="310" t="s">
        <v>59</v>
      </c>
      <c r="B31" s="204"/>
      <c r="C31" s="311"/>
      <c r="D31" s="158"/>
      <c r="E31" s="94">
        <v>40000</v>
      </c>
      <c r="F31" s="94">
        <v>3310000</v>
      </c>
      <c r="G31" s="94"/>
      <c r="H31" s="94"/>
      <c r="I31" s="94"/>
      <c r="J31" s="94"/>
      <c r="K31" s="95">
        <v>240000</v>
      </c>
      <c r="L31" s="92">
        <f t="shared" si="8"/>
        <v>3590000</v>
      </c>
      <c r="M31" s="111"/>
      <c r="N31" s="111"/>
      <c r="O31" s="111"/>
    </row>
    <row r="32" spans="1:15" s="1" customFormat="1" x14ac:dyDescent="0.25">
      <c r="A32" s="203" t="s">
        <v>60</v>
      </c>
      <c r="B32" s="204"/>
      <c r="C32" s="311"/>
      <c r="D32" s="158">
        <f>SUM(D25:D31)</f>
        <v>0</v>
      </c>
      <c r="E32" s="93">
        <f t="shared" ref="E32:L32" si="9">SUM(E25:E31)</f>
        <v>290000</v>
      </c>
      <c r="F32" s="93">
        <f t="shared" si="9"/>
        <v>3310000</v>
      </c>
      <c r="G32" s="93">
        <f t="shared" si="9"/>
        <v>0</v>
      </c>
      <c r="H32" s="93">
        <f t="shared" si="9"/>
        <v>0</v>
      </c>
      <c r="I32" s="93">
        <f t="shared" si="9"/>
        <v>0</v>
      </c>
      <c r="J32" s="93">
        <f t="shared" si="9"/>
        <v>0</v>
      </c>
      <c r="K32" s="96">
        <f t="shared" si="9"/>
        <v>3290000</v>
      </c>
      <c r="L32" s="92">
        <f t="shared" si="9"/>
        <v>6890000</v>
      </c>
      <c r="M32" s="111"/>
      <c r="N32" s="111"/>
      <c r="O32" s="111"/>
    </row>
    <row r="33" spans="1:15" s="1" customFormat="1" x14ac:dyDescent="0.25">
      <c r="A33" s="310" t="s">
        <v>61</v>
      </c>
      <c r="B33" s="279"/>
      <c r="C33" s="276"/>
      <c r="D33" s="158"/>
      <c r="E33" s="94">
        <v>10000</v>
      </c>
      <c r="F33" s="94"/>
      <c r="G33" s="94"/>
      <c r="H33" s="94"/>
      <c r="I33" s="94"/>
      <c r="J33" s="94"/>
      <c r="K33" s="95">
        <v>30000</v>
      </c>
      <c r="L33" s="92">
        <f>SUM(D33:K33)</f>
        <v>40000</v>
      </c>
      <c r="M33" s="111"/>
      <c r="N33" s="111"/>
      <c r="O33" s="111"/>
    </row>
    <row r="34" spans="1:15" s="1" customFormat="1" x14ac:dyDescent="0.25">
      <c r="A34" s="218" t="s">
        <v>62</v>
      </c>
      <c r="B34" s="219"/>
      <c r="C34" s="219"/>
      <c r="D34" s="158">
        <f>D33</f>
        <v>0</v>
      </c>
      <c r="E34" s="93">
        <f t="shared" ref="E34:L34" si="10">E33</f>
        <v>10000</v>
      </c>
      <c r="F34" s="93">
        <f t="shared" si="10"/>
        <v>0</v>
      </c>
      <c r="G34" s="93">
        <f t="shared" si="10"/>
        <v>0</v>
      </c>
      <c r="H34" s="93">
        <f t="shared" si="10"/>
        <v>0</v>
      </c>
      <c r="I34" s="93">
        <f t="shared" si="10"/>
        <v>0</v>
      </c>
      <c r="J34" s="93">
        <f t="shared" si="10"/>
        <v>0</v>
      </c>
      <c r="K34" s="96">
        <f t="shared" si="10"/>
        <v>30000</v>
      </c>
      <c r="L34" s="92">
        <f t="shared" si="10"/>
        <v>40000</v>
      </c>
      <c r="M34" s="111"/>
      <c r="N34" s="111"/>
      <c r="O34" s="111"/>
    </row>
    <row r="35" spans="1:15" s="1" customFormat="1" x14ac:dyDescent="0.25">
      <c r="A35" s="310" t="s">
        <v>63</v>
      </c>
      <c r="B35" s="279"/>
      <c r="C35" s="276"/>
      <c r="D35" s="158">
        <v>30000</v>
      </c>
      <c r="E35" s="94">
        <v>145800</v>
      </c>
      <c r="F35" s="94">
        <v>890000</v>
      </c>
      <c r="G35" s="94"/>
      <c r="H35" s="94">
        <v>140940</v>
      </c>
      <c r="I35" s="94"/>
      <c r="J35" s="94"/>
      <c r="K35" s="95">
        <v>1167552</v>
      </c>
      <c r="L35" s="92">
        <f>SUM(D35:K35)</f>
        <v>2374292</v>
      </c>
      <c r="M35" s="111"/>
      <c r="N35" s="111"/>
      <c r="O35" s="111"/>
    </row>
    <row r="36" spans="1:15" s="1" customFormat="1" ht="14.25" customHeight="1" x14ac:dyDescent="0.25">
      <c r="A36" s="203" t="s">
        <v>64</v>
      </c>
      <c r="B36" s="204"/>
      <c r="C36" s="311"/>
      <c r="D36" s="158">
        <f>D35</f>
        <v>30000</v>
      </c>
      <c r="E36" s="93">
        <f t="shared" ref="E36:L36" si="11">E35</f>
        <v>145800</v>
      </c>
      <c r="F36" s="93">
        <f t="shared" si="11"/>
        <v>890000</v>
      </c>
      <c r="G36" s="93">
        <f t="shared" si="11"/>
        <v>0</v>
      </c>
      <c r="H36" s="93">
        <f t="shared" si="11"/>
        <v>140940</v>
      </c>
      <c r="I36" s="93">
        <f t="shared" si="11"/>
        <v>0</v>
      </c>
      <c r="J36" s="93">
        <f t="shared" si="11"/>
        <v>0</v>
      </c>
      <c r="K36" s="96">
        <f t="shared" si="11"/>
        <v>1167552</v>
      </c>
      <c r="L36" s="92">
        <f t="shared" si="11"/>
        <v>2374292</v>
      </c>
      <c r="M36" s="111"/>
      <c r="N36" s="111"/>
      <c r="O36" s="111"/>
    </row>
    <row r="37" spans="1:15" s="1" customFormat="1" x14ac:dyDescent="0.25">
      <c r="A37" s="203" t="s">
        <v>65</v>
      </c>
      <c r="B37" s="279"/>
      <c r="C37" s="276"/>
      <c r="D37" s="159">
        <f>D21+D24+D32+D34+D36</f>
        <v>600000</v>
      </c>
      <c r="E37" s="105">
        <f t="shared" ref="E37:K37" si="12">E21+E24+E32+E34+E36</f>
        <v>695800</v>
      </c>
      <c r="F37" s="105">
        <f t="shared" si="12"/>
        <v>4200000</v>
      </c>
      <c r="G37" s="105">
        <f t="shared" si="12"/>
        <v>0</v>
      </c>
      <c r="H37" s="105">
        <f t="shared" si="12"/>
        <v>662940</v>
      </c>
      <c r="I37" s="105">
        <f t="shared" si="12"/>
        <v>0</v>
      </c>
      <c r="J37" s="105">
        <f t="shared" si="12"/>
        <v>0</v>
      </c>
      <c r="K37" s="105">
        <f t="shared" si="12"/>
        <v>5585239</v>
      </c>
      <c r="L37" s="100">
        <f t="shared" ref="L37" si="13">L21+L24+L32+L34+L36</f>
        <v>11743979</v>
      </c>
      <c r="M37" s="111"/>
      <c r="N37" s="156"/>
      <c r="O37" s="156"/>
    </row>
    <row r="38" spans="1:15" s="1" customFormat="1" x14ac:dyDescent="0.25">
      <c r="A38" s="310" t="s">
        <v>66</v>
      </c>
      <c r="B38" s="279"/>
      <c r="C38" s="276"/>
      <c r="D38" s="158"/>
      <c r="E38" s="94"/>
      <c r="F38" s="94"/>
      <c r="G38" s="94"/>
      <c r="H38" s="94"/>
      <c r="I38" s="94"/>
      <c r="J38" s="94"/>
      <c r="K38" s="95"/>
      <c r="L38" s="92">
        <f t="shared" ref="L38:L43" si="14">SUM(D38:K38)</f>
        <v>0</v>
      </c>
      <c r="M38" s="111"/>
      <c r="N38" s="111"/>
      <c r="O38" s="111"/>
    </row>
    <row r="39" spans="1:15" s="1" customFormat="1" x14ac:dyDescent="0.25">
      <c r="A39" s="310" t="s">
        <v>67</v>
      </c>
      <c r="B39" s="279"/>
      <c r="C39" s="276"/>
      <c r="D39" s="158"/>
      <c r="E39" s="94"/>
      <c r="F39" s="94"/>
      <c r="G39" s="94"/>
      <c r="H39" s="94"/>
      <c r="I39" s="94"/>
      <c r="J39" s="94"/>
      <c r="K39" s="95"/>
      <c r="L39" s="92">
        <f t="shared" si="14"/>
        <v>0</v>
      </c>
      <c r="M39" s="111"/>
      <c r="N39" s="111"/>
      <c r="O39" s="111"/>
    </row>
    <row r="40" spans="1:15" s="1" customFormat="1" x14ac:dyDescent="0.25">
      <c r="A40" s="310" t="s">
        <v>68</v>
      </c>
      <c r="B40" s="279"/>
      <c r="C40" s="276"/>
      <c r="D40" s="158"/>
      <c r="E40" s="94"/>
      <c r="F40" s="94"/>
      <c r="G40" s="94"/>
      <c r="H40" s="94"/>
      <c r="I40" s="94"/>
      <c r="J40" s="94"/>
      <c r="K40" s="95"/>
      <c r="L40" s="92">
        <f t="shared" si="14"/>
        <v>0</v>
      </c>
      <c r="M40" s="111"/>
      <c r="N40" s="111"/>
      <c r="O40" s="111"/>
    </row>
    <row r="41" spans="1:15" s="1" customFormat="1" x14ac:dyDescent="0.25">
      <c r="A41" s="309" t="s">
        <v>69</v>
      </c>
      <c r="B41" s="277"/>
      <c r="C41" s="277"/>
      <c r="D41" s="158"/>
      <c r="E41" s="94"/>
      <c r="F41" s="94"/>
      <c r="G41" s="94"/>
      <c r="H41" s="94"/>
      <c r="I41" s="94"/>
      <c r="J41" s="94"/>
      <c r="K41" s="95"/>
      <c r="L41" s="92">
        <f t="shared" si="14"/>
        <v>0</v>
      </c>
      <c r="M41" s="111"/>
      <c r="N41" s="111"/>
      <c r="O41" s="111"/>
    </row>
    <row r="42" spans="1:15" s="1" customFormat="1" x14ac:dyDescent="0.25">
      <c r="A42" s="309" t="s">
        <v>70</v>
      </c>
      <c r="B42" s="277"/>
      <c r="C42" s="277"/>
      <c r="D42" s="158"/>
      <c r="E42" s="94"/>
      <c r="F42" s="94"/>
      <c r="G42" s="94"/>
      <c r="H42" s="94"/>
      <c r="I42" s="94"/>
      <c r="J42" s="94"/>
      <c r="K42" s="95"/>
      <c r="L42" s="92">
        <f t="shared" si="14"/>
        <v>0</v>
      </c>
      <c r="M42" s="111"/>
      <c r="N42" s="111"/>
      <c r="O42" s="111"/>
    </row>
    <row r="43" spans="1:15" s="1" customFormat="1" x14ac:dyDescent="0.25">
      <c r="A43" s="309" t="s">
        <v>71</v>
      </c>
      <c r="B43" s="277"/>
      <c r="C43" s="277"/>
      <c r="D43" s="158"/>
      <c r="E43" s="94"/>
      <c r="F43" s="94"/>
      <c r="G43" s="94"/>
      <c r="H43" s="94"/>
      <c r="I43" s="94"/>
      <c r="J43" s="94"/>
      <c r="K43" s="95"/>
      <c r="L43" s="92">
        <f t="shared" si="14"/>
        <v>0</v>
      </c>
      <c r="M43" s="111"/>
      <c r="N43" s="111"/>
      <c r="O43" s="111"/>
    </row>
    <row r="44" spans="1:15" s="1" customFormat="1" x14ac:dyDescent="0.25">
      <c r="A44" s="218" t="s">
        <v>72</v>
      </c>
      <c r="B44" s="219"/>
      <c r="C44" s="219"/>
      <c r="D44" s="159">
        <f>SUM(D38:D43)</f>
        <v>0</v>
      </c>
      <c r="E44" s="98">
        <f t="shared" ref="E44:L44" si="15">SUM(E38:E43)</f>
        <v>0</v>
      </c>
      <c r="F44" s="98">
        <f t="shared" si="15"/>
        <v>0</v>
      </c>
      <c r="G44" s="98">
        <f t="shared" si="15"/>
        <v>0</v>
      </c>
      <c r="H44" s="98">
        <f t="shared" si="15"/>
        <v>0</v>
      </c>
      <c r="I44" s="98">
        <f t="shared" si="15"/>
        <v>0</v>
      </c>
      <c r="J44" s="98">
        <f t="shared" si="15"/>
        <v>0</v>
      </c>
      <c r="K44" s="99">
        <f t="shared" si="15"/>
        <v>0</v>
      </c>
      <c r="L44" s="100">
        <f t="shared" si="15"/>
        <v>0</v>
      </c>
      <c r="M44" s="156"/>
      <c r="N44" s="156"/>
      <c r="O44" s="156"/>
    </row>
    <row r="45" spans="1:15" s="1" customFormat="1" x14ac:dyDescent="0.25">
      <c r="A45" s="309" t="s">
        <v>73</v>
      </c>
      <c r="B45" s="277"/>
      <c r="C45" s="277"/>
      <c r="D45" s="158"/>
      <c r="E45" s="94"/>
      <c r="F45" s="94"/>
      <c r="G45" s="94"/>
      <c r="H45" s="94"/>
      <c r="I45" s="94"/>
      <c r="J45" s="94"/>
      <c r="K45" s="95"/>
      <c r="L45" s="92">
        <f>SUM(D45:K45)</f>
        <v>0</v>
      </c>
      <c r="M45" s="111"/>
      <c r="N45" s="111"/>
      <c r="O45" s="111"/>
    </row>
    <row r="46" spans="1:15" s="1" customFormat="1" ht="23.25" customHeight="1" x14ac:dyDescent="0.25">
      <c r="A46" s="257" t="s">
        <v>139</v>
      </c>
      <c r="B46" s="258"/>
      <c r="C46" s="104"/>
      <c r="D46" s="158"/>
      <c r="E46" s="94"/>
      <c r="F46" s="94"/>
      <c r="G46" s="94">
        <v>212200</v>
      </c>
      <c r="H46" s="94"/>
      <c r="I46" s="94"/>
      <c r="J46" s="94"/>
      <c r="K46" s="95"/>
      <c r="L46" s="92">
        <f>SUM(D46:K46)</f>
        <v>212200</v>
      </c>
      <c r="M46" s="111"/>
      <c r="N46" s="111"/>
      <c r="O46" s="111"/>
    </row>
    <row r="47" spans="1:15" s="1" customFormat="1" ht="26.25" customHeight="1" x14ac:dyDescent="0.25">
      <c r="A47" s="309" t="s">
        <v>74</v>
      </c>
      <c r="B47" s="277"/>
      <c r="C47" s="277"/>
      <c r="D47" s="158"/>
      <c r="E47" s="94"/>
      <c r="F47" s="94"/>
      <c r="G47" s="94"/>
      <c r="H47" s="94"/>
      <c r="I47" s="94"/>
      <c r="J47" s="94"/>
      <c r="K47" s="95"/>
      <c r="L47" s="92">
        <f>SUM(D47:K47)</f>
        <v>0</v>
      </c>
      <c r="M47" s="111"/>
      <c r="N47" s="111"/>
      <c r="O47" s="111"/>
    </row>
    <row r="48" spans="1:15" s="1" customFormat="1" x14ac:dyDescent="0.25">
      <c r="A48" s="309" t="s">
        <v>75</v>
      </c>
      <c r="B48" s="277"/>
      <c r="C48" s="277"/>
      <c r="D48" s="158"/>
      <c r="E48" s="94"/>
      <c r="F48" s="94"/>
      <c r="G48" s="94"/>
      <c r="H48" s="94"/>
      <c r="I48" s="94"/>
      <c r="J48" s="94"/>
      <c r="K48" s="95"/>
      <c r="L48" s="92">
        <f>SUM(D48:K48)</f>
        <v>0</v>
      </c>
      <c r="M48" s="111"/>
      <c r="N48" s="111"/>
      <c r="O48" s="111"/>
    </row>
    <row r="49" spans="1:15" s="1" customFormat="1" x14ac:dyDescent="0.25">
      <c r="A49" s="309" t="s">
        <v>76</v>
      </c>
      <c r="B49" s="277"/>
      <c r="C49" s="277"/>
      <c r="D49" s="158"/>
      <c r="E49" s="94"/>
      <c r="F49" s="94"/>
      <c r="G49" s="94"/>
      <c r="H49" s="94"/>
      <c r="I49" s="94"/>
      <c r="J49" s="94"/>
      <c r="K49" s="95"/>
      <c r="L49" s="92">
        <f>SUM(D49:K49)</f>
        <v>0</v>
      </c>
      <c r="M49" s="111"/>
      <c r="N49" s="111"/>
      <c r="O49" s="111"/>
    </row>
    <row r="50" spans="1:15" s="1" customFormat="1" x14ac:dyDescent="0.25">
      <c r="A50" s="218" t="s">
        <v>77</v>
      </c>
      <c r="B50" s="219"/>
      <c r="C50" s="219"/>
      <c r="D50" s="159">
        <f>SUM(D45:D49)</f>
        <v>0</v>
      </c>
      <c r="E50" s="98">
        <f t="shared" ref="E50:L50" si="16">SUM(E45:E49)</f>
        <v>0</v>
      </c>
      <c r="F50" s="98">
        <f t="shared" si="16"/>
        <v>0</v>
      </c>
      <c r="G50" s="98">
        <f t="shared" si="16"/>
        <v>212200</v>
      </c>
      <c r="H50" s="98">
        <f t="shared" si="16"/>
        <v>0</v>
      </c>
      <c r="I50" s="98">
        <f t="shared" si="16"/>
        <v>0</v>
      </c>
      <c r="J50" s="98">
        <f t="shared" si="16"/>
        <v>0</v>
      </c>
      <c r="K50" s="99">
        <f t="shared" si="16"/>
        <v>0</v>
      </c>
      <c r="L50" s="100">
        <f t="shared" si="16"/>
        <v>212200</v>
      </c>
      <c r="M50" s="156"/>
      <c r="N50" s="156"/>
      <c r="O50" s="156"/>
    </row>
    <row r="51" spans="1:15" s="1" customFormat="1" x14ac:dyDescent="0.25">
      <c r="A51" s="309" t="s">
        <v>78</v>
      </c>
      <c r="B51" s="277"/>
      <c r="C51" s="277"/>
      <c r="D51" s="158"/>
      <c r="E51" s="94"/>
      <c r="F51" s="94"/>
      <c r="G51" s="94"/>
      <c r="H51" s="94"/>
      <c r="I51" s="94"/>
      <c r="J51" s="94"/>
      <c r="K51" s="95"/>
      <c r="L51" s="92">
        <f>SUM(D51:K51)</f>
        <v>0</v>
      </c>
      <c r="M51" s="111"/>
      <c r="N51" s="111"/>
      <c r="O51" s="111"/>
    </row>
    <row r="52" spans="1:15" s="1" customFormat="1" x14ac:dyDescent="0.25">
      <c r="A52" s="309" t="s">
        <v>79</v>
      </c>
      <c r="B52" s="277"/>
      <c r="C52" s="277"/>
      <c r="D52" s="158"/>
      <c r="E52" s="94"/>
      <c r="F52" s="94">
        <v>157000</v>
      </c>
      <c r="G52" s="94"/>
      <c r="H52" s="94"/>
      <c r="I52" s="94"/>
      <c r="J52" s="94"/>
      <c r="K52" s="95"/>
      <c r="L52" s="92">
        <f>SUM(D52:K52)</f>
        <v>157000</v>
      </c>
      <c r="M52" s="111"/>
      <c r="N52" s="111"/>
      <c r="O52" s="111"/>
    </row>
    <row r="53" spans="1:15" s="1" customFormat="1" x14ac:dyDescent="0.25">
      <c r="A53" s="309" t="s">
        <v>80</v>
      </c>
      <c r="B53" s="277"/>
      <c r="C53" s="277"/>
      <c r="D53" s="158"/>
      <c r="E53" s="94"/>
      <c r="F53" s="94">
        <v>43000</v>
      </c>
      <c r="G53" s="94"/>
      <c r="H53" s="94"/>
      <c r="I53" s="94"/>
      <c r="J53" s="94"/>
      <c r="K53" s="95"/>
      <c r="L53" s="92">
        <f>SUM(D53:K53)</f>
        <v>43000</v>
      </c>
      <c r="M53" s="111"/>
      <c r="N53" s="111"/>
      <c r="O53" s="111"/>
    </row>
    <row r="54" spans="1:15" s="1" customFormat="1" x14ac:dyDescent="0.25">
      <c r="A54" s="218" t="s">
        <v>81</v>
      </c>
      <c r="B54" s="219"/>
      <c r="C54" s="219"/>
      <c r="D54" s="159">
        <f>SUM(D51:D53)</f>
        <v>0</v>
      </c>
      <c r="E54" s="98">
        <f t="shared" ref="E54:L54" si="17">SUM(E51:E53)</f>
        <v>0</v>
      </c>
      <c r="F54" s="98">
        <f t="shared" si="17"/>
        <v>200000</v>
      </c>
      <c r="G54" s="98">
        <f t="shared" si="17"/>
        <v>0</v>
      </c>
      <c r="H54" s="98">
        <f t="shared" si="17"/>
        <v>0</v>
      </c>
      <c r="I54" s="98">
        <f t="shared" si="17"/>
        <v>0</v>
      </c>
      <c r="J54" s="98">
        <f t="shared" si="17"/>
        <v>0</v>
      </c>
      <c r="K54" s="99">
        <f t="shared" si="17"/>
        <v>0</v>
      </c>
      <c r="L54" s="100">
        <f t="shared" si="17"/>
        <v>200000</v>
      </c>
      <c r="M54" s="156"/>
      <c r="N54" s="156"/>
      <c r="O54" s="156"/>
    </row>
    <row r="55" spans="1:15" s="1" customFormat="1" x14ac:dyDescent="0.25">
      <c r="A55" s="309" t="s">
        <v>82</v>
      </c>
      <c r="B55" s="277"/>
      <c r="C55" s="277"/>
      <c r="D55" s="158"/>
      <c r="E55" s="94"/>
      <c r="F55" s="94"/>
      <c r="G55" s="94"/>
      <c r="H55" s="94"/>
      <c r="I55" s="94"/>
      <c r="J55" s="94"/>
      <c r="K55" s="95"/>
      <c r="L55" s="92">
        <f>SUM(D55:K55)</f>
        <v>0</v>
      </c>
      <c r="M55" s="111"/>
      <c r="N55" s="111"/>
      <c r="O55" s="111"/>
    </row>
    <row r="56" spans="1:15" s="1" customFormat="1" x14ac:dyDescent="0.25">
      <c r="A56" s="309" t="s">
        <v>83</v>
      </c>
      <c r="B56" s="277"/>
      <c r="C56" s="277"/>
      <c r="D56" s="158"/>
      <c r="E56" s="94"/>
      <c r="F56" s="94"/>
      <c r="G56" s="94"/>
      <c r="H56" s="94"/>
      <c r="I56" s="94"/>
      <c r="J56" s="94"/>
      <c r="K56" s="95"/>
      <c r="L56" s="92">
        <f>SUM(D56:K56)</f>
        <v>0</v>
      </c>
      <c r="M56" s="111"/>
      <c r="N56" s="111"/>
      <c r="O56" s="111"/>
    </row>
    <row r="57" spans="1:15" s="1" customFormat="1" x14ac:dyDescent="0.25">
      <c r="A57" s="218" t="s">
        <v>84</v>
      </c>
      <c r="B57" s="219"/>
      <c r="C57" s="219"/>
      <c r="D57" s="159">
        <f>SUM(D55:D56)</f>
        <v>0</v>
      </c>
      <c r="E57" s="98">
        <f t="shared" ref="E57:L57" si="18">SUM(E55:E56)</f>
        <v>0</v>
      </c>
      <c r="F57" s="98">
        <f t="shared" si="18"/>
        <v>0</v>
      </c>
      <c r="G57" s="98">
        <f t="shared" si="18"/>
        <v>0</v>
      </c>
      <c r="H57" s="98">
        <f t="shared" si="18"/>
        <v>0</v>
      </c>
      <c r="I57" s="98">
        <f t="shared" si="18"/>
        <v>0</v>
      </c>
      <c r="J57" s="98">
        <f t="shared" si="18"/>
        <v>0</v>
      </c>
      <c r="K57" s="99">
        <f t="shared" si="18"/>
        <v>0</v>
      </c>
      <c r="L57" s="100">
        <f t="shared" si="18"/>
        <v>0</v>
      </c>
      <c r="M57" s="156"/>
      <c r="N57" s="156"/>
      <c r="O57" s="156"/>
    </row>
    <row r="58" spans="1:15" s="1" customFormat="1" ht="23.25" customHeight="1" x14ac:dyDescent="0.25">
      <c r="A58" s="309" t="s">
        <v>85</v>
      </c>
      <c r="B58" s="277"/>
      <c r="C58" s="277"/>
      <c r="D58" s="158"/>
      <c r="E58" s="94"/>
      <c r="F58" s="94"/>
      <c r="G58" s="94"/>
      <c r="H58" s="94"/>
      <c r="I58" s="94"/>
      <c r="J58" s="94"/>
      <c r="K58" s="95"/>
      <c r="L58" s="92">
        <f>SUM(D58:K58)</f>
        <v>0</v>
      </c>
      <c r="M58" s="111"/>
      <c r="N58" s="111"/>
      <c r="O58" s="111"/>
    </row>
    <row r="59" spans="1:15" s="1" customFormat="1" ht="12.75" customHeight="1" x14ac:dyDescent="0.25">
      <c r="A59" s="309" t="s">
        <v>86</v>
      </c>
      <c r="B59" s="277"/>
      <c r="C59" s="277"/>
      <c r="D59" s="158"/>
      <c r="E59" s="94"/>
      <c r="F59" s="94"/>
      <c r="G59" s="94"/>
      <c r="H59" s="94"/>
      <c r="I59" s="94"/>
      <c r="J59" s="94"/>
      <c r="K59" s="95"/>
      <c r="L59" s="92">
        <f>SUM(D59:K59)</f>
        <v>0</v>
      </c>
      <c r="M59" s="111"/>
      <c r="N59" s="111"/>
      <c r="O59" s="111"/>
    </row>
    <row r="60" spans="1:15" s="1" customFormat="1" x14ac:dyDescent="0.25">
      <c r="A60" s="218" t="s">
        <v>87</v>
      </c>
      <c r="B60" s="219"/>
      <c r="C60" s="219"/>
      <c r="D60" s="158">
        <f>SUM(D58:D59)</f>
        <v>0</v>
      </c>
      <c r="E60" s="93">
        <f t="shared" ref="E60:L60" si="19">SUM(E58:E59)</f>
        <v>0</v>
      </c>
      <c r="F60" s="93">
        <f t="shared" si="19"/>
        <v>0</v>
      </c>
      <c r="G60" s="93">
        <f t="shared" si="19"/>
        <v>0</v>
      </c>
      <c r="H60" s="93">
        <f t="shared" si="19"/>
        <v>0</v>
      </c>
      <c r="I60" s="93">
        <f t="shared" si="19"/>
        <v>0</v>
      </c>
      <c r="J60" s="93">
        <f t="shared" si="19"/>
        <v>0</v>
      </c>
      <c r="K60" s="96">
        <f t="shared" si="19"/>
        <v>0</v>
      </c>
      <c r="L60" s="92">
        <f t="shared" si="19"/>
        <v>0</v>
      </c>
      <c r="M60" s="111"/>
      <c r="N60" s="111"/>
      <c r="O60" s="111"/>
    </row>
    <row r="61" spans="1:15" s="1" customFormat="1" x14ac:dyDescent="0.25">
      <c r="A61" s="218" t="s">
        <v>88</v>
      </c>
      <c r="B61" s="219"/>
      <c r="C61" s="219"/>
      <c r="D61" s="159">
        <f>D14+D15+D37+D44+D50+D54+D57+D60</f>
        <v>600000</v>
      </c>
      <c r="E61" s="98">
        <f t="shared" ref="E61:L61" si="20">E14+E15+E37+E44+E50+E54+E57+E60</f>
        <v>4193065</v>
      </c>
      <c r="F61" s="98">
        <f t="shared" si="20"/>
        <v>4400000</v>
      </c>
      <c r="G61" s="98">
        <f t="shared" si="20"/>
        <v>212200</v>
      </c>
      <c r="H61" s="98">
        <f t="shared" si="20"/>
        <v>30500787</v>
      </c>
      <c r="I61" s="98">
        <f t="shared" si="20"/>
        <v>1090620</v>
      </c>
      <c r="J61" s="98">
        <f t="shared" si="20"/>
        <v>2166700</v>
      </c>
      <c r="K61" s="98">
        <f t="shared" si="20"/>
        <v>19617628</v>
      </c>
      <c r="L61" s="160">
        <f t="shared" si="20"/>
        <v>62781000</v>
      </c>
      <c r="M61" s="156"/>
      <c r="N61" s="111"/>
      <c r="O61" s="156"/>
    </row>
    <row r="62" spans="1:15" s="1" customFormat="1" x14ac:dyDescent="0.25">
      <c r="A62" s="309" t="s">
        <v>89</v>
      </c>
      <c r="B62" s="277"/>
      <c r="C62" s="277"/>
      <c r="D62" s="158"/>
      <c r="E62" s="94"/>
      <c r="F62" s="94"/>
      <c r="G62" s="94"/>
      <c r="H62" s="94"/>
      <c r="I62" s="94"/>
      <c r="J62" s="94"/>
      <c r="K62" s="95"/>
      <c r="L62" s="92">
        <f>SUM(D62:K62)</f>
        <v>0</v>
      </c>
      <c r="M62" s="111"/>
      <c r="N62" s="111"/>
      <c r="O62" s="111"/>
    </row>
    <row r="63" spans="1:15" s="1" customFormat="1" x14ac:dyDescent="0.25">
      <c r="A63" s="309" t="s">
        <v>90</v>
      </c>
      <c r="B63" s="277"/>
      <c r="C63" s="277"/>
      <c r="D63" s="158"/>
      <c r="E63" s="94"/>
      <c r="F63" s="94"/>
      <c r="G63" s="94"/>
      <c r="H63" s="94"/>
      <c r="I63" s="94"/>
      <c r="J63" s="94"/>
      <c r="K63" s="95"/>
      <c r="L63" s="92">
        <f>SUM(D63:K63)</f>
        <v>0</v>
      </c>
      <c r="M63" s="111"/>
      <c r="N63" s="111"/>
      <c r="O63" s="111"/>
    </row>
    <row r="64" spans="1:15" s="1" customFormat="1" ht="15.75" thickBot="1" x14ac:dyDescent="0.3">
      <c r="A64" s="312" t="s">
        <v>91</v>
      </c>
      <c r="B64" s="313"/>
      <c r="C64" s="313"/>
      <c r="D64" s="161">
        <f>SUM(D62:D63)</f>
        <v>0</v>
      </c>
      <c r="E64" s="101">
        <f t="shared" ref="E64:L64" si="21">SUM(E62:E63)</f>
        <v>0</v>
      </c>
      <c r="F64" s="101">
        <f t="shared" si="21"/>
        <v>0</v>
      </c>
      <c r="G64" s="101">
        <f t="shared" si="21"/>
        <v>0</v>
      </c>
      <c r="H64" s="101">
        <f t="shared" si="21"/>
        <v>0</v>
      </c>
      <c r="I64" s="101">
        <f t="shared" si="21"/>
        <v>0</v>
      </c>
      <c r="J64" s="101">
        <f t="shared" si="21"/>
        <v>0</v>
      </c>
      <c r="K64" s="102">
        <f t="shared" si="21"/>
        <v>0</v>
      </c>
      <c r="L64" s="103">
        <f t="shared" si="21"/>
        <v>0</v>
      </c>
      <c r="M64" s="111"/>
      <c r="N64" s="111"/>
      <c r="O64" s="111"/>
    </row>
    <row r="65" spans="1:15" s="1" customFormat="1" ht="15.75" thickBot="1" x14ac:dyDescent="0.3">
      <c r="A65" s="227" t="s">
        <v>92</v>
      </c>
      <c r="B65" s="228"/>
      <c r="C65" s="228"/>
      <c r="D65" s="43">
        <f>D61+D64</f>
        <v>600000</v>
      </c>
      <c r="E65" s="38">
        <f t="shared" ref="E65:L65" si="22">E61+E64</f>
        <v>4193065</v>
      </c>
      <c r="F65" s="38">
        <f t="shared" si="22"/>
        <v>4400000</v>
      </c>
      <c r="G65" s="38">
        <f t="shared" si="22"/>
        <v>212200</v>
      </c>
      <c r="H65" s="38">
        <f t="shared" si="22"/>
        <v>30500787</v>
      </c>
      <c r="I65" s="38">
        <f t="shared" si="22"/>
        <v>1090620</v>
      </c>
      <c r="J65" s="38">
        <f t="shared" si="22"/>
        <v>2166700</v>
      </c>
      <c r="K65" s="48">
        <f t="shared" si="22"/>
        <v>19617628</v>
      </c>
      <c r="L65" s="43">
        <f t="shared" si="22"/>
        <v>62781000</v>
      </c>
      <c r="M65" s="111"/>
      <c r="N65" s="111"/>
      <c r="O65" s="111"/>
    </row>
    <row r="66" spans="1:15" ht="8.25" customHeight="1" x14ac:dyDescent="0.25">
      <c r="A66" s="87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 t="s">
        <v>192</v>
      </c>
      <c r="M66" s="51"/>
      <c r="N66" s="51"/>
      <c r="O66" s="51"/>
    </row>
    <row r="67" spans="1:15" x14ac:dyDescent="0.25">
      <c r="A67" s="302"/>
      <c r="B67" s="302"/>
      <c r="C67" s="302"/>
      <c r="D67" s="302"/>
      <c r="E67" s="302"/>
      <c r="F67" s="302"/>
      <c r="G67" s="302"/>
      <c r="H67" s="302"/>
      <c r="I67" s="302"/>
      <c r="J67" s="302"/>
      <c r="K67" s="302"/>
      <c r="L67" s="302"/>
      <c r="M67" s="302"/>
      <c r="N67" s="302"/>
      <c r="O67" s="302"/>
    </row>
    <row r="68" spans="1:15" x14ac:dyDescent="0.25">
      <c r="A68" s="302"/>
      <c r="B68" s="302"/>
      <c r="C68" s="302"/>
      <c r="D68" s="302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</row>
    <row r="69" spans="1:15" x14ac:dyDescent="0.25">
      <c r="A69" s="302"/>
      <c r="B69" s="302"/>
      <c r="C69" s="302"/>
      <c r="D69" s="302"/>
      <c r="E69" s="302"/>
      <c r="F69" s="302"/>
      <c r="G69" s="302"/>
      <c r="H69" s="302"/>
      <c r="I69" s="302"/>
      <c r="J69" s="302"/>
      <c r="K69" s="302"/>
      <c r="L69" s="302"/>
      <c r="M69" s="88"/>
      <c r="N69" s="88"/>
      <c r="O69" s="88"/>
    </row>
  </sheetData>
  <mergeCells count="67"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41:C41"/>
    <mergeCell ref="A42:C42"/>
    <mergeCell ref="A43:C43"/>
    <mergeCell ref="A44:C44"/>
    <mergeCell ref="A45:C45"/>
    <mergeCell ref="A47:C47"/>
    <mergeCell ref="A48:C48"/>
    <mergeCell ref="A49:C49"/>
    <mergeCell ref="A50:C50"/>
    <mergeCell ref="A51:C51"/>
    <mergeCell ref="A52:C52"/>
    <mergeCell ref="A46:B46"/>
    <mergeCell ref="A27:C27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2:C22"/>
    <mergeCell ref="A23:C23"/>
    <mergeCell ref="A24:C24"/>
    <mergeCell ref="A25:C25"/>
    <mergeCell ref="A26:C26"/>
    <mergeCell ref="A14:C14"/>
    <mergeCell ref="A15:C15"/>
    <mergeCell ref="A19:C19"/>
    <mergeCell ref="A20:C20"/>
    <mergeCell ref="A21:C21"/>
    <mergeCell ref="A16:B16"/>
    <mergeCell ref="A17:B17"/>
    <mergeCell ref="A18:B18"/>
    <mergeCell ref="A67:O67"/>
    <mergeCell ref="A68:O68"/>
    <mergeCell ref="A69:L69"/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28:C28"/>
  </mergeCells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8"/>
  <sheetViews>
    <sheetView topLeftCell="A4" workbookViewId="0">
      <selection activeCell="G30" sqref="G30"/>
    </sheetView>
  </sheetViews>
  <sheetFormatPr defaultRowHeight="15" x14ac:dyDescent="0.25"/>
  <cols>
    <col min="1" max="1" width="36.85546875" customWidth="1"/>
  </cols>
  <sheetData>
    <row r="2" spans="1:6" ht="15.75" thickBot="1" x14ac:dyDescent="0.3"/>
    <row r="3" spans="1:6" ht="72.75" x14ac:dyDescent="0.25">
      <c r="A3" s="318" t="s">
        <v>187</v>
      </c>
      <c r="B3" s="319"/>
      <c r="C3" s="319"/>
      <c r="D3" s="320"/>
      <c r="E3" s="7" t="s">
        <v>133</v>
      </c>
      <c r="F3" s="6"/>
    </row>
    <row r="4" spans="1:6" ht="15.75" thickBot="1" x14ac:dyDescent="0.3">
      <c r="A4" s="321"/>
      <c r="B4" s="322"/>
      <c r="C4" s="322"/>
      <c r="D4" s="322"/>
      <c r="E4" s="5"/>
      <c r="F4" s="5"/>
    </row>
    <row r="5" spans="1:6" x14ac:dyDescent="0.25">
      <c r="A5" s="323" t="s">
        <v>1</v>
      </c>
      <c r="B5" s="323"/>
      <c r="C5" s="323"/>
      <c r="D5" s="323"/>
      <c r="E5" s="5"/>
      <c r="F5" s="5"/>
    </row>
    <row r="6" spans="1:6" x14ac:dyDescent="0.25">
      <c r="A6" s="324" t="s">
        <v>2</v>
      </c>
      <c r="B6" s="325"/>
      <c r="C6" s="325"/>
      <c r="D6" s="326"/>
      <c r="E6" s="5"/>
      <c r="F6" s="5"/>
    </row>
    <row r="7" spans="1:6" ht="24.75" customHeight="1" x14ac:dyDescent="0.25">
      <c r="A7" s="324" t="s">
        <v>3</v>
      </c>
      <c r="B7" s="325"/>
      <c r="C7" s="325"/>
      <c r="D7" s="326"/>
      <c r="E7" s="5"/>
      <c r="F7" s="5"/>
    </row>
    <row r="8" spans="1:6" x14ac:dyDescent="0.25">
      <c r="A8" s="324" t="s">
        <v>4</v>
      </c>
      <c r="B8" s="325"/>
      <c r="C8" s="325"/>
      <c r="D8" s="326"/>
      <c r="E8" s="5"/>
      <c r="F8" s="5"/>
    </row>
    <row r="9" spans="1:6" x14ac:dyDescent="0.25">
      <c r="A9" s="327" t="s">
        <v>5</v>
      </c>
      <c r="B9" s="327"/>
      <c r="C9" s="327"/>
      <c r="D9" s="327"/>
      <c r="E9" s="5"/>
      <c r="F9" s="5"/>
    </row>
    <row r="10" spans="1:6" x14ac:dyDescent="0.25">
      <c r="A10" s="328" t="s">
        <v>6</v>
      </c>
      <c r="B10" s="327"/>
      <c r="C10" s="327"/>
      <c r="D10" s="327"/>
      <c r="E10" s="5"/>
      <c r="F10" s="5"/>
    </row>
    <row r="11" spans="1:6" x14ac:dyDescent="0.25">
      <c r="A11" s="329" t="s">
        <v>183</v>
      </c>
      <c r="B11" s="329"/>
      <c r="C11" s="329"/>
      <c r="D11" s="327"/>
      <c r="E11" s="5">
        <v>1213824</v>
      </c>
      <c r="F11" s="5"/>
    </row>
    <row r="12" spans="1:6" x14ac:dyDescent="0.25">
      <c r="A12" s="330" t="s">
        <v>8</v>
      </c>
      <c r="B12" s="330"/>
      <c r="C12" s="330"/>
      <c r="D12" s="328"/>
      <c r="E12" s="5"/>
      <c r="F12" s="5"/>
    </row>
    <row r="13" spans="1:6" x14ac:dyDescent="0.25">
      <c r="A13" s="329" t="s">
        <v>9</v>
      </c>
      <c r="B13" s="329"/>
      <c r="C13" s="329"/>
      <c r="D13" s="327"/>
      <c r="E13" s="5"/>
      <c r="F13" s="5"/>
    </row>
    <row r="14" spans="1:6" x14ac:dyDescent="0.25">
      <c r="A14" s="330" t="s">
        <v>10</v>
      </c>
      <c r="B14" s="330"/>
      <c r="C14" s="330"/>
      <c r="D14" s="328"/>
      <c r="E14" s="5"/>
      <c r="F14" s="5"/>
    </row>
    <row r="15" spans="1:6" x14ac:dyDescent="0.25">
      <c r="A15" s="317" t="s">
        <v>11</v>
      </c>
      <c r="B15" s="317"/>
      <c r="C15" s="317"/>
      <c r="D15" s="317"/>
      <c r="E15" s="5"/>
      <c r="F15" s="5"/>
    </row>
    <row r="16" spans="1:6" x14ac:dyDescent="0.25">
      <c r="A16" s="329" t="s">
        <v>12</v>
      </c>
      <c r="B16" s="329"/>
      <c r="C16" s="329"/>
      <c r="D16" s="329"/>
      <c r="E16" s="5"/>
      <c r="F16" s="5"/>
    </row>
    <row r="17" spans="1:6" x14ac:dyDescent="0.25">
      <c r="A17" s="329" t="s">
        <v>13</v>
      </c>
      <c r="B17" s="329"/>
      <c r="C17" s="329"/>
      <c r="D17" s="327"/>
      <c r="E17" s="5"/>
      <c r="F17" s="5"/>
    </row>
    <row r="18" spans="1:6" x14ac:dyDescent="0.25">
      <c r="A18" s="331" t="s">
        <v>14</v>
      </c>
      <c r="B18" s="332"/>
      <c r="C18" s="332"/>
      <c r="D18" s="333"/>
      <c r="E18" s="5"/>
      <c r="F18" s="5"/>
    </row>
    <row r="19" spans="1:6" x14ac:dyDescent="0.25">
      <c r="A19" s="330" t="s">
        <v>15</v>
      </c>
      <c r="B19" s="328"/>
      <c r="C19" s="328"/>
      <c r="D19" s="328"/>
      <c r="E19" s="5"/>
      <c r="F19" s="5"/>
    </row>
    <row r="20" spans="1:6" x14ac:dyDescent="0.25">
      <c r="A20" s="329" t="s">
        <v>16</v>
      </c>
      <c r="B20" s="327"/>
      <c r="C20" s="327"/>
      <c r="D20" s="327"/>
      <c r="E20" s="5"/>
      <c r="F20" s="5"/>
    </row>
    <row r="21" spans="1:6" x14ac:dyDescent="0.25">
      <c r="A21" s="329" t="s">
        <v>17</v>
      </c>
      <c r="B21" s="327"/>
      <c r="C21" s="327"/>
      <c r="D21" s="327"/>
      <c r="E21" s="5"/>
      <c r="F21" s="5"/>
    </row>
    <row r="22" spans="1:6" x14ac:dyDescent="0.25">
      <c r="A22" s="329" t="s">
        <v>18</v>
      </c>
      <c r="B22" s="329"/>
      <c r="C22" s="329"/>
      <c r="D22" s="327"/>
      <c r="E22" s="5"/>
      <c r="F22" s="5"/>
    </row>
    <row r="23" spans="1:6" x14ac:dyDescent="0.25">
      <c r="A23" s="329" t="s">
        <v>19</v>
      </c>
      <c r="B23" s="329"/>
      <c r="C23" s="329"/>
      <c r="D23" s="327"/>
      <c r="E23" s="5"/>
      <c r="F23" s="5"/>
    </row>
    <row r="24" spans="1:6" x14ac:dyDescent="0.25">
      <c r="A24" s="329" t="s">
        <v>20</v>
      </c>
      <c r="B24" s="329"/>
      <c r="C24" s="329"/>
      <c r="D24" s="327"/>
      <c r="E24" s="5">
        <v>1000</v>
      </c>
      <c r="F24" s="5"/>
    </row>
    <row r="25" spans="1:6" x14ac:dyDescent="0.25">
      <c r="A25" s="329" t="s">
        <v>21</v>
      </c>
      <c r="B25" s="329"/>
      <c r="C25" s="329"/>
      <c r="D25" s="327"/>
      <c r="E25" s="5"/>
      <c r="F25" s="5"/>
    </row>
    <row r="26" spans="1:6" x14ac:dyDescent="0.25">
      <c r="A26" s="330" t="s">
        <v>22</v>
      </c>
      <c r="B26" s="330"/>
      <c r="C26" s="330"/>
      <c r="D26" s="328"/>
      <c r="E26" s="5">
        <v>1000</v>
      </c>
      <c r="F26" s="5"/>
    </row>
    <row r="27" spans="1:6" x14ac:dyDescent="0.25">
      <c r="A27" s="329" t="s">
        <v>23</v>
      </c>
      <c r="B27" s="329"/>
      <c r="C27" s="329"/>
      <c r="D27" s="327"/>
      <c r="E27" s="5"/>
      <c r="F27" s="5"/>
    </row>
    <row r="28" spans="1:6" x14ac:dyDescent="0.25">
      <c r="A28" s="330" t="s">
        <v>24</v>
      </c>
      <c r="B28" s="328"/>
      <c r="C28" s="328"/>
      <c r="D28" s="328"/>
      <c r="E28" s="5"/>
      <c r="F28" s="5"/>
    </row>
    <row r="29" spans="1:6" x14ac:dyDescent="0.25">
      <c r="A29" s="329" t="s">
        <v>25</v>
      </c>
      <c r="B29" s="327"/>
      <c r="C29" s="327"/>
      <c r="D29" s="327"/>
      <c r="E29" s="5"/>
      <c r="F29" s="5"/>
    </row>
    <row r="30" spans="1:6" x14ac:dyDescent="0.25">
      <c r="A30" s="330" t="s">
        <v>26</v>
      </c>
      <c r="B30" s="330"/>
      <c r="C30" s="330"/>
      <c r="D30" s="328"/>
      <c r="E30" s="5"/>
      <c r="F30" s="5"/>
    </row>
    <row r="31" spans="1:6" x14ac:dyDescent="0.25">
      <c r="A31" s="330" t="s">
        <v>27</v>
      </c>
      <c r="B31" s="328"/>
      <c r="C31" s="328"/>
      <c r="D31" s="328"/>
      <c r="E31" s="5"/>
      <c r="F31" s="5"/>
    </row>
    <row r="32" spans="1:6" x14ac:dyDescent="0.25">
      <c r="A32" s="329" t="s">
        <v>28</v>
      </c>
      <c r="B32" s="327"/>
      <c r="C32" s="327"/>
      <c r="D32" s="327"/>
      <c r="E32" s="5"/>
      <c r="F32" s="5"/>
    </row>
    <row r="33" spans="1:6" x14ac:dyDescent="0.25">
      <c r="A33" s="337" t="s">
        <v>29</v>
      </c>
      <c r="B33" s="338"/>
      <c r="C33" s="338"/>
      <c r="D33" s="339"/>
      <c r="E33" s="5"/>
      <c r="F33" s="5"/>
    </row>
    <row r="34" spans="1:6" x14ac:dyDescent="0.25">
      <c r="A34" s="334" t="s">
        <v>30</v>
      </c>
      <c r="B34" s="334"/>
      <c r="C34" s="334"/>
      <c r="D34" s="334"/>
      <c r="E34" s="5">
        <v>42685847</v>
      </c>
      <c r="F34" s="5"/>
    </row>
    <row r="35" spans="1:6" x14ac:dyDescent="0.25">
      <c r="A35" s="343" t="s">
        <v>186</v>
      </c>
      <c r="B35" s="343"/>
      <c r="C35" s="343"/>
      <c r="D35" s="343"/>
      <c r="E35" s="4"/>
      <c r="F35" s="4"/>
    </row>
    <row r="36" spans="1:6" ht="15.75" thickBot="1" x14ac:dyDescent="0.3">
      <c r="A36" s="340" t="s">
        <v>184</v>
      </c>
      <c r="B36" s="341"/>
      <c r="C36" s="341"/>
      <c r="D36" s="342"/>
      <c r="E36" s="4"/>
      <c r="F36" s="4"/>
    </row>
    <row r="37" spans="1:6" ht="15.75" thickBot="1" x14ac:dyDescent="0.3">
      <c r="A37" s="335" t="s">
        <v>31</v>
      </c>
      <c r="B37" s="336"/>
      <c r="C37" s="336"/>
      <c r="D37" s="336"/>
      <c r="E37" s="10">
        <f>E11+E26+E32+E34</f>
        <v>43900671</v>
      </c>
      <c r="F37" s="11"/>
    </row>
    <row r="38" spans="1:6" ht="15.75" thickBot="1" x14ac:dyDescent="0.3">
      <c r="A38" s="314" t="s">
        <v>152</v>
      </c>
      <c r="B38" s="315"/>
      <c r="C38" s="315"/>
      <c r="D38" s="316"/>
      <c r="E38" s="8">
        <f>E12+E14+E19+E37</f>
        <v>43900671</v>
      </c>
      <c r="F38" s="9"/>
    </row>
  </sheetData>
  <mergeCells count="35">
    <mergeCell ref="A37:D37"/>
    <mergeCell ref="A28:D28"/>
    <mergeCell ref="A29:D29"/>
    <mergeCell ref="A30:D30"/>
    <mergeCell ref="A31:D31"/>
    <mergeCell ref="A32:D32"/>
    <mergeCell ref="A33:D33"/>
    <mergeCell ref="A36:D36"/>
    <mergeCell ref="A35:D35"/>
    <mergeCell ref="A23:D23"/>
    <mergeCell ref="A24:D24"/>
    <mergeCell ref="A25:D25"/>
    <mergeCell ref="A26:D26"/>
    <mergeCell ref="A34:D34"/>
    <mergeCell ref="A18:D18"/>
    <mergeCell ref="A19:D19"/>
    <mergeCell ref="A20:D20"/>
    <mergeCell ref="A21:D21"/>
    <mergeCell ref="A22:D22"/>
    <mergeCell ref="A38:D38"/>
    <mergeCell ref="A15:D15"/>
    <mergeCell ref="A3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27:D27"/>
    <mergeCell ref="A16:D16"/>
    <mergeCell ref="A17:D17"/>
  </mergeCell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37" workbookViewId="0">
      <selection activeCell="P22" sqref="P22"/>
    </sheetView>
  </sheetViews>
  <sheetFormatPr defaultRowHeight="15" x14ac:dyDescent="0.25"/>
  <cols>
    <col min="1" max="1" width="36.85546875" customWidth="1"/>
    <col min="3" max="3" width="0.140625" customWidth="1"/>
    <col min="5" max="5" width="13.5703125" hidden="1" customWidth="1"/>
    <col min="6" max="6" width="10" customWidth="1"/>
    <col min="7" max="7" width="9.7109375" customWidth="1"/>
    <col min="8" max="8" width="9.5703125" customWidth="1"/>
  </cols>
  <sheetData>
    <row r="1" spans="1:10" ht="15.75" thickBot="1" x14ac:dyDescent="0.3"/>
    <row r="2" spans="1:10" ht="96.75" customHeight="1" thickBot="1" x14ac:dyDescent="0.3">
      <c r="A2" s="347" t="s">
        <v>189</v>
      </c>
      <c r="B2" s="348"/>
      <c r="C2" s="349"/>
      <c r="D2" s="82" t="s">
        <v>134</v>
      </c>
      <c r="E2" s="83"/>
      <c r="F2" s="83" t="s">
        <v>190</v>
      </c>
      <c r="G2" s="83" t="s">
        <v>165</v>
      </c>
      <c r="H2" s="83" t="s">
        <v>141</v>
      </c>
      <c r="I2" s="84" t="s">
        <v>135</v>
      </c>
    </row>
    <row r="3" spans="1:10" x14ac:dyDescent="0.25">
      <c r="A3" s="350" t="s">
        <v>34</v>
      </c>
      <c r="B3" s="323"/>
      <c r="C3" s="351"/>
      <c r="D3" s="72">
        <v>28117500</v>
      </c>
      <c r="E3" s="73"/>
      <c r="F3" s="73">
        <v>2146500</v>
      </c>
      <c r="G3" s="73"/>
      <c r="H3" s="73"/>
      <c r="I3" s="73">
        <f>SUM(D3:H3)</f>
        <v>30264000</v>
      </c>
    </row>
    <row r="4" spans="1:10" x14ac:dyDescent="0.25">
      <c r="A4" s="352" t="s">
        <v>166</v>
      </c>
      <c r="B4" s="325"/>
      <c r="C4" s="353"/>
      <c r="D4" s="74"/>
      <c r="E4" s="75"/>
      <c r="F4" s="75"/>
      <c r="G4" s="75"/>
      <c r="H4" s="75"/>
      <c r="I4" s="73">
        <f t="shared" ref="I4:I8" si="0">SUM(D4:H4)</f>
        <v>0</v>
      </c>
    </row>
    <row r="5" spans="1:10" x14ac:dyDescent="0.25">
      <c r="A5" s="352" t="s">
        <v>36</v>
      </c>
      <c r="B5" s="325"/>
      <c r="C5" s="353"/>
      <c r="D5" s="74">
        <v>959600</v>
      </c>
      <c r="E5" s="75"/>
      <c r="F5" s="75"/>
      <c r="G5" s="75"/>
      <c r="H5" s="75"/>
      <c r="I5" s="73">
        <f t="shared" si="0"/>
        <v>959600</v>
      </c>
    </row>
    <row r="6" spans="1:10" x14ac:dyDescent="0.25">
      <c r="A6" s="352" t="s">
        <v>37</v>
      </c>
      <c r="B6" s="325"/>
      <c r="C6" s="353"/>
      <c r="D6" s="74">
        <v>1467000</v>
      </c>
      <c r="E6" s="75"/>
      <c r="F6" s="75">
        <v>100000</v>
      </c>
      <c r="G6" s="75"/>
      <c r="H6" s="75"/>
      <c r="I6" s="73">
        <f t="shared" si="0"/>
        <v>1567000</v>
      </c>
    </row>
    <row r="7" spans="1:10" x14ac:dyDescent="0.25">
      <c r="A7" s="352" t="s">
        <v>38</v>
      </c>
      <c r="B7" s="325"/>
      <c r="C7" s="353"/>
      <c r="D7" s="74">
        <v>577720</v>
      </c>
      <c r="E7" s="75"/>
      <c r="F7" s="75"/>
      <c r="G7" s="75"/>
      <c r="H7" s="75"/>
      <c r="I7" s="73">
        <f t="shared" si="0"/>
        <v>577720</v>
      </c>
    </row>
    <row r="8" spans="1:10" x14ac:dyDescent="0.25">
      <c r="A8" s="354" t="s">
        <v>39</v>
      </c>
      <c r="B8" s="327"/>
      <c r="C8" s="355"/>
      <c r="D8" s="74"/>
      <c r="E8" s="75"/>
      <c r="F8" s="75"/>
      <c r="G8" s="75"/>
      <c r="H8" s="75"/>
      <c r="I8" s="73">
        <f t="shared" si="0"/>
        <v>0</v>
      </c>
    </row>
    <row r="9" spans="1:10" x14ac:dyDescent="0.25">
      <c r="A9" s="344" t="s">
        <v>40</v>
      </c>
      <c r="B9" s="345"/>
      <c r="C9" s="346"/>
      <c r="D9" s="74">
        <f>SUM(D3:D8)</f>
        <v>31121820</v>
      </c>
      <c r="E9" s="74">
        <f t="shared" ref="E9:I9" si="1">SUM(E3:E8)</f>
        <v>0</v>
      </c>
      <c r="F9" s="74">
        <f t="shared" si="1"/>
        <v>2246500</v>
      </c>
      <c r="G9" s="74">
        <f t="shared" si="1"/>
        <v>0</v>
      </c>
      <c r="H9" s="74">
        <f t="shared" si="1"/>
        <v>0</v>
      </c>
      <c r="I9" s="74">
        <f t="shared" si="1"/>
        <v>33368320</v>
      </c>
    </row>
    <row r="10" spans="1:10" x14ac:dyDescent="0.25">
      <c r="A10" s="354" t="s">
        <v>41</v>
      </c>
      <c r="B10" s="327"/>
      <c r="C10" s="355"/>
      <c r="D10" s="74"/>
      <c r="E10" s="75"/>
      <c r="F10" s="75"/>
      <c r="G10" s="75"/>
      <c r="H10" s="75"/>
      <c r="I10" s="75">
        <f>SUM(D10:H10)</f>
        <v>0</v>
      </c>
    </row>
    <row r="11" spans="1:10" ht="24" customHeight="1" x14ac:dyDescent="0.25">
      <c r="A11" s="354" t="s">
        <v>42</v>
      </c>
      <c r="B11" s="327"/>
      <c r="C11" s="355"/>
      <c r="D11" s="74"/>
      <c r="E11" s="75"/>
      <c r="F11" s="75"/>
      <c r="G11" s="75"/>
      <c r="H11" s="75"/>
      <c r="I11" s="75">
        <f t="shared" ref="I11:I12" si="2">SUM(D11:H11)</f>
        <v>0</v>
      </c>
    </row>
    <row r="12" spans="1:10" x14ac:dyDescent="0.25">
      <c r="A12" s="354" t="s">
        <v>43</v>
      </c>
      <c r="B12" s="327"/>
      <c r="C12" s="355"/>
      <c r="D12" s="74"/>
      <c r="E12" s="75"/>
      <c r="F12" s="75"/>
      <c r="G12" s="75"/>
      <c r="H12" s="75"/>
      <c r="I12" s="75">
        <f t="shared" si="2"/>
        <v>0</v>
      </c>
    </row>
    <row r="13" spans="1:10" x14ac:dyDescent="0.25">
      <c r="A13" s="344" t="s">
        <v>44</v>
      </c>
      <c r="B13" s="345"/>
      <c r="C13" s="346"/>
      <c r="D13" s="74">
        <f t="shared" ref="D13:I13" si="3">SUM(D10:D12)</f>
        <v>0</v>
      </c>
      <c r="E13" s="74">
        <f t="shared" si="3"/>
        <v>0</v>
      </c>
      <c r="F13" s="74">
        <f t="shared" si="3"/>
        <v>0</v>
      </c>
      <c r="G13" s="74">
        <f t="shared" si="3"/>
        <v>0</v>
      </c>
      <c r="H13" s="74">
        <f t="shared" si="3"/>
        <v>0</v>
      </c>
      <c r="I13" s="74">
        <f t="shared" si="3"/>
        <v>0</v>
      </c>
    </row>
    <row r="14" spans="1:10" x14ac:dyDescent="0.25">
      <c r="A14" s="356" t="s">
        <v>45</v>
      </c>
      <c r="B14" s="357"/>
      <c r="C14" s="358"/>
      <c r="D14" s="76">
        <f>D9+D13</f>
        <v>31121820</v>
      </c>
      <c r="E14" s="76">
        <f t="shared" ref="E14:I14" si="4">E9+E13</f>
        <v>0</v>
      </c>
      <c r="F14" s="76">
        <f t="shared" si="4"/>
        <v>2246500</v>
      </c>
      <c r="G14" s="76">
        <f t="shared" si="4"/>
        <v>0</v>
      </c>
      <c r="H14" s="76">
        <f t="shared" si="4"/>
        <v>0</v>
      </c>
      <c r="I14" s="109">
        <f t="shared" si="4"/>
        <v>33368320</v>
      </c>
      <c r="J14" s="110"/>
    </row>
    <row r="15" spans="1:10" x14ac:dyDescent="0.25">
      <c r="A15" s="359" t="s">
        <v>46</v>
      </c>
      <c r="B15" s="328"/>
      <c r="C15" s="360"/>
      <c r="D15" s="76">
        <f>D16+D17+D18</f>
        <v>6283338</v>
      </c>
      <c r="E15" s="76">
        <f t="shared" ref="E15:I15" si="5">E16+E17+E18</f>
        <v>0</v>
      </c>
      <c r="F15" s="76">
        <f t="shared" si="5"/>
        <v>456813</v>
      </c>
      <c r="G15" s="76"/>
      <c r="H15" s="76">
        <f t="shared" si="5"/>
        <v>0</v>
      </c>
      <c r="I15" s="76">
        <f t="shared" si="5"/>
        <v>6740151</v>
      </c>
    </row>
    <row r="16" spans="1:10" x14ac:dyDescent="0.25">
      <c r="A16" s="361" t="s">
        <v>170</v>
      </c>
      <c r="B16" s="362"/>
      <c r="C16" s="85"/>
      <c r="D16" s="74">
        <v>5730318</v>
      </c>
      <c r="E16" s="75"/>
      <c r="F16" s="75">
        <v>422593</v>
      </c>
      <c r="G16" s="75"/>
      <c r="H16" s="75"/>
      <c r="I16" s="75">
        <f>SUM(D16:H16)</f>
        <v>6152911</v>
      </c>
    </row>
    <row r="17" spans="1:9" x14ac:dyDescent="0.25">
      <c r="A17" s="361" t="s">
        <v>168</v>
      </c>
      <c r="B17" s="362"/>
      <c r="C17" s="85"/>
      <c r="D17" s="74">
        <v>284360</v>
      </c>
      <c r="E17" s="75"/>
      <c r="F17" s="75">
        <v>16520</v>
      </c>
      <c r="G17" s="75"/>
      <c r="H17" s="75"/>
      <c r="I17" s="75">
        <f t="shared" ref="I17:I18" si="6">SUM(D17:H17)</f>
        <v>300880</v>
      </c>
    </row>
    <row r="18" spans="1:9" x14ac:dyDescent="0.25">
      <c r="A18" s="361" t="s">
        <v>169</v>
      </c>
      <c r="B18" s="362"/>
      <c r="C18" s="85"/>
      <c r="D18" s="74">
        <v>268660</v>
      </c>
      <c r="E18" s="75"/>
      <c r="F18" s="75">
        <v>17700</v>
      </c>
      <c r="G18" s="75"/>
      <c r="H18" s="75"/>
      <c r="I18" s="75">
        <f t="shared" si="6"/>
        <v>286360</v>
      </c>
    </row>
    <row r="19" spans="1:9" x14ac:dyDescent="0.25">
      <c r="A19" s="352" t="s">
        <v>47</v>
      </c>
      <c r="B19" s="325"/>
      <c r="C19" s="353"/>
      <c r="D19" s="74">
        <v>10000</v>
      </c>
      <c r="E19" s="75"/>
      <c r="F19" s="75"/>
      <c r="G19" s="75"/>
      <c r="H19" s="75"/>
      <c r="I19" s="75">
        <f>SUM(D19:H19)</f>
        <v>10000</v>
      </c>
    </row>
    <row r="20" spans="1:9" x14ac:dyDescent="0.25">
      <c r="A20" s="354" t="s">
        <v>48</v>
      </c>
      <c r="B20" s="327"/>
      <c r="C20" s="355"/>
      <c r="D20" s="74">
        <v>400000</v>
      </c>
      <c r="E20" s="75"/>
      <c r="F20" s="75">
        <v>20000</v>
      </c>
      <c r="G20" s="75"/>
      <c r="H20" s="75"/>
      <c r="I20" s="75">
        <f>SUM(D20:H20)</f>
        <v>420000</v>
      </c>
    </row>
    <row r="21" spans="1:9" x14ac:dyDescent="0.25">
      <c r="A21" s="344" t="s">
        <v>49</v>
      </c>
      <c r="B21" s="345"/>
      <c r="C21" s="346"/>
      <c r="D21" s="74">
        <f>SUM(D19:D20)</f>
        <v>410000</v>
      </c>
      <c r="E21" s="74">
        <f t="shared" ref="E21:G21" si="7">SUM(E19:E20)</f>
        <v>0</v>
      </c>
      <c r="F21" s="74">
        <f t="shared" si="7"/>
        <v>20000</v>
      </c>
      <c r="G21" s="74">
        <f t="shared" si="7"/>
        <v>0</v>
      </c>
      <c r="H21" s="74">
        <f t="shared" ref="H21:I21" si="8">SUM(H19:H20)</f>
        <v>0</v>
      </c>
      <c r="I21" s="74">
        <f t="shared" si="8"/>
        <v>430000</v>
      </c>
    </row>
    <row r="22" spans="1:9" x14ac:dyDescent="0.25">
      <c r="A22" s="354" t="s">
        <v>50</v>
      </c>
      <c r="B22" s="327"/>
      <c r="C22" s="355"/>
      <c r="D22" s="74">
        <v>350000</v>
      </c>
      <c r="E22" s="75"/>
      <c r="F22" s="75"/>
      <c r="G22" s="75"/>
      <c r="H22" s="75"/>
      <c r="I22" s="75">
        <f>SUM(D22:H22)</f>
        <v>350000</v>
      </c>
    </row>
    <row r="23" spans="1:9" s="1" customFormat="1" ht="30" customHeight="1" x14ac:dyDescent="0.25">
      <c r="A23" s="354" t="s">
        <v>182</v>
      </c>
      <c r="B23" s="327"/>
      <c r="C23" s="355"/>
      <c r="D23" s="118">
        <v>300000</v>
      </c>
      <c r="E23" s="119"/>
      <c r="F23" s="119"/>
      <c r="G23" s="119"/>
      <c r="H23" s="119"/>
      <c r="I23" s="119">
        <f>SUM(D23:H23)</f>
        <v>300000</v>
      </c>
    </row>
    <row r="24" spans="1:9" x14ac:dyDescent="0.25">
      <c r="A24" s="344" t="s">
        <v>52</v>
      </c>
      <c r="B24" s="345"/>
      <c r="C24" s="346"/>
      <c r="D24" s="74">
        <f>SUM(D22:D23)</f>
        <v>650000</v>
      </c>
      <c r="E24" s="74">
        <f t="shared" ref="E24:I24" si="9">SUM(E22:E23)</f>
        <v>0</v>
      </c>
      <c r="F24" s="74"/>
      <c r="G24" s="74"/>
      <c r="H24" s="74">
        <f t="shared" si="9"/>
        <v>0</v>
      </c>
      <c r="I24" s="74">
        <f t="shared" si="9"/>
        <v>650000</v>
      </c>
    </row>
    <row r="25" spans="1:9" x14ac:dyDescent="0.25">
      <c r="A25" s="354" t="s">
        <v>53</v>
      </c>
      <c r="B25" s="327"/>
      <c r="C25" s="355"/>
      <c r="D25" s="74">
        <v>789000</v>
      </c>
      <c r="E25" s="75"/>
      <c r="F25" s="75"/>
      <c r="G25" s="75"/>
      <c r="H25" s="75"/>
      <c r="I25" s="75">
        <f>SUM(D25:H25)</f>
        <v>789000</v>
      </c>
    </row>
    <row r="26" spans="1:9" x14ac:dyDescent="0.25">
      <c r="A26" s="354" t="s">
        <v>54</v>
      </c>
      <c r="B26" s="327"/>
      <c r="C26" s="355"/>
      <c r="D26" s="74"/>
      <c r="E26" s="75"/>
      <c r="F26" s="75"/>
      <c r="G26" s="75"/>
      <c r="H26" s="75"/>
      <c r="I26" s="75">
        <f t="shared" ref="I26:I31" si="10">SUM(D26:H26)</f>
        <v>0</v>
      </c>
    </row>
    <row r="27" spans="1:9" x14ac:dyDescent="0.25">
      <c r="A27" s="354" t="s">
        <v>167</v>
      </c>
      <c r="B27" s="327"/>
      <c r="C27" s="355"/>
      <c r="D27" s="74"/>
      <c r="E27" s="75"/>
      <c r="F27" s="75"/>
      <c r="G27" s="75"/>
      <c r="H27" s="75"/>
      <c r="I27" s="75">
        <f t="shared" si="10"/>
        <v>0</v>
      </c>
    </row>
    <row r="28" spans="1:9" x14ac:dyDescent="0.25">
      <c r="A28" s="354" t="s">
        <v>56</v>
      </c>
      <c r="B28" s="327"/>
      <c r="C28" s="355"/>
      <c r="D28" s="74"/>
      <c r="E28" s="75"/>
      <c r="F28" s="75"/>
      <c r="G28" s="75"/>
      <c r="H28" s="75"/>
      <c r="I28" s="75">
        <f t="shared" si="10"/>
        <v>0</v>
      </c>
    </row>
    <row r="29" spans="1:9" x14ac:dyDescent="0.25">
      <c r="A29" s="354" t="s">
        <v>57</v>
      </c>
      <c r="B29" s="327"/>
      <c r="C29" s="355"/>
      <c r="D29" s="74"/>
      <c r="E29" s="75"/>
      <c r="F29" s="75"/>
      <c r="G29" s="75"/>
      <c r="H29" s="75"/>
      <c r="I29" s="75">
        <f t="shared" si="10"/>
        <v>0</v>
      </c>
    </row>
    <row r="30" spans="1:9" x14ac:dyDescent="0.25">
      <c r="A30" s="354" t="s">
        <v>58</v>
      </c>
      <c r="B30" s="327"/>
      <c r="C30" s="355"/>
      <c r="D30" s="74"/>
      <c r="E30" s="75"/>
      <c r="F30" s="75"/>
      <c r="G30" s="75"/>
      <c r="H30" s="75"/>
      <c r="I30" s="75">
        <f t="shared" si="10"/>
        <v>0</v>
      </c>
    </row>
    <row r="31" spans="1:9" x14ac:dyDescent="0.25">
      <c r="A31" s="354" t="s">
        <v>59</v>
      </c>
      <c r="B31" s="328"/>
      <c r="C31" s="360"/>
      <c r="D31" s="74">
        <v>800000</v>
      </c>
      <c r="E31" s="75"/>
      <c r="F31" s="75"/>
      <c r="G31" s="75"/>
      <c r="H31" s="75"/>
      <c r="I31" s="75">
        <f t="shared" si="10"/>
        <v>800000</v>
      </c>
    </row>
    <row r="32" spans="1:9" x14ac:dyDescent="0.25">
      <c r="A32" s="359" t="s">
        <v>60</v>
      </c>
      <c r="B32" s="328"/>
      <c r="C32" s="360"/>
      <c r="D32" s="74">
        <f>SUM(D25:D31)</f>
        <v>1589000</v>
      </c>
      <c r="E32" s="74">
        <f>SUM(E25:E31)</f>
        <v>0</v>
      </c>
      <c r="F32" s="74"/>
      <c r="G32" s="74"/>
      <c r="H32" s="74">
        <f>SUM(H25:H31)</f>
        <v>0</v>
      </c>
      <c r="I32" s="74">
        <f>SUM(I25:I31)</f>
        <v>1589000</v>
      </c>
    </row>
    <row r="33" spans="1:10" x14ac:dyDescent="0.25">
      <c r="A33" s="354" t="s">
        <v>61</v>
      </c>
      <c r="B33" s="327"/>
      <c r="C33" s="355"/>
      <c r="D33" s="74">
        <v>400000</v>
      </c>
      <c r="E33" s="75"/>
      <c r="F33" s="75"/>
      <c r="G33" s="75"/>
      <c r="H33" s="75"/>
      <c r="I33" s="75">
        <f>SUM(D33:H33)</f>
        <v>400000</v>
      </c>
    </row>
    <row r="34" spans="1:10" x14ac:dyDescent="0.25">
      <c r="A34" s="356" t="s">
        <v>62</v>
      </c>
      <c r="B34" s="357"/>
      <c r="C34" s="358"/>
      <c r="D34" s="74">
        <f>SUM(D33)</f>
        <v>400000</v>
      </c>
      <c r="E34" s="74">
        <f t="shared" ref="E34:I34" si="11">SUM(E33)</f>
        <v>0</v>
      </c>
      <c r="F34" s="74"/>
      <c r="G34" s="74"/>
      <c r="H34" s="74">
        <f t="shared" si="11"/>
        <v>0</v>
      </c>
      <c r="I34" s="74">
        <f t="shared" si="11"/>
        <v>400000</v>
      </c>
    </row>
    <row r="35" spans="1:10" x14ac:dyDescent="0.25">
      <c r="A35" s="354" t="s">
        <v>63</v>
      </c>
      <c r="B35" s="327"/>
      <c r="C35" s="355"/>
      <c r="D35" s="74">
        <v>718200</v>
      </c>
      <c r="E35" s="75"/>
      <c r="F35" s="75">
        <v>5000</v>
      </c>
      <c r="G35" s="75"/>
      <c r="H35" s="75"/>
      <c r="I35" s="75">
        <f>SUM(D35:H35)</f>
        <v>723200</v>
      </c>
    </row>
    <row r="36" spans="1:10" ht="16.5" customHeight="1" x14ac:dyDescent="0.25">
      <c r="A36" s="359" t="s">
        <v>64</v>
      </c>
      <c r="B36" s="328"/>
      <c r="C36" s="360"/>
      <c r="D36" s="74">
        <f>SUM(D35)</f>
        <v>718200</v>
      </c>
      <c r="E36" s="74">
        <f t="shared" ref="E36:F36" si="12">SUM(E35)</f>
        <v>0</v>
      </c>
      <c r="F36" s="74">
        <f t="shared" si="12"/>
        <v>5000</v>
      </c>
      <c r="G36" s="74"/>
      <c r="H36" s="74">
        <f t="shared" ref="H36" si="13">SUM(H35)</f>
        <v>0</v>
      </c>
      <c r="I36" s="75">
        <f>SUM(D36:H36)</f>
        <v>723200</v>
      </c>
      <c r="J36" s="3"/>
    </row>
    <row r="37" spans="1:10" x14ac:dyDescent="0.25">
      <c r="A37" s="359" t="s">
        <v>65</v>
      </c>
      <c r="B37" s="327"/>
      <c r="C37" s="355"/>
      <c r="D37" s="76">
        <f>D21+D24+D32+D34+D36</f>
        <v>3767200</v>
      </c>
      <c r="E37" s="76">
        <f t="shared" ref="E37:F37" si="14">E21+E24+E32+E34+E36</f>
        <v>0</v>
      </c>
      <c r="F37" s="76">
        <f t="shared" si="14"/>
        <v>25000</v>
      </c>
      <c r="G37" s="76">
        <f t="shared" ref="G37:I37" si="15">G21+G24+G32+G34+G36</f>
        <v>0</v>
      </c>
      <c r="H37" s="76">
        <f t="shared" si="15"/>
        <v>0</v>
      </c>
      <c r="I37" s="76">
        <f t="shared" si="15"/>
        <v>3792200</v>
      </c>
    </row>
    <row r="38" spans="1:10" x14ac:dyDescent="0.25">
      <c r="A38" s="354" t="s">
        <v>66</v>
      </c>
      <c r="B38" s="327"/>
      <c r="C38" s="355"/>
      <c r="D38" s="74"/>
      <c r="E38" s="75"/>
      <c r="F38" s="75"/>
      <c r="G38" s="75"/>
      <c r="H38" s="75"/>
      <c r="I38" s="75">
        <f>SUM(D38:H38)</f>
        <v>0</v>
      </c>
    </row>
    <row r="39" spans="1:10" x14ac:dyDescent="0.25">
      <c r="A39" s="354" t="s">
        <v>67</v>
      </c>
      <c r="B39" s="327"/>
      <c r="C39" s="355"/>
      <c r="D39" s="74"/>
      <c r="E39" s="75"/>
      <c r="F39" s="75"/>
      <c r="G39" s="75"/>
      <c r="H39" s="75"/>
      <c r="I39" s="75">
        <f t="shared" ref="I39:I43" si="16">SUM(D39:H39)</f>
        <v>0</v>
      </c>
    </row>
    <row r="40" spans="1:10" x14ac:dyDescent="0.25">
      <c r="A40" s="354" t="s">
        <v>68</v>
      </c>
      <c r="B40" s="327"/>
      <c r="C40" s="355"/>
      <c r="D40" s="74"/>
      <c r="E40" s="75"/>
      <c r="F40" s="75"/>
      <c r="G40" s="75"/>
      <c r="H40" s="75"/>
      <c r="I40" s="75">
        <f t="shared" si="16"/>
        <v>0</v>
      </c>
    </row>
    <row r="41" spans="1:10" x14ac:dyDescent="0.25">
      <c r="A41" s="352" t="s">
        <v>69</v>
      </c>
      <c r="B41" s="325"/>
      <c r="C41" s="353"/>
      <c r="D41" s="74"/>
      <c r="E41" s="75"/>
      <c r="F41" s="75"/>
      <c r="G41" s="75"/>
      <c r="H41" s="75"/>
      <c r="I41" s="75">
        <f t="shared" si="16"/>
        <v>0</v>
      </c>
    </row>
    <row r="42" spans="1:10" x14ac:dyDescent="0.25">
      <c r="A42" s="352" t="s">
        <v>70</v>
      </c>
      <c r="B42" s="325"/>
      <c r="C42" s="353"/>
      <c r="D42" s="74"/>
      <c r="E42" s="75"/>
      <c r="F42" s="75"/>
      <c r="G42" s="75"/>
      <c r="H42" s="75"/>
      <c r="I42" s="75">
        <f t="shared" si="16"/>
        <v>0</v>
      </c>
    </row>
    <row r="43" spans="1:10" x14ac:dyDescent="0.25">
      <c r="A43" s="352" t="s">
        <v>71</v>
      </c>
      <c r="B43" s="325"/>
      <c r="C43" s="353"/>
      <c r="D43" s="74"/>
      <c r="E43" s="75"/>
      <c r="F43" s="75"/>
      <c r="G43" s="75"/>
      <c r="H43" s="75"/>
      <c r="I43" s="75">
        <f t="shared" si="16"/>
        <v>0</v>
      </c>
    </row>
    <row r="44" spans="1:10" x14ac:dyDescent="0.25">
      <c r="A44" s="365" t="s">
        <v>72</v>
      </c>
      <c r="B44" s="366"/>
      <c r="C44" s="367"/>
      <c r="D44" s="74">
        <f>SUM(D38:D43)</f>
        <v>0</v>
      </c>
      <c r="E44" s="74">
        <f t="shared" ref="E44:I44" si="17">SUM(E38:E43)</f>
        <v>0</v>
      </c>
      <c r="F44" s="74"/>
      <c r="G44" s="74"/>
      <c r="H44" s="74">
        <f t="shared" si="17"/>
        <v>0</v>
      </c>
      <c r="I44" s="74">
        <f t="shared" si="17"/>
        <v>0</v>
      </c>
    </row>
    <row r="45" spans="1:10" x14ac:dyDescent="0.25">
      <c r="A45" s="352" t="s">
        <v>73</v>
      </c>
      <c r="B45" s="363"/>
      <c r="C45" s="364"/>
      <c r="D45" s="74"/>
      <c r="E45" s="75"/>
      <c r="F45" s="75"/>
      <c r="G45" s="75"/>
      <c r="H45" s="75"/>
      <c r="I45" s="75">
        <f>SUM(D45:H45)</f>
        <v>0</v>
      </c>
    </row>
    <row r="46" spans="1:10" ht="24.75" x14ac:dyDescent="0.25">
      <c r="A46" s="79" t="s">
        <v>139</v>
      </c>
      <c r="B46" s="80"/>
      <c r="C46" s="81"/>
      <c r="D46" s="74"/>
      <c r="E46" s="75"/>
      <c r="F46" s="75"/>
      <c r="G46" s="75"/>
      <c r="H46" s="75"/>
      <c r="I46" s="75">
        <f>SUM(D46:H46)</f>
        <v>0</v>
      </c>
    </row>
    <row r="47" spans="1:10" ht="27" customHeight="1" x14ac:dyDescent="0.25">
      <c r="A47" s="352" t="s">
        <v>74</v>
      </c>
      <c r="B47" s="325"/>
      <c r="C47" s="353"/>
      <c r="D47" s="74"/>
      <c r="E47" s="75"/>
      <c r="F47" s="75"/>
      <c r="G47" s="75"/>
      <c r="H47" s="75"/>
      <c r="I47" s="75">
        <f t="shared" ref="I47:I52" si="18">SUM(D47:H47)</f>
        <v>0</v>
      </c>
    </row>
    <row r="48" spans="1:10" x14ac:dyDescent="0.25">
      <c r="A48" s="352" t="s">
        <v>75</v>
      </c>
      <c r="B48" s="325"/>
      <c r="C48" s="353"/>
      <c r="D48" s="74"/>
      <c r="E48" s="75"/>
      <c r="F48" s="75"/>
      <c r="G48" s="75"/>
      <c r="H48" s="75"/>
      <c r="I48" s="75">
        <f t="shared" si="18"/>
        <v>0</v>
      </c>
    </row>
    <row r="49" spans="1:9" x14ac:dyDescent="0.25">
      <c r="A49" s="352" t="s">
        <v>76</v>
      </c>
      <c r="B49" s="325"/>
      <c r="C49" s="353"/>
      <c r="D49" s="74"/>
      <c r="E49" s="75"/>
      <c r="F49" s="75"/>
      <c r="G49" s="75"/>
      <c r="H49" s="75"/>
      <c r="I49" s="75">
        <f t="shared" si="18"/>
        <v>0</v>
      </c>
    </row>
    <row r="50" spans="1:9" x14ac:dyDescent="0.25">
      <c r="A50" s="352" t="s">
        <v>77</v>
      </c>
      <c r="B50" s="325"/>
      <c r="C50" s="353"/>
      <c r="D50" s="74">
        <f>SUM(D45:D49)</f>
        <v>0</v>
      </c>
      <c r="E50" s="74">
        <f t="shared" ref="E50" si="19">SUM(E45:E49)</f>
        <v>0</v>
      </c>
      <c r="F50" s="74"/>
      <c r="G50" s="74"/>
      <c r="H50" s="74">
        <v>0</v>
      </c>
      <c r="I50" s="75">
        <v>0</v>
      </c>
    </row>
    <row r="51" spans="1:9" x14ac:dyDescent="0.25">
      <c r="A51" s="352" t="s">
        <v>78</v>
      </c>
      <c r="B51" s="325"/>
      <c r="C51" s="353"/>
      <c r="D51" s="74"/>
      <c r="E51" s="75"/>
      <c r="F51" s="75"/>
      <c r="G51" s="75"/>
      <c r="H51" s="75"/>
      <c r="I51" s="75">
        <f t="shared" si="18"/>
        <v>0</v>
      </c>
    </row>
    <row r="52" spans="1:9" x14ac:dyDescent="0.25">
      <c r="A52" s="352" t="s">
        <v>79</v>
      </c>
      <c r="B52" s="325"/>
      <c r="C52" s="353"/>
      <c r="D52" s="74"/>
      <c r="E52" s="75"/>
      <c r="F52" s="75"/>
      <c r="G52" s="75"/>
      <c r="H52" s="75"/>
      <c r="I52" s="75">
        <f t="shared" si="18"/>
        <v>0</v>
      </c>
    </row>
    <row r="53" spans="1:9" x14ac:dyDescent="0.25">
      <c r="A53" s="352" t="s">
        <v>80</v>
      </c>
      <c r="B53" s="363"/>
      <c r="C53" s="364"/>
      <c r="D53" s="74"/>
      <c r="E53" s="75"/>
      <c r="F53" s="75"/>
      <c r="G53" s="75"/>
      <c r="H53" s="75"/>
      <c r="I53" s="75">
        <f t="shared" ref="I53" si="20">SUM(D53:H53)</f>
        <v>0</v>
      </c>
    </row>
    <row r="54" spans="1:9" x14ac:dyDescent="0.25">
      <c r="A54" s="365" t="s">
        <v>81</v>
      </c>
      <c r="B54" s="366"/>
      <c r="C54" s="367"/>
      <c r="D54" s="74">
        <f>SUM(D51:D53)</f>
        <v>0</v>
      </c>
      <c r="E54" s="74">
        <f t="shared" ref="E54:I54" si="21">SUM(E51:E53)</f>
        <v>0</v>
      </c>
      <c r="F54" s="74"/>
      <c r="G54" s="74"/>
      <c r="H54" s="74">
        <f t="shared" si="21"/>
        <v>0</v>
      </c>
      <c r="I54" s="74">
        <f t="shared" si="21"/>
        <v>0</v>
      </c>
    </row>
    <row r="55" spans="1:9" x14ac:dyDescent="0.25">
      <c r="A55" s="371" t="s">
        <v>82</v>
      </c>
      <c r="B55" s="363"/>
      <c r="C55" s="364"/>
      <c r="D55" s="74"/>
      <c r="E55" s="75"/>
      <c r="F55" s="75"/>
      <c r="G55" s="75"/>
      <c r="H55" s="75"/>
      <c r="I55" s="75">
        <f>SUM(D55:H55)</f>
        <v>0</v>
      </c>
    </row>
    <row r="56" spans="1:9" x14ac:dyDescent="0.25">
      <c r="A56" s="352" t="s">
        <v>83</v>
      </c>
      <c r="B56" s="325"/>
      <c r="C56" s="353"/>
      <c r="D56" s="74"/>
      <c r="E56" s="75"/>
      <c r="F56" s="75"/>
      <c r="G56" s="75"/>
      <c r="H56" s="75"/>
      <c r="I56" s="75">
        <f>SUM(D56:H56)</f>
        <v>0</v>
      </c>
    </row>
    <row r="57" spans="1:9" x14ac:dyDescent="0.25">
      <c r="A57" s="356" t="s">
        <v>84</v>
      </c>
      <c r="B57" s="357"/>
      <c r="C57" s="358"/>
      <c r="D57" s="74">
        <f>SUM(D55:D56)</f>
        <v>0</v>
      </c>
      <c r="E57" s="74">
        <f t="shared" ref="E57:I57" si="22">SUM(E55:E56)</f>
        <v>0</v>
      </c>
      <c r="F57" s="74"/>
      <c r="G57" s="74"/>
      <c r="H57" s="74">
        <f t="shared" si="22"/>
        <v>0</v>
      </c>
      <c r="I57" s="74">
        <f t="shared" si="22"/>
        <v>0</v>
      </c>
    </row>
    <row r="58" spans="1:9" ht="25.5" customHeight="1" x14ac:dyDescent="0.25">
      <c r="A58" s="352" t="s">
        <v>85</v>
      </c>
      <c r="B58" s="325"/>
      <c r="C58" s="353"/>
      <c r="D58" s="74"/>
      <c r="E58" s="75"/>
      <c r="F58" s="75"/>
      <c r="G58" s="75"/>
      <c r="H58" s="75"/>
      <c r="I58" s="75">
        <f>SUM(D58:H58)</f>
        <v>0</v>
      </c>
    </row>
    <row r="59" spans="1:9" ht="16.5" customHeight="1" x14ac:dyDescent="0.25">
      <c r="A59" s="352" t="s">
        <v>86</v>
      </c>
      <c r="B59" s="325"/>
      <c r="C59" s="353"/>
      <c r="D59" s="74"/>
      <c r="E59" s="75"/>
      <c r="F59" s="75"/>
      <c r="G59" s="75"/>
      <c r="H59" s="75"/>
      <c r="I59" s="75">
        <f>SUM(D59:H59)</f>
        <v>0</v>
      </c>
    </row>
    <row r="60" spans="1:9" x14ac:dyDescent="0.25">
      <c r="A60" s="356" t="s">
        <v>87</v>
      </c>
      <c r="B60" s="357"/>
      <c r="C60" s="358"/>
      <c r="D60" s="74">
        <f>SUM(D58:D59)</f>
        <v>0</v>
      </c>
      <c r="E60" s="74">
        <f t="shared" ref="E60:I60" si="23">SUM(E58:E59)</f>
        <v>0</v>
      </c>
      <c r="F60" s="74"/>
      <c r="G60" s="74"/>
      <c r="H60" s="74">
        <f t="shared" si="23"/>
        <v>0</v>
      </c>
      <c r="I60" s="74">
        <f t="shared" si="23"/>
        <v>0</v>
      </c>
    </row>
    <row r="61" spans="1:9" x14ac:dyDescent="0.25">
      <c r="A61" s="356" t="s">
        <v>88</v>
      </c>
      <c r="B61" s="357"/>
      <c r="C61" s="358"/>
      <c r="D61" s="74">
        <f>D14+D15+D37+D44+D50+D54+D57+D60</f>
        <v>41172358</v>
      </c>
      <c r="E61" s="74">
        <f t="shared" ref="E61:I61" si="24">E14+E15+E37+E44+E50+E54+E57+E60</f>
        <v>0</v>
      </c>
      <c r="F61" s="74">
        <f t="shared" si="24"/>
        <v>2728313</v>
      </c>
      <c r="G61" s="74">
        <f t="shared" si="24"/>
        <v>0</v>
      </c>
      <c r="H61" s="74">
        <f t="shared" si="24"/>
        <v>0</v>
      </c>
      <c r="I61" s="74">
        <f t="shared" si="24"/>
        <v>43900671</v>
      </c>
    </row>
    <row r="62" spans="1:9" x14ac:dyDescent="0.25">
      <c r="A62" s="352" t="s">
        <v>89</v>
      </c>
      <c r="B62" s="325"/>
      <c r="C62" s="353"/>
      <c r="D62" s="74"/>
      <c r="E62" s="75"/>
      <c r="F62" s="75"/>
      <c r="G62" s="75"/>
      <c r="H62" s="75"/>
      <c r="I62" s="75">
        <f>SUM(D62:H62)</f>
        <v>0</v>
      </c>
    </row>
    <row r="63" spans="1:9" x14ac:dyDescent="0.25">
      <c r="A63" s="352" t="s">
        <v>90</v>
      </c>
      <c r="B63" s="325"/>
      <c r="C63" s="353"/>
      <c r="D63" s="74"/>
      <c r="E63" s="75"/>
      <c r="F63" s="75"/>
      <c r="G63" s="75"/>
      <c r="H63" s="75"/>
      <c r="I63" s="75">
        <f>SUM(D63:H63)</f>
        <v>0</v>
      </c>
    </row>
    <row r="64" spans="1:9" ht="15.75" thickBot="1" x14ac:dyDescent="0.3">
      <c r="A64" s="372" t="s">
        <v>91</v>
      </c>
      <c r="B64" s="373"/>
      <c r="C64" s="374"/>
      <c r="D64" s="77">
        <f>SUM(D62:D63)</f>
        <v>0</v>
      </c>
      <c r="E64" s="77">
        <f t="shared" ref="E64:I64" si="25">SUM(E62:E63)</f>
        <v>0</v>
      </c>
      <c r="F64" s="77"/>
      <c r="G64" s="77"/>
      <c r="H64" s="77">
        <f t="shared" si="25"/>
        <v>0</v>
      </c>
      <c r="I64" s="77">
        <f t="shared" si="25"/>
        <v>0</v>
      </c>
    </row>
    <row r="65" spans="1:9" ht="15.75" thickBot="1" x14ac:dyDescent="0.3">
      <c r="A65" s="368" t="s">
        <v>92</v>
      </c>
      <c r="B65" s="369"/>
      <c r="C65" s="370"/>
      <c r="D65" s="78">
        <f>D61+D64</f>
        <v>41172358</v>
      </c>
      <c r="E65" s="78">
        <f t="shared" ref="E65:I65" si="26">E61+E64</f>
        <v>0</v>
      </c>
      <c r="F65" s="78">
        <f t="shared" si="26"/>
        <v>2728313</v>
      </c>
      <c r="G65" s="78">
        <f t="shared" si="26"/>
        <v>0</v>
      </c>
      <c r="H65" s="78">
        <f t="shared" si="26"/>
        <v>0</v>
      </c>
      <c r="I65" s="78">
        <f t="shared" si="26"/>
        <v>43900671</v>
      </c>
    </row>
  </sheetData>
  <mergeCells count="63">
    <mergeCell ref="A65:C65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53:C53"/>
    <mergeCell ref="A41:C41"/>
    <mergeCell ref="A42:C42"/>
    <mergeCell ref="A43:C43"/>
    <mergeCell ref="A44:C44"/>
    <mergeCell ref="A45:C45"/>
    <mergeCell ref="A47:C47"/>
    <mergeCell ref="A48:C48"/>
    <mergeCell ref="A49:C49"/>
    <mergeCell ref="A50:C50"/>
    <mergeCell ref="A51:C51"/>
    <mergeCell ref="A52:C52"/>
    <mergeCell ref="A40:C40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28:C28"/>
    <mergeCell ref="A14:C14"/>
    <mergeCell ref="A15:C15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16:B16"/>
    <mergeCell ref="A17:B17"/>
    <mergeCell ref="A18:B18"/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Munka1</vt:lpstr>
      <vt:lpstr>Munka2</vt:lpstr>
      <vt:lpstr>Munka3</vt:lpstr>
      <vt:lpstr>Munka4</vt:lpstr>
      <vt:lpstr>Munka5</vt:lpstr>
      <vt:lpstr>Munka6</vt:lpstr>
    </vt:vector>
  </TitlesOfParts>
  <Company>WXPEE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Hivatal</dc:creator>
  <cp:lastModifiedBy>User1</cp:lastModifiedBy>
  <cp:lastPrinted>2018-03-07T10:38:17Z</cp:lastPrinted>
  <dcterms:created xsi:type="dcterms:W3CDTF">2015-02-06T11:17:30Z</dcterms:created>
  <dcterms:modified xsi:type="dcterms:W3CDTF">2018-03-07T10:38:21Z</dcterms:modified>
</cp:coreProperties>
</file>