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1700" windowHeight="6540" tabRatio="727" activeTab="1"/>
  </bookViews>
  <sheets>
    <sheet name="1.1.sz.mell." sheetId="1" r:id="rId1"/>
    <sheet name="1.2.sz.mell. 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" sheetId="7" r:id="rId7"/>
    <sheet name="4.sz.mell." sheetId="8" r:id="rId8"/>
    <sheet name="5. sz. mell" sheetId="9" r:id="rId9"/>
    <sheet name="5.1. sz. mell" sheetId="10" r:id="rId10"/>
    <sheet name="5.2. sz. mell." sheetId="11" r:id="rId11"/>
    <sheet name="9.sz.mell." sheetId="12" r:id="rId12"/>
    <sheet name="10. sz. mell. " sheetId="13" r:id="rId13"/>
  </sheets>
  <definedNames>
    <definedName name="_xlnm.Print_Titles" localSheetId="8">'5. sz. mell'!$1:$6</definedName>
    <definedName name="_xlnm.Print_Titles" localSheetId="9">'5.1. sz. mell'!$1:$6</definedName>
    <definedName name="_xlnm.Print_Titles" localSheetId="10">'5.2. sz. mell.'!$1:$6</definedName>
    <definedName name="_xlnm.Print_Area" localSheetId="0">'1.1.sz.mell.'!$A$1:$D$142</definedName>
    <definedName name="_xlnm.Print_Area" localSheetId="1">'1.2.sz.mell. '!$A$1:$D$126</definedName>
    <definedName name="_xlnm.Print_Area" localSheetId="3">'1.4.sz.mell.'!$A$1:$D$126</definedName>
    <definedName name="_xlnm.Print_Area" localSheetId="4">'2.1.sz.mell  '!$A$1:$G$32</definedName>
    <definedName name="_xlnm.Print_Area" localSheetId="5">'2.2.sz.mell  '!$A$1:$G$36</definedName>
  </definedNames>
  <calcPr fullCalcOnLoad="1"/>
</workbook>
</file>

<file path=xl/sharedStrings.xml><?xml version="1.0" encoding="utf-8"?>
<sst xmlns="http://schemas.openxmlformats.org/spreadsheetml/2006/main" count="1625" uniqueCount="463">
  <si>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</si>
  <si>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</si>
  <si>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</si>
  <si>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</si>
  <si>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</si>
  <si>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2014. után</t>
  </si>
  <si>
    <t>Önkormányzaton kívüli EU-s projektekhez történő hozzájárulás 2013. évi előirányzat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</si>
  <si>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</si>
  <si>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</si>
  <si>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</si>
  <si>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</si>
  <si>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</si>
  <si>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</si>
  <si>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</si>
  <si>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</si>
  <si>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</si>
  <si>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</si>
  <si>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</si>
  <si>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</si>
  <si>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</si>
  <si>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</si>
  <si>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</si>
  <si>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</si>
  <si>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</si>
  <si>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</si>
  <si>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</si>
  <si>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</si>
  <si>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</si>
  <si>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</si>
  <si>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</si>
  <si>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Kölcsön nyújtása</t>
  </si>
  <si>
    <t>K I M U T A T Á S
a 2013. évben céljelleggel juttatott támogatásokról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</si>
  <si>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</si>
  <si>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</si>
  <si>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</si>
  <si>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</si>
  <si>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</si>
  <si>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</si>
  <si>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</si>
  <si>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</si>
  <si>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</si>
  <si>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</si>
  <si>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</si>
  <si>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</si>
  <si>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</si>
  <si>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</si>
  <si>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</si>
  <si>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</si>
  <si>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</si>
  <si>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</si>
  <si>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</si>
  <si>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</si>
  <si>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</si>
  <si>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</si>
  <si>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</si>
  <si>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</si>
  <si>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</si>
  <si>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</si>
  <si>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</si>
  <si>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</si>
  <si>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</si>
  <si>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</si>
  <si>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</si>
  <si>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</si>
  <si>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</si>
  <si>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</si>
  <si>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</si>
  <si>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</si>
  <si>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</si>
  <si>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</si>
  <si>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</si>
  <si>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</si>
  <si>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</si>
  <si>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</si>
  <si>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</si>
  <si>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</si>
  <si>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</si>
  <si>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</si>
  <si>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</si>
  <si>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</si>
  <si>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</si>
  <si>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</si>
  <si>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</si>
  <si>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</si>
  <si>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</si>
  <si>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</si>
  <si>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</si>
  <si>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</si>
  <si>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</si>
  <si>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</si>
  <si>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</si>
  <si>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</si>
  <si>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</si>
  <si>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</si>
  <si>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</si>
  <si>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</si>
  <si>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</si>
  <si>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</si>
  <si>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</si>
  <si>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</si>
  <si>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</si>
  <si>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</si>
  <si>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</si>
  <si>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</si>
  <si>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</si>
  <si>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</si>
  <si>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</si>
  <si>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</si>
  <si>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</si>
  <si>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</si>
  <si>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</si>
  <si>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</si>
  <si>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</si>
  <si>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</si>
  <si>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</si>
  <si>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</si>
  <si>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</si>
  <si>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</si>
  <si>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</si>
  <si>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</si>
  <si>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</si>
  <si>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</si>
  <si>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</si>
  <si>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</si>
  <si>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</si>
  <si>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</si>
  <si>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</si>
  <si>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</si>
  <si>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</si>
  <si>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</si>
  <si>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</si>
  <si>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</si>
  <si>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</si>
  <si>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</si>
  <si>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</si>
  <si>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</si>
  <si>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</si>
  <si>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</si>
  <si>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</si>
  <si>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</si>
  <si>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</si>
  <si>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</si>
  <si>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</si>
  <si>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</si>
  <si>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</si>
  <si>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</si>
  <si>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</si>
  <si>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</si>
  <si>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</si>
  <si>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</si>
  <si>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</si>
  <si>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</si>
  <si>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</si>
  <si>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</si>
  <si>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</si>
  <si>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</si>
  <si>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</si>
  <si>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</si>
  <si>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</si>
  <si>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</si>
  <si>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</si>
  <si>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</si>
  <si>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</si>
  <si>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</si>
  <si>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</si>
  <si>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</si>
  <si>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</si>
  <si>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</si>
  <si>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</si>
  <si>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</si>
  <si>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</si>
  <si>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</si>
  <si>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</si>
  <si>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</si>
  <si>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</si>
  <si>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</si>
  <si>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</si>
  <si>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</si>
  <si>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</si>
  <si>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</si>
  <si>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</si>
  <si>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</si>
  <si>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</si>
  <si>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</si>
  <si>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</si>
  <si>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</si>
  <si>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</si>
  <si>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</si>
  <si>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</si>
  <si>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</si>
  <si>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</si>
  <si>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</si>
  <si>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</si>
  <si>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</si>
  <si>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</si>
  <si>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</si>
  <si>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</si>
  <si>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</si>
  <si>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</si>
  <si>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</si>
  <si>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</si>
  <si>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</si>
  <si>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</si>
  <si>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</si>
  <si>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</si>
  <si>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</si>
  <si>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</si>
  <si>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</si>
  <si>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</si>
  <si>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</si>
  <si>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</si>
  <si>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</si>
  <si>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</si>
  <si>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</si>
  <si>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</si>
  <si>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</si>
  <si>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</si>
  <si>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</si>
  <si>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</si>
  <si>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</si>
  <si>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</si>
  <si>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</si>
  <si>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</si>
  <si>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</si>
  <si>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</si>
  <si>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</si>
  <si>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</si>
  <si>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</si>
  <si>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</si>
  <si>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</si>
  <si>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</si>
  <si>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</si>
  <si>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</si>
  <si>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</si>
  <si>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</si>
  <si>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</si>
  <si>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</si>
  <si>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</si>
  <si>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</si>
  <si>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</si>
  <si>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</si>
  <si>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</si>
  <si>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</si>
  <si>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</si>
  <si>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</si>
  <si>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Kamatbevétel</t>
  </si>
  <si>
    <t>2014.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</si>
  <si>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</si>
  <si>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</si>
  <si>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</si>
  <si>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</si>
  <si>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</si>
  <si>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</si>
  <si>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</si>
  <si>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</si>
  <si>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Költségvetési szerv I.</t>
  </si>
  <si>
    <t>-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</si>
  <si>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</si>
  <si>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</si>
  <si>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</si>
  <si>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</si>
  <si>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</si>
  <si>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</si>
  <si>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</si>
  <si>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</si>
  <si>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</si>
  <si>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</si>
  <si>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</si>
  <si>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</si>
  <si>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</si>
  <si>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</si>
  <si>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</si>
  <si>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</si>
  <si>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</si>
  <si>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</si>
  <si>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</si>
  <si>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</si>
  <si>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</si>
  <si>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</si>
  <si>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</si>
  <si>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</si>
  <si>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</si>
  <si>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</si>
  <si>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</si>
  <si>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</si>
  <si>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</si>
  <si>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</si>
  <si>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</si>
  <si>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</si>
  <si>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</si>
  <si>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</si>
  <si>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</si>
  <si>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</si>
  <si>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</si>
  <si>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</si>
  <si>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</si>
  <si>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</si>
  <si>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</si>
  <si>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</si>
  <si>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</si>
  <si>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</si>
  <si>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</si>
  <si>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</si>
  <si>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</si>
  <si>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</si>
  <si>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</si>
  <si>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</si>
  <si>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</si>
  <si>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</si>
  <si>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</si>
  <si>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</si>
  <si>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</si>
  <si>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</si>
  <si>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</si>
  <si>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</si>
  <si>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</si>
  <si>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</si>
  <si>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</si>
  <si>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</si>
  <si>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</si>
  <si>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</si>
  <si>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</si>
  <si>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</si>
  <si>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</si>
  <si>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</si>
  <si>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</si>
  <si>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</si>
  <si>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</si>
  <si>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</si>
  <si>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</si>
  <si>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</si>
  <si>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</si>
  <si>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</si>
  <si>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</si>
  <si>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</si>
  <si>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</si>
  <si>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</si>
  <si>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</si>
  <si>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</si>
  <si>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</si>
  <si>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</si>
  <si>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</si>
  <si>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</si>
  <si>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</si>
  <si>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</si>
  <si>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</si>
  <si>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</si>
  <si>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</si>
  <si>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</si>
  <si>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</si>
  <si>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</si>
  <si>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</si>
  <si>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</si>
  <si>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</si>
  <si>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</si>
  <si>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</si>
  <si>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</si>
  <si>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</si>
  <si>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</si>
  <si>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</si>
  <si>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</si>
  <si>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</si>
  <si>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</si>
  <si>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</si>
  <si>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</si>
  <si>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</si>
  <si>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</si>
  <si>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</si>
  <si>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</si>
  <si>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</si>
  <si>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</si>
  <si>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</si>
  <si>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</si>
  <si>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</si>
  <si>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</si>
  <si>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</si>
  <si>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</si>
  <si>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</si>
  <si>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</si>
  <si>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</si>
  <si>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</si>
  <si>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</si>
  <si>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</si>
  <si>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</si>
  <si>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</si>
  <si>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</si>
  <si>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</si>
  <si>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</si>
  <si>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</si>
  <si>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</si>
  <si>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</si>
  <si>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</si>
  <si>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</si>
  <si>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</si>
  <si>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</si>
  <si>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</si>
  <si>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</si>
  <si>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</si>
  <si>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</si>
  <si>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</si>
  <si>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</si>
  <si>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</si>
  <si>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</si>
  <si>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</si>
  <si>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</si>
  <si>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</si>
  <si>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HŰTŐSZEKRÉNY</t>
  </si>
  <si>
    <t>UDVARI JÁTÉKOK</t>
  </si>
  <si>
    <t>UTAK FELÚJÍTÁSA</t>
  </si>
  <si>
    <t>FALUMEGÚJÍTÁSI PÁLYÁZAT</t>
  </si>
  <si>
    <t>Bőny</t>
  </si>
  <si>
    <t>Polgármesteri Hivatal</t>
  </si>
  <si>
    <t>Szivárvány Egységes Óvoda-Bölcsöde</t>
  </si>
  <si>
    <t>Módosított</t>
  </si>
  <si>
    <t>2013. évi mód.ei.</t>
  </si>
  <si>
    <t>2013. évi eredeti ei.</t>
  </si>
  <si>
    <t>2013. évi mód. ei.</t>
  </si>
  <si>
    <t>támogatás összege eredeti</t>
  </si>
  <si>
    <t>Mód.ei.</t>
  </si>
  <si>
    <t>Igazg. szolg. Díja</t>
  </si>
  <si>
    <t>Előző évi ktgvetési kieg., visszat.</t>
  </si>
  <si>
    <t xml:space="preserve">   Elk. állami pénzalaptól átvett pénzeszköz</t>
  </si>
  <si>
    <t>III. Támogatások, kiegészítések (5.1+…+5.8.)</t>
  </si>
  <si>
    <t>II. Felhalmozási költségvetés kiadásai (2.1+…+2.3)</t>
  </si>
  <si>
    <t>2013. évi külső forrásból fedezhető működési hiány  (2.1. melléklet 3. oszlop 27. sor)</t>
  </si>
  <si>
    <t>2013. évi külső forrásból fedezhető felhalmozási hiány  (2.2. melléklet 3. oszlop 30. sor)</t>
  </si>
  <si>
    <t>Egyéb saját bevétel</t>
  </si>
  <si>
    <t>KATOLIKUS EGYHÁZ</t>
  </si>
  <si>
    <t>REFORMÁTUS EGYHÁZ</t>
  </si>
  <si>
    <t>EVANGÉLIKUS EGYHÁZ</t>
  </si>
  <si>
    <t>ROMA</t>
  </si>
  <si>
    <t>SZABADIDŐ, SPORT TÁMOGATÁS</t>
  </si>
  <si>
    <t>SPORT</t>
  </si>
  <si>
    <t>NYUGDÍJAS EGYESÜLET</t>
  </si>
  <si>
    <t>VÖRÖSKERESZT</t>
  </si>
  <si>
    <t>EGYÉB ALAPÍTVÁNY</t>
  </si>
  <si>
    <t>FEKETE SASOK</t>
  </si>
  <si>
    <t>CESZ</t>
  </si>
  <si>
    <t>BŐNYI TEB TÁMOGATÁS</t>
  </si>
  <si>
    <t>POLGÁRŐRSÉG</t>
  </si>
  <si>
    <t>SZÁMLÁZÓ PROGRAM</t>
  </si>
  <si>
    <t>E-KATA SZOFT</t>
  </si>
  <si>
    <t>SZÁMÍTÓGÉP</t>
  </si>
  <si>
    <t>EET</t>
  </si>
  <si>
    <t>BURSA</t>
  </si>
  <si>
    <t>Támogatások, kieg. (működési célú)</t>
  </si>
  <si>
    <t>Átvett pénzeszközök áh-n belülről</t>
  </si>
  <si>
    <t>Átvett pénzeszközök áh-n  kívülről</t>
  </si>
  <si>
    <t>EGYHÁZAK, KÖZHITÉLETI TÁM.</t>
  </si>
  <si>
    <t>TÁMOGATÁS ÉRTÉKŰ PE. ÁTAD.</t>
  </si>
  <si>
    <t>IDŐSÜGYI ÖNK. KEDVEZMÉNYES TÁM.</t>
  </si>
  <si>
    <t>EGYÉB MNS. SOROLT KÖZ. TEV. TÁM..</t>
  </si>
  <si>
    <t>EGYÉB MNS. SOROLT KÖZ. TEV. TÁM.</t>
  </si>
  <si>
    <t xml:space="preserve"> </t>
  </si>
  <si>
    <t>EGÉSZSÉGRE FEL!</t>
  </si>
  <si>
    <t>PROJEKTOR</t>
  </si>
  <si>
    <t>BŐNY KÖZSÉG OKTATÁSÁÉRT TÁM.</t>
  </si>
  <si>
    <t>Teljesítés</t>
  </si>
  <si>
    <t>5.2. melléklet az 3/2014. (IV.22.) önkormányzati rendelethez</t>
  </si>
  <si>
    <t>5.1. melléklet az 3/2014. (IV.22.) önkormányzati rendelethez</t>
  </si>
  <si>
    <t>5. melléklet az 3/2014. (IV.22.) önkormányzati rendelethez</t>
  </si>
  <si>
    <t>2.2. melléklet az 3/2014. (IV.22.) számú rendelethez</t>
  </si>
  <si>
    <t>2.1. melléklet az 3/2014. (IV.22.) számú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</si>
</sst>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64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0" fontId="14" fillId="0" borderId="16" xfId="58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13" fillId="0" borderId="25" xfId="58" applyFont="1" applyFill="1" applyBorder="1" applyAlignment="1" applyProtection="1">
      <alignment horizontal="left" vertical="center" wrapText="1" indent="1"/>
      <protection/>
    </xf>
    <xf numFmtId="0" fontId="13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24" xfId="58" applyFont="1" applyFill="1" applyBorder="1" applyAlignment="1" applyProtection="1">
      <alignment horizontal="center" vertical="center" wrapText="1"/>
      <protection/>
    </xf>
    <xf numFmtId="0" fontId="6" fillId="0" borderId="25" xfId="58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0" fontId="13" fillId="0" borderId="25" xfId="58" applyFont="1" applyFill="1" applyBorder="1" applyAlignment="1" applyProtection="1">
      <alignment vertical="center" wrapText="1"/>
      <protection/>
    </xf>
    <xf numFmtId="0" fontId="13" fillId="0" borderId="27" xfId="58" applyFont="1" applyFill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horizontal="left" vertical="center" indent="1"/>
      <protection locked="0"/>
    </xf>
    <xf numFmtId="3" fontId="14" fillId="0" borderId="28" xfId="0" applyNumberFormat="1" applyFont="1" applyBorder="1" applyAlignment="1" applyProtection="1">
      <alignment horizontal="right" vertical="center" indent="1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3" fontId="14" fillId="0" borderId="29" xfId="0" applyNumberFormat="1" applyFont="1" applyBorder="1" applyAlignment="1" applyProtection="1">
      <alignment horizontal="righ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14" fillId="0" borderId="0" xfId="58" applyFont="1" applyFill="1">
      <alignment/>
      <protection/>
    </xf>
    <xf numFmtId="0" fontId="16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16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vertical="center" wrapText="1"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9" xfId="0" applyNumberFormat="1" applyFont="1" applyFill="1" applyBorder="1" applyAlignment="1" applyProtection="1">
      <alignment horizontal="right" vertical="center" indent="1"/>
      <protection locked="0"/>
    </xf>
    <xf numFmtId="3" fontId="14" fillId="0" borderId="32" xfId="0" applyNumberFormat="1" applyFont="1" applyFill="1" applyBorder="1" applyAlignment="1" applyProtection="1">
      <alignment horizontal="right" vertical="center" indent="1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 applyProtection="1">
      <alignment vertical="center"/>
      <protection locked="0"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49" fontId="14" fillId="0" borderId="21" xfId="0" applyNumberFormat="1" applyFont="1" applyFill="1" applyBorder="1" applyAlignment="1" applyProtection="1">
      <alignment vertical="center"/>
      <protection locked="0"/>
    </xf>
    <xf numFmtId="3" fontId="14" fillId="0" borderId="16" xfId="0" applyNumberFormat="1" applyFont="1" applyFill="1" applyBorder="1" applyAlignment="1" applyProtection="1">
      <alignment vertical="center"/>
      <protection locked="0"/>
    </xf>
    <xf numFmtId="49" fontId="14" fillId="0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33" borderId="25" xfId="0" applyNumberFormat="1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horizontal="left" vertical="center" wrapText="1" indent="1"/>
      <protection/>
    </xf>
    <xf numFmtId="0" fontId="5" fillId="0" borderId="0" xfId="58" applyFont="1" applyFill="1">
      <alignment/>
      <protection/>
    </xf>
    <xf numFmtId="0" fontId="4" fillId="0" borderId="34" xfId="0" applyFont="1" applyFill="1" applyBorder="1" applyAlignment="1" applyProtection="1">
      <alignment horizontal="right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6" xfId="58" applyFont="1" applyFill="1" applyBorder="1" applyAlignment="1" applyProtection="1">
      <alignment horizontal="left" vertical="center" wrapText="1" indent="6"/>
      <protection/>
    </xf>
    <xf numFmtId="0" fontId="14" fillId="0" borderId="33" xfId="58" applyFont="1" applyFill="1" applyBorder="1" applyAlignment="1" applyProtection="1">
      <alignment horizontal="left" vertical="center" wrapText="1" indent="6"/>
      <protection/>
    </xf>
    <xf numFmtId="49" fontId="14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33" xfId="58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164" fontId="6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22" xfId="0" applyFont="1" applyBorder="1" applyAlignment="1" applyProtection="1">
      <alignment horizontal="right" vertical="center" indent="1"/>
      <protection/>
    </xf>
    <xf numFmtId="0" fontId="14" fillId="0" borderId="18" xfId="0" applyFont="1" applyBorder="1" applyAlignment="1" applyProtection="1">
      <alignment horizontal="right" vertical="center" indent="1"/>
      <protection/>
    </xf>
    <xf numFmtId="0" fontId="14" fillId="0" borderId="21" xfId="0" applyFont="1" applyBorder="1" applyAlignment="1" applyProtection="1">
      <alignment horizontal="right" vertical="center" indent="1"/>
      <protection/>
    </xf>
    <xf numFmtId="164" fontId="0" fillId="34" borderId="3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49" fontId="14" fillId="0" borderId="22" xfId="0" applyNumberFormat="1" applyFont="1" applyFill="1" applyBorder="1" applyAlignment="1" applyProtection="1">
      <alignment vertical="center"/>
      <protection/>
    </xf>
    <xf numFmtId="3" fontId="14" fillId="0" borderId="28" xfId="0" applyNumberFormat="1" applyFont="1" applyFill="1" applyBorder="1" applyAlignment="1" applyProtection="1">
      <alignment vertical="center"/>
      <protection/>
    </xf>
    <xf numFmtId="49" fontId="20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0" fillId="0" borderId="29" xfId="0" applyNumberFormat="1" applyFont="1" applyFill="1" applyBorder="1" applyAlignment="1" applyProtection="1">
      <alignment vertical="center"/>
      <protection/>
    </xf>
    <xf numFmtId="49" fontId="14" fillId="0" borderId="18" xfId="0" applyNumberFormat="1" applyFont="1" applyFill="1" applyBorder="1" applyAlignment="1" applyProtection="1">
      <alignment vertical="center"/>
      <protection/>
    </xf>
    <xf numFmtId="3" fontId="14" fillId="0" borderId="29" xfId="0" applyNumberFormat="1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3" fontId="14" fillId="0" borderId="25" xfId="0" applyNumberFormat="1" applyFont="1" applyFill="1" applyBorder="1" applyAlignment="1" applyProtection="1">
      <alignment vertical="center"/>
      <protection/>
    </xf>
    <xf numFmtId="3" fontId="14" fillId="0" borderId="30" xfId="0" applyNumberFormat="1" applyFont="1" applyFill="1" applyBorder="1" applyAlignment="1" applyProtection="1">
      <alignment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right" vertical="top"/>
      <protection locked="0"/>
    </xf>
    <xf numFmtId="164" fontId="12" fillId="0" borderId="0" xfId="0" applyNumberFormat="1" applyFont="1" applyFill="1" applyAlignment="1" applyProtection="1">
      <alignment vertical="center" wrapText="1"/>
      <protection locked="0"/>
    </xf>
    <xf numFmtId="49" fontId="6" fillId="0" borderId="28" xfId="0" applyNumberFormat="1" applyFont="1" applyFill="1" applyBorder="1" applyAlignment="1" applyProtection="1">
      <alignment horizontal="right" vertical="center"/>
      <protection locked="0"/>
    </xf>
    <xf numFmtId="49" fontId="6" fillId="0" borderId="39" xfId="0" applyNumberFormat="1" applyFont="1" applyFill="1" applyBorder="1" applyAlignment="1" applyProtection="1">
      <alignment horizontal="right" vertical="center"/>
      <protection locked="0"/>
    </xf>
    <xf numFmtId="0" fontId="13" fillId="0" borderId="40" xfId="58" applyFont="1" applyFill="1" applyBorder="1" applyAlignment="1" applyProtection="1">
      <alignment horizontal="left" vertical="center" wrapText="1" indent="1"/>
      <protection/>
    </xf>
    <xf numFmtId="49" fontId="14" fillId="0" borderId="4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42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43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17" xfId="58" applyFont="1" applyFill="1" applyBorder="1" applyAlignment="1" applyProtection="1">
      <alignment horizontal="left" vertical="center" wrapText="1" inden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0" fontId="18" fillId="0" borderId="33" xfId="0" applyFont="1" applyBorder="1" applyAlignment="1" applyProtection="1">
      <alignment horizontal="left" vertical="center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49" fontId="18" fillId="0" borderId="18" xfId="0" applyNumberFormat="1" applyFont="1" applyBorder="1" applyAlignment="1" applyProtection="1">
      <alignment horizontal="left" vertical="center" wrapText="1" indent="2"/>
      <protection/>
    </xf>
    <xf numFmtId="49" fontId="19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23" xfId="0" applyNumberFormat="1" applyFont="1" applyBorder="1" applyAlignment="1" applyProtection="1">
      <alignment horizontal="left" vertical="center" wrapText="1" indent="2"/>
      <protection/>
    </xf>
    <xf numFmtId="0" fontId="18" fillId="0" borderId="33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26" fillId="0" borderId="24" xfId="0" applyNumberFormat="1" applyFont="1" applyBorder="1" applyAlignment="1" applyProtection="1">
      <alignment horizontal="lef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14" fillId="0" borderId="33" xfId="58" applyFont="1" applyFill="1" applyBorder="1" applyAlignment="1" applyProtection="1">
      <alignment horizontal="left" vertical="center" wrapText="1" inden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6" fillId="0" borderId="39" xfId="0" applyNumberFormat="1" applyFont="1" applyFill="1" applyBorder="1" applyAlignment="1" applyProtection="1">
      <alignment horizontal="right" vertical="center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26" fillId="0" borderId="13" xfId="0" applyFont="1" applyBorder="1" applyAlignment="1" applyProtection="1">
      <alignment horizontal="left" vertical="center" wrapText="1" indent="1"/>
      <protection/>
    </xf>
    <xf numFmtId="0" fontId="19" fillId="0" borderId="33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vertical="center" wrapText="1" indent="6"/>
      <protection/>
    </xf>
    <xf numFmtId="0" fontId="18" fillId="0" borderId="33" xfId="0" applyFont="1" applyBorder="1" applyAlignment="1" applyProtection="1" quotePrefix="1">
      <alignment horizontal="left" vertical="center" wrapText="1" indent="6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4" xfId="58" applyFont="1" applyFill="1" applyBorder="1" applyAlignment="1" applyProtection="1">
      <alignment horizontal="center" vertical="center" wrapText="1"/>
      <protection/>
    </xf>
    <xf numFmtId="0" fontId="13" fillId="0" borderId="44" xfId="58" applyFont="1" applyFill="1" applyBorder="1" applyAlignment="1" applyProtection="1">
      <alignment horizontal="center" vertical="center" wrapText="1"/>
      <protection/>
    </xf>
    <xf numFmtId="164" fontId="13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56" xfId="0" applyFont="1" applyBorder="1" applyAlignment="1" applyProtection="1">
      <alignment horizontal="right" vertical="center" wrapText="1" indent="1"/>
      <protection locked="0"/>
    </xf>
    <xf numFmtId="0" fontId="18" fillId="0" borderId="45" xfId="0" applyFont="1" applyBorder="1" applyAlignment="1" applyProtection="1">
      <alignment horizontal="right" vertical="center" wrapText="1" indent="1"/>
      <protection locked="0"/>
    </xf>
    <xf numFmtId="0" fontId="18" fillId="0" borderId="57" xfId="0" applyFont="1" applyBorder="1" applyAlignment="1" applyProtection="1">
      <alignment horizontal="right" vertical="center" wrapText="1" indent="1"/>
      <protection locked="0"/>
    </xf>
    <xf numFmtId="164" fontId="19" fillId="0" borderId="44" xfId="0" applyNumberFormat="1" applyFont="1" applyBorder="1" applyAlignment="1" applyProtection="1">
      <alignment horizontal="right" vertical="center" wrapText="1" inden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44" xfId="58" applyFont="1" applyFill="1" applyBorder="1" applyAlignment="1" applyProtection="1">
      <alignment horizontal="center" vertical="center" wrapText="1"/>
      <protection/>
    </xf>
    <xf numFmtId="0" fontId="13" fillId="0" borderId="26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Border="1">
      <alignment/>
      <protection/>
    </xf>
    <xf numFmtId="0" fontId="2" fillId="0" borderId="61" xfId="58" applyFill="1" applyBorder="1">
      <alignment/>
      <protection/>
    </xf>
    <xf numFmtId="0" fontId="0" fillId="0" borderId="0" xfId="0" applyBorder="1" applyAlignment="1">
      <alignment/>
    </xf>
    <xf numFmtId="0" fontId="2" fillId="0" borderId="34" xfId="58" applyFill="1" applyBorder="1">
      <alignment/>
      <protection/>
    </xf>
    <xf numFmtId="0" fontId="17" fillId="0" borderId="19" xfId="0" applyFont="1" applyBorder="1" applyAlignment="1" applyProtection="1">
      <alignment horizontal="left" vertical="center" wrapText="1" indent="1"/>
      <protection/>
    </xf>
    <xf numFmtId="0" fontId="13" fillId="0" borderId="44" xfId="58" applyFont="1" applyFill="1" applyBorder="1" applyAlignment="1" applyProtection="1">
      <alignment horizontal="right" vertical="center" wrapText="1" indent="1"/>
      <protection/>
    </xf>
    <xf numFmtId="0" fontId="0" fillId="0" borderId="61" xfId="58" applyFont="1" applyFill="1" applyBorder="1">
      <alignment/>
      <protection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34" xfId="58" applyFill="1" applyBorder="1" applyAlignment="1">
      <alignment/>
      <protection/>
    </xf>
    <xf numFmtId="0" fontId="6" fillId="0" borderId="25" xfId="58" applyFont="1" applyFill="1" applyBorder="1" applyAlignment="1">
      <alignment vertical="distributed"/>
      <protection/>
    </xf>
    <xf numFmtId="0" fontId="2" fillId="0" borderId="25" xfId="58" applyFill="1" applyBorder="1">
      <alignment/>
      <protection/>
    </xf>
    <xf numFmtId="0" fontId="14" fillId="0" borderId="25" xfId="58" applyFont="1" applyFill="1" applyBorder="1">
      <alignment/>
      <protection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55" xfId="0" applyNumberFormat="1" applyFont="1" applyFill="1" applyBorder="1" applyAlignment="1" applyProtection="1">
      <alignment horizontal="center" vertical="center" wrapText="1"/>
      <protection/>
    </xf>
    <xf numFmtId="164" fontId="14" fillId="0" borderId="45" xfId="0" applyNumberFormat="1" applyFont="1" applyFill="1" applyBorder="1" applyAlignment="1" applyProtection="1">
      <alignment vertical="center" wrapText="1"/>
      <protection locked="0"/>
    </xf>
    <xf numFmtId="164" fontId="14" fillId="0" borderId="57" xfId="0" applyNumberFormat="1" applyFont="1" applyFill="1" applyBorder="1" applyAlignment="1" applyProtection="1">
      <alignment vertical="center" wrapText="1"/>
      <protection locked="0"/>
    </xf>
    <xf numFmtId="164" fontId="12" fillId="0" borderId="45" xfId="0" applyNumberFormat="1" applyFont="1" applyFill="1" applyBorder="1" applyAlignment="1" applyProtection="1">
      <alignment vertical="center" wrapText="1"/>
      <protection locked="0"/>
    </xf>
    <xf numFmtId="164" fontId="12" fillId="0" borderId="57" xfId="0" applyNumberFormat="1" applyFont="1" applyFill="1" applyBorder="1" applyAlignment="1" applyProtection="1">
      <alignment vertical="center" wrapText="1"/>
      <protection locked="0"/>
    </xf>
    <xf numFmtId="0" fontId="0" fillId="0" borderId="35" xfId="0" applyBorder="1" applyAlignment="1">
      <alignment/>
    </xf>
    <xf numFmtId="0" fontId="14" fillId="0" borderId="25" xfId="58" applyFont="1" applyFill="1" applyBorder="1">
      <alignment/>
      <protection/>
    </xf>
    <xf numFmtId="0" fontId="14" fillId="0" borderId="13" xfId="58" applyFont="1" applyFill="1" applyBorder="1">
      <alignment/>
      <protection/>
    </xf>
    <xf numFmtId="0" fontId="14" fillId="0" borderId="11" xfId="58" applyFont="1" applyFill="1" applyBorder="1">
      <alignment/>
      <protection/>
    </xf>
    <xf numFmtId="0" fontId="14" fillId="0" borderId="16" xfId="58" applyFont="1" applyFill="1" applyBorder="1">
      <alignment/>
      <protection/>
    </xf>
    <xf numFmtId="0" fontId="19" fillId="0" borderId="44" xfId="0" applyFont="1" applyBorder="1" applyAlignment="1" applyProtection="1" quotePrefix="1">
      <alignment horizontal="right" vertical="center" wrapText="1" indent="1"/>
      <protection locked="0"/>
    </xf>
    <xf numFmtId="0" fontId="14" fillId="0" borderId="34" xfId="0" applyFont="1" applyFill="1" applyBorder="1" applyAlignment="1" applyProtection="1">
      <alignment horizontal="right" vertical="center" wrapText="1" indent="1"/>
      <protection/>
    </xf>
    <xf numFmtId="0" fontId="14" fillId="0" borderId="34" xfId="0" applyFont="1" applyFill="1" applyBorder="1" applyAlignment="1">
      <alignment vertical="center" wrapText="1"/>
    </xf>
    <xf numFmtId="0" fontId="14" fillId="0" borderId="11" xfId="58" applyFont="1" applyFill="1" applyBorder="1">
      <alignment/>
      <protection/>
    </xf>
    <xf numFmtId="0" fontId="14" fillId="0" borderId="0" xfId="58" applyFont="1" applyFill="1" applyBorder="1">
      <alignment/>
      <protection/>
    </xf>
    <xf numFmtId="164" fontId="0" fillId="0" borderId="35" xfId="0" applyNumberFormat="1" applyFill="1" applyBorder="1" applyAlignment="1" applyProtection="1">
      <alignment vertical="center" wrapText="1"/>
      <protection/>
    </xf>
    <xf numFmtId="0" fontId="0" fillId="0" borderId="25" xfId="58" applyFont="1" applyFill="1" applyBorder="1">
      <alignment/>
      <protection/>
    </xf>
    <xf numFmtId="0" fontId="0" fillId="0" borderId="13" xfId="58" applyFont="1" applyFill="1" applyBorder="1">
      <alignment/>
      <protection/>
    </xf>
    <xf numFmtId="0" fontId="0" fillId="0" borderId="11" xfId="58" applyFont="1" applyFill="1" applyBorder="1">
      <alignment/>
      <protection/>
    </xf>
    <xf numFmtId="0" fontId="0" fillId="0" borderId="16" xfId="58" applyFont="1" applyFill="1" applyBorder="1">
      <alignment/>
      <protection/>
    </xf>
    <xf numFmtId="0" fontId="14" fillId="0" borderId="25" xfId="58" applyFont="1" applyFill="1" applyBorder="1" applyAlignment="1">
      <alignment horizontal="left" vertical="center" indent="1"/>
      <protection/>
    </xf>
    <xf numFmtId="164" fontId="20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35" xfId="58" applyFont="1" applyFill="1" applyBorder="1" applyAlignment="1" applyProtection="1">
      <alignment horizontal="center" vertical="center" wrapText="1"/>
      <protection/>
    </xf>
    <xf numFmtId="0" fontId="6" fillId="0" borderId="40" xfId="58" applyFont="1" applyFill="1" applyBorder="1" applyAlignment="1" applyProtection="1">
      <alignment horizontal="center" vertical="center" wrapText="1"/>
      <protection/>
    </xf>
    <xf numFmtId="0" fontId="13" fillId="0" borderId="44" xfId="58" applyFont="1" applyFill="1" applyBorder="1" applyAlignment="1" applyProtection="1">
      <alignment horizontal="left" vertical="center" wrapText="1" indent="1"/>
      <protection/>
    </xf>
    <xf numFmtId="0" fontId="19" fillId="0" borderId="44" xfId="0" applyFont="1" applyBorder="1" applyAlignment="1" applyProtection="1">
      <alignment horizontal="left" vertical="center" wrapText="1" indent="1"/>
      <protection/>
    </xf>
    <xf numFmtId="0" fontId="13" fillId="0" borderId="44" xfId="58" applyFont="1" applyFill="1" applyBorder="1" applyAlignment="1" applyProtection="1">
      <alignment horizontal="left" vertical="center" wrapText="1" indent="1"/>
      <protection/>
    </xf>
    <xf numFmtId="0" fontId="19" fillId="0" borderId="60" xfId="0" applyFont="1" applyBorder="1" applyAlignment="1" applyProtection="1">
      <alignment horizontal="left" vertical="center" wrapText="1" indent="1"/>
      <protection/>
    </xf>
    <xf numFmtId="0" fontId="19" fillId="0" borderId="55" xfId="0" applyFont="1" applyBorder="1" applyAlignment="1" applyProtection="1">
      <alignment horizontal="left" vertical="center" wrapText="1" indent="1"/>
      <protection/>
    </xf>
    <xf numFmtId="0" fontId="15" fillId="0" borderId="44" xfId="58" applyFont="1" applyFill="1" applyBorder="1" applyAlignment="1" applyProtection="1">
      <alignment horizontal="left" vertical="center" wrapText="1" indent="1"/>
      <protection/>
    </xf>
    <xf numFmtId="0" fontId="17" fillId="0" borderId="44" xfId="0" applyFont="1" applyBorder="1" applyAlignment="1" applyProtection="1">
      <alignment horizontal="left" vertical="center" wrapText="1" indent="1"/>
      <protection/>
    </xf>
    <xf numFmtId="0" fontId="17" fillId="0" borderId="55" xfId="0" applyFont="1" applyBorder="1" applyAlignment="1" applyProtection="1">
      <alignment horizontal="left" vertical="center" wrapText="1" indent="1"/>
      <protection/>
    </xf>
    <xf numFmtId="0" fontId="13" fillId="0" borderId="51" xfId="58" applyFont="1" applyFill="1" applyBorder="1" applyAlignment="1" applyProtection="1">
      <alignment vertical="center" wrapText="1"/>
      <protection/>
    </xf>
    <xf numFmtId="0" fontId="13" fillId="0" borderId="44" xfId="58" applyFont="1" applyFill="1" applyBorder="1" applyAlignment="1" applyProtection="1">
      <alignment vertical="center" wrapText="1"/>
      <protection/>
    </xf>
    <xf numFmtId="0" fontId="15" fillId="0" borderId="50" xfId="58" applyFont="1" applyFill="1" applyBorder="1" applyAlignment="1" applyProtection="1">
      <alignment horizontal="left" vertical="center" wrapText="1" indent="1"/>
      <protection/>
    </xf>
    <xf numFmtId="0" fontId="26" fillId="0" borderId="44" xfId="0" applyFont="1" applyBorder="1" applyAlignment="1" applyProtection="1">
      <alignment horizontal="left" vertical="center" wrapText="1" indent="1"/>
      <protection/>
    </xf>
    <xf numFmtId="0" fontId="27" fillId="0" borderId="44" xfId="0" applyFont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2" fillId="0" borderId="0" xfId="58" applyFill="1" applyBorder="1" applyAlignment="1">
      <alignment/>
      <protection/>
    </xf>
    <xf numFmtId="0" fontId="0" fillId="0" borderId="0" xfId="58" applyFont="1" applyFill="1" applyBorder="1">
      <alignment/>
      <protection/>
    </xf>
    <xf numFmtId="0" fontId="13" fillId="0" borderId="35" xfId="58" applyFont="1" applyFill="1" applyBorder="1" applyAlignment="1" applyProtection="1">
      <alignment horizontal="center" vertical="center" wrapText="1"/>
      <protection/>
    </xf>
    <xf numFmtId="164" fontId="13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58" applyFont="1" applyFill="1" applyBorder="1">
      <alignment/>
      <protection/>
    </xf>
    <xf numFmtId="164" fontId="15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58" applyNumberFormat="1" applyFont="1" applyFill="1" applyBorder="1" applyAlignment="1" applyProtection="1" quotePrefix="1">
      <alignment horizontal="right" vertical="center" wrapText="1" indent="1"/>
      <protection locked="0"/>
    </xf>
    <xf numFmtId="0" fontId="13" fillId="0" borderId="35" xfId="58" applyFont="1" applyFill="1" applyBorder="1" applyAlignment="1" applyProtection="1">
      <alignment horizontal="center" vertical="center" wrapText="1"/>
      <protection/>
    </xf>
    <xf numFmtId="0" fontId="6" fillId="0" borderId="35" xfId="58" applyFont="1" applyFill="1" applyBorder="1" applyAlignment="1" applyProtection="1">
      <alignment horizontal="center" vertical="center" wrapText="1"/>
      <protection/>
    </xf>
    <xf numFmtId="164" fontId="13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35" xfId="0" applyNumberFormat="1" applyFont="1" applyBorder="1" applyAlignment="1" applyProtection="1">
      <alignment horizontal="right" vertical="center" wrapText="1" indent="1"/>
      <protection/>
    </xf>
    <xf numFmtId="0" fontId="19" fillId="0" borderId="35" xfId="0" applyFont="1" applyBorder="1" applyAlignment="1" applyProtection="1" quotePrefix="1">
      <alignment horizontal="right" vertical="center" wrapText="1" indent="1"/>
      <protection locked="0"/>
    </xf>
    <xf numFmtId="0" fontId="5" fillId="0" borderId="35" xfId="58" applyFont="1" applyFill="1" applyBorder="1">
      <alignment/>
      <protection/>
    </xf>
    <xf numFmtId="0" fontId="18" fillId="0" borderId="54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18" fillId="0" borderId="55" xfId="0" applyFont="1" applyBorder="1" applyAlignment="1" applyProtection="1">
      <alignment horizontal="left" vertical="center" wrapText="1" indent="1"/>
      <protection/>
    </xf>
    <xf numFmtId="164" fontId="1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4" xfId="58" applyFont="1" applyFill="1" applyBorder="1">
      <alignment/>
      <protection/>
    </xf>
    <xf numFmtId="164" fontId="14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3" xfId="58" applyFont="1" applyFill="1" applyBorder="1">
      <alignment/>
      <protection/>
    </xf>
    <xf numFmtId="0" fontId="14" fillId="0" borderId="54" xfId="58" applyFont="1" applyFill="1" applyBorder="1" applyAlignment="1" applyProtection="1">
      <alignment horizontal="left" vertical="center" wrapText="1" indent="1"/>
      <protection/>
    </xf>
    <xf numFmtId="0" fontId="14" fillId="0" borderId="45" xfId="58" applyFont="1" applyFill="1" applyBorder="1" applyAlignment="1" applyProtection="1">
      <alignment horizontal="left" vertical="center" wrapText="1" indent="1"/>
      <protection/>
    </xf>
    <xf numFmtId="0" fontId="14" fillId="0" borderId="50" xfId="58" applyFont="1" applyFill="1" applyBorder="1" applyAlignment="1" applyProtection="1">
      <alignment horizontal="left" vertical="center" wrapText="1" indent="1"/>
      <protection/>
    </xf>
    <xf numFmtId="0" fontId="14" fillId="0" borderId="55" xfId="58" applyFont="1" applyFill="1" applyBorder="1" applyAlignment="1" applyProtection="1">
      <alignment horizontal="left" vertical="center" wrapText="1" indent="1"/>
      <protection/>
    </xf>
    <xf numFmtId="0" fontId="14" fillId="0" borderId="56" xfId="58" applyFont="1" applyFill="1" applyBorder="1" applyAlignment="1" applyProtection="1">
      <alignment horizontal="left" vertical="center" wrapText="1" indent="1"/>
      <protection/>
    </xf>
    <xf numFmtId="0" fontId="14" fillId="0" borderId="57" xfId="58" applyFont="1" applyFill="1" applyBorder="1" applyAlignment="1" applyProtection="1">
      <alignment horizontal="left" vertical="center" wrapText="1" indent="1"/>
      <protection/>
    </xf>
    <xf numFmtId="0" fontId="26" fillId="0" borderId="56" xfId="0" applyFont="1" applyBorder="1" applyAlignment="1" applyProtection="1">
      <alignment horizontal="left" vertical="center" wrapText="1" indent="1"/>
      <protection/>
    </xf>
    <xf numFmtId="0" fontId="18" fillId="0" borderId="45" xfId="0" applyFont="1" applyBorder="1" applyAlignment="1" applyProtection="1">
      <alignment horizontal="left" vertical="center" wrapText="1" indent="1"/>
      <protection/>
    </xf>
    <xf numFmtId="0" fontId="26" fillId="0" borderId="45" xfId="0" applyFont="1" applyBorder="1" applyAlignment="1" applyProtection="1">
      <alignment horizontal="left" vertical="center" wrapText="1" indent="1"/>
      <protection/>
    </xf>
    <xf numFmtId="0" fontId="18" fillId="0" borderId="45" xfId="0" applyFont="1" applyBorder="1" applyAlignment="1" applyProtection="1">
      <alignment horizontal="left" vertical="center" indent="1"/>
      <protection/>
    </xf>
    <xf numFmtId="0" fontId="18" fillId="0" borderId="60" xfId="0" applyFont="1" applyBorder="1" applyAlignment="1" applyProtection="1">
      <alignment horizontal="left" vertical="center" indent="1"/>
      <protection/>
    </xf>
    <xf numFmtId="0" fontId="18" fillId="0" borderId="60" xfId="0" applyFont="1" applyBorder="1" applyAlignment="1" applyProtection="1">
      <alignment horizontal="left" vertical="center" wrapText="1" indent="1"/>
      <protection/>
    </xf>
    <xf numFmtId="0" fontId="14" fillId="0" borderId="53" xfId="58" applyFont="1" applyFill="1" applyBorder="1" applyAlignment="1" applyProtection="1">
      <alignment horizontal="left" vertical="center" wrapText="1" indent="1"/>
      <protection/>
    </xf>
    <xf numFmtId="0" fontId="14" fillId="0" borderId="45" xfId="58" applyFont="1" applyFill="1" applyBorder="1" applyAlignment="1" applyProtection="1">
      <alignment horizontal="left" indent="6"/>
      <protection/>
    </xf>
    <xf numFmtId="0" fontId="14" fillId="0" borderId="45" xfId="58" applyFont="1" applyFill="1" applyBorder="1" applyAlignment="1" applyProtection="1">
      <alignment horizontal="left" vertical="center" wrapText="1" indent="6"/>
      <protection/>
    </xf>
    <xf numFmtId="0" fontId="14" fillId="0" borderId="57" xfId="58" applyFont="1" applyFill="1" applyBorder="1" applyAlignment="1" applyProtection="1">
      <alignment horizontal="left" vertical="center" wrapText="1" indent="6"/>
      <protection/>
    </xf>
    <xf numFmtId="0" fontId="14" fillId="0" borderId="60" xfId="58" applyFont="1" applyFill="1" applyBorder="1" applyAlignment="1" applyProtection="1">
      <alignment horizontal="left" vertical="center" wrapText="1" indent="6"/>
      <protection/>
    </xf>
    <xf numFmtId="0" fontId="18" fillId="0" borderId="45" xfId="0" applyFont="1" applyBorder="1" applyAlignment="1" applyProtection="1" quotePrefix="1">
      <alignment horizontal="left" vertical="center" wrapText="1" indent="6"/>
      <protection/>
    </xf>
    <xf numFmtId="0" fontId="18" fillId="0" borderId="60" xfId="0" applyFont="1" applyBorder="1" applyAlignment="1" applyProtection="1" quotePrefix="1">
      <alignment horizontal="left" vertical="center" wrapText="1" indent="6"/>
      <protection/>
    </xf>
    <xf numFmtId="0" fontId="18" fillId="0" borderId="57" xfId="0" applyFont="1" applyBorder="1" applyAlignment="1" applyProtection="1">
      <alignment horizontal="left" vertical="center" wrapText="1" indent="1"/>
      <protection/>
    </xf>
    <xf numFmtId="0" fontId="29" fillId="0" borderId="44" xfId="0" applyFont="1" applyBorder="1" applyAlignment="1" applyProtection="1">
      <alignment horizontal="left" vertical="center" wrapText="1" indent="1"/>
      <protection/>
    </xf>
    <xf numFmtId="0" fontId="30" fillId="0" borderId="44" xfId="0" applyFont="1" applyBorder="1" applyAlignment="1" applyProtection="1">
      <alignment horizontal="left" vertical="center" wrapText="1" indent="1"/>
      <protection/>
    </xf>
    <xf numFmtId="0" fontId="0" fillId="0" borderId="15" xfId="58" applyFont="1" applyFill="1" applyBorder="1">
      <alignment/>
      <protection/>
    </xf>
    <xf numFmtId="164" fontId="13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3" xfId="58" applyFont="1" applyFill="1" applyBorder="1">
      <alignment/>
      <protection/>
    </xf>
    <xf numFmtId="164" fontId="13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63" xfId="58" applyFont="1" applyFill="1" applyBorder="1" applyAlignment="1">
      <alignment horizontal="left" vertical="center" indent="1"/>
      <protection/>
    </xf>
    <xf numFmtId="164" fontId="19" fillId="0" borderId="63" xfId="0" applyNumberFormat="1" applyFont="1" applyBorder="1" applyAlignment="1" applyProtection="1">
      <alignment horizontal="right" vertical="center" wrapText="1" indent="1"/>
      <protection/>
    </xf>
    <xf numFmtId="164" fontId="20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Border="1" applyAlignment="1" applyProtection="1">
      <alignment horizontal="right" vertical="center" wrapText="1" indent="1"/>
      <protection locked="0"/>
    </xf>
    <xf numFmtId="0" fontId="18" fillId="0" borderId="18" xfId="0" applyFont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right" vertical="center" wrapText="1" indent="1"/>
      <protection locked="0"/>
    </xf>
    <xf numFmtId="164" fontId="18" fillId="0" borderId="22" xfId="0" applyNumberFormat="1" applyFont="1" applyBorder="1" applyAlignment="1" applyProtection="1">
      <alignment horizontal="right" vertical="center" wrapText="1" indent="1"/>
      <protection/>
    </xf>
    <xf numFmtId="0" fontId="18" fillId="0" borderId="18" xfId="0" applyFont="1" applyBorder="1" applyAlignment="1" applyProtection="1">
      <alignment horizontal="right" vertical="center" wrapText="1" indent="1"/>
      <protection/>
    </xf>
    <xf numFmtId="164" fontId="18" fillId="0" borderId="18" xfId="0" applyNumberFormat="1" applyFont="1" applyBorder="1" applyAlignment="1" applyProtection="1">
      <alignment horizontal="right" vertical="center" wrapText="1" indent="1"/>
      <protection/>
    </xf>
    <xf numFmtId="0" fontId="18" fillId="0" borderId="23" xfId="0" applyFont="1" applyBorder="1" applyAlignment="1" applyProtection="1">
      <alignment horizontal="right" vertical="center" wrapText="1" indent="1"/>
      <protection/>
    </xf>
    <xf numFmtId="0" fontId="14" fillId="0" borderId="28" xfId="58" applyFont="1" applyFill="1" applyBorder="1">
      <alignment/>
      <protection/>
    </xf>
    <xf numFmtId="0" fontId="14" fillId="0" borderId="29" xfId="58" applyFont="1" applyFill="1" applyBorder="1">
      <alignment/>
      <protection/>
    </xf>
    <xf numFmtId="0" fontId="14" fillId="0" borderId="64" xfId="58" applyFont="1" applyFill="1" applyBorder="1">
      <alignment/>
      <protection/>
    </xf>
    <xf numFmtId="0" fontId="14" fillId="0" borderId="63" xfId="58" applyFont="1" applyFill="1" applyBorder="1">
      <alignment/>
      <protection/>
    </xf>
    <xf numFmtId="0" fontId="14" fillId="0" borderId="35" xfId="58" applyFont="1" applyFill="1" applyBorder="1">
      <alignment/>
      <protection/>
    </xf>
    <xf numFmtId="0" fontId="14" fillId="0" borderId="0" xfId="58" applyFont="1" applyFill="1">
      <alignment/>
      <protection/>
    </xf>
    <xf numFmtId="0" fontId="14" fillId="0" borderId="0" xfId="58" applyFont="1" applyFill="1" applyAlignment="1">
      <alignment/>
      <protection/>
    </xf>
    <xf numFmtId="0" fontId="14" fillId="0" borderId="28" xfId="58" applyFont="1" applyFill="1" applyBorder="1">
      <alignment/>
      <protection/>
    </xf>
    <xf numFmtId="0" fontId="14" fillId="0" borderId="29" xfId="58" applyFont="1" applyFill="1" applyBorder="1">
      <alignment/>
      <protection/>
    </xf>
    <xf numFmtId="0" fontId="14" fillId="0" borderId="64" xfId="58" applyFont="1" applyFill="1" applyBorder="1">
      <alignment/>
      <protection/>
    </xf>
    <xf numFmtId="0" fontId="14" fillId="0" borderId="63" xfId="58" applyFont="1" applyFill="1" applyBorder="1" applyAlignment="1">
      <alignment horizontal="left" vertical="center" indent="1"/>
      <protection/>
    </xf>
    <xf numFmtId="0" fontId="31" fillId="0" borderId="35" xfId="58" applyFont="1" applyFill="1" applyBorder="1">
      <alignment/>
      <protection/>
    </xf>
    <xf numFmtId="0" fontId="14" fillId="0" borderId="35" xfId="58" applyFont="1" applyFill="1" applyBorder="1">
      <alignment/>
      <protection/>
    </xf>
    <xf numFmtId="0" fontId="13" fillId="0" borderId="51" xfId="58" applyFont="1" applyFill="1" applyBorder="1" applyAlignment="1" applyProtection="1">
      <alignment vertical="center" wrapText="1"/>
      <protection/>
    </xf>
    <xf numFmtId="0" fontId="13" fillId="0" borderId="44" xfId="58" applyFont="1" applyFill="1" applyBorder="1" applyAlignment="1" applyProtection="1">
      <alignment vertical="center" wrapText="1"/>
      <protection/>
    </xf>
    <xf numFmtId="0" fontId="14" fillId="0" borderId="0" xfId="58" applyFont="1" applyFill="1" applyBorder="1" applyAlignment="1">
      <alignment/>
      <protection/>
    </xf>
    <xf numFmtId="0" fontId="13" fillId="0" borderId="35" xfId="58" applyFont="1" applyFill="1" applyBorder="1" applyAlignment="1" applyProtection="1">
      <alignment horizontal="right" vertical="center" wrapText="1" indent="1"/>
      <protection/>
    </xf>
    <xf numFmtId="0" fontId="14" fillId="0" borderId="35" xfId="58" applyFont="1" applyFill="1" applyBorder="1" applyAlignment="1">
      <alignment horizontal="left" vertical="center" indent="1"/>
      <protection/>
    </xf>
    <xf numFmtId="0" fontId="14" fillId="0" borderId="14" xfId="58" applyFont="1" applyFill="1" applyBorder="1">
      <alignment/>
      <protection/>
    </xf>
    <xf numFmtId="0" fontId="14" fillId="0" borderId="33" xfId="58" applyFont="1" applyFill="1" applyBorder="1">
      <alignment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Border="1" applyAlignment="1" applyProtection="1">
      <alignment vertical="center" wrapText="1"/>
      <protection/>
    </xf>
    <xf numFmtId="164" fontId="13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4" fillId="0" borderId="35" xfId="58" applyFont="1" applyFill="1" applyBorder="1" applyAlignment="1">
      <alignment horizontal="left" vertical="center" indent="1"/>
      <protection/>
    </xf>
    <xf numFmtId="0" fontId="14" fillId="0" borderId="0" xfId="58" applyFont="1" applyFill="1" applyAlignment="1">
      <alignment horizontal="left" vertical="center" indent="1"/>
      <protection/>
    </xf>
    <xf numFmtId="0" fontId="13" fillId="0" borderId="0" xfId="58" applyFont="1" applyFill="1">
      <alignment/>
      <protection/>
    </xf>
    <xf numFmtId="0" fontId="14" fillId="0" borderId="0" xfId="58" applyFont="1" applyFill="1" applyProtection="1">
      <alignment/>
      <protection/>
    </xf>
    <xf numFmtId="0" fontId="14" fillId="0" borderId="0" xfId="58" applyFont="1" applyFill="1" applyAlignment="1" applyProtection="1">
      <alignment horizontal="right" vertical="center" indent="1"/>
      <protection/>
    </xf>
    <xf numFmtId="0" fontId="14" fillId="0" borderId="0" xfId="58" applyFont="1" applyFill="1" applyAlignment="1">
      <alignment horizontal="right" vertical="center" indent="1"/>
      <protection/>
    </xf>
    <xf numFmtId="0" fontId="13" fillId="0" borderId="35" xfId="58" applyFont="1" applyFill="1" applyBorder="1" applyAlignment="1">
      <alignment vertical="distributed"/>
      <protection/>
    </xf>
    <xf numFmtId="0" fontId="2" fillId="0" borderId="0" xfId="58" applyFont="1" applyFill="1">
      <alignment/>
      <protection/>
    </xf>
    <xf numFmtId="164" fontId="20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54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48" xfId="58" applyFont="1" applyFill="1" applyBorder="1">
      <alignment/>
      <protection/>
    </xf>
    <xf numFmtId="164" fontId="20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66" xfId="58" applyNumberFormat="1" applyFont="1" applyFill="1" applyBorder="1" applyAlignment="1" applyProtection="1">
      <alignment horizontal="right" vertical="center" wrapText="1" indent="1"/>
      <protection/>
    </xf>
    <xf numFmtId="0" fontId="3" fillId="0" borderId="35" xfId="0" applyFont="1" applyBorder="1" applyAlignment="1">
      <alignment vertical="center"/>
    </xf>
    <xf numFmtId="3" fontId="3" fillId="0" borderId="35" xfId="0" applyNumberFormat="1" applyFont="1" applyFill="1" applyBorder="1" applyAlignment="1" applyProtection="1">
      <alignment horizontal="right" vertical="center" inden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3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4" xfId="0" applyNumberFormat="1" applyFill="1" applyBorder="1" applyAlignment="1" applyProtection="1">
      <alignment vertical="center" wrapText="1"/>
      <protection/>
    </xf>
    <xf numFmtId="164" fontId="0" fillId="0" borderId="28" xfId="0" applyNumberFormat="1" applyFill="1" applyBorder="1" applyAlignment="1" applyProtection="1">
      <alignment vertical="center" wrapText="1"/>
      <protection/>
    </xf>
    <xf numFmtId="164" fontId="0" fillId="0" borderId="11" xfId="0" applyNumberFormat="1" applyFill="1" applyBorder="1" applyAlignment="1" applyProtection="1">
      <alignment vertical="center" wrapText="1"/>
      <protection/>
    </xf>
    <xf numFmtId="164" fontId="0" fillId="0" borderId="29" xfId="0" applyNumberFormat="1" applyFill="1" applyBorder="1" applyAlignment="1" applyProtection="1">
      <alignment vertical="center" wrapText="1"/>
      <protection/>
    </xf>
    <xf numFmtId="164" fontId="0" fillId="0" borderId="33" xfId="0" applyNumberFormat="1" applyFill="1" applyBorder="1" applyAlignment="1" applyProtection="1">
      <alignment vertical="center" wrapText="1"/>
      <protection/>
    </xf>
    <xf numFmtId="164" fontId="0" fillId="0" borderId="64" xfId="0" applyNumberFormat="1" applyFill="1" applyBorder="1" applyAlignment="1" applyProtection="1">
      <alignment vertical="center" wrapText="1"/>
      <protection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6" xfId="0" applyNumberFormat="1" applyFill="1" applyBorder="1" applyAlignment="1" applyProtection="1">
      <alignment vertical="center" wrapText="1"/>
      <protection/>
    </xf>
    <xf numFmtId="164" fontId="0" fillId="0" borderId="67" xfId="0" applyNumberFormat="1" applyFill="1" applyBorder="1" applyAlignment="1" applyProtection="1">
      <alignment vertical="center" wrapText="1"/>
      <protection/>
    </xf>
    <xf numFmtId="164" fontId="0" fillId="0" borderId="68" xfId="0" applyNumberFormat="1" applyFill="1" applyBorder="1" applyAlignment="1" applyProtection="1">
      <alignment vertical="center" wrapText="1"/>
      <protection/>
    </xf>
    <xf numFmtId="164" fontId="14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2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42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5" xfId="0" applyNumberFormat="1" applyFont="1" applyFill="1" applyBorder="1" applyAlignment="1" applyProtection="1">
      <alignment vertical="center" wrapTex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14" xfId="0" applyNumberFormat="1" applyFont="1" applyFill="1" applyBorder="1" applyAlignment="1" applyProtection="1">
      <alignment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/>
    </xf>
    <xf numFmtId="164" fontId="14" fillId="0" borderId="64" xfId="0" applyNumberFormat="1" applyFont="1" applyFill="1" applyBorder="1" applyAlignment="1" applyProtection="1">
      <alignment vertical="center" wrapText="1"/>
      <protection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vertical="center" wrapText="1"/>
      <protection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164" fontId="3" fillId="0" borderId="35" xfId="0" applyNumberFormat="1" applyFont="1" applyFill="1" applyBorder="1" applyAlignment="1">
      <alignment horizontal="center" vertical="center" wrapText="1"/>
    </xf>
    <xf numFmtId="164" fontId="13" fillId="0" borderId="35" xfId="0" applyNumberFormat="1" applyFont="1" applyFill="1" applyBorder="1" applyAlignment="1" applyProtection="1">
      <alignment horizontal="center" vertical="center" wrapText="1"/>
      <protection/>
    </xf>
    <xf numFmtId="164" fontId="14" fillId="0" borderId="45" xfId="0" applyNumberFormat="1" applyFont="1" applyFill="1" applyBorder="1" applyAlignment="1" applyProtection="1">
      <alignment vertical="center" wrapText="1"/>
      <protection/>
    </xf>
    <xf numFmtId="164" fontId="14" fillId="0" borderId="57" xfId="0" applyNumberFormat="1" applyFont="1" applyFill="1" applyBorder="1" applyAlignment="1" applyProtection="1">
      <alignment vertical="center" wrapText="1"/>
      <protection/>
    </xf>
    <xf numFmtId="164" fontId="0" fillId="0" borderId="28" xfId="0" applyNumberFormat="1" applyFill="1" applyBorder="1" applyAlignment="1">
      <alignment vertical="center" wrapText="1"/>
    </xf>
    <xf numFmtId="164" fontId="0" fillId="0" borderId="29" xfId="0" applyNumberFormat="1" applyFill="1" applyBorder="1" applyAlignment="1">
      <alignment vertical="center" wrapText="1"/>
    </xf>
    <xf numFmtId="164" fontId="0" fillId="0" borderId="32" xfId="0" applyNumberFormat="1" applyFill="1" applyBorder="1" applyAlignment="1">
      <alignment vertical="center" wrapText="1"/>
    </xf>
    <xf numFmtId="164" fontId="6" fillId="0" borderId="35" xfId="0" applyNumberFormat="1" applyFont="1" applyFill="1" applyBorder="1" applyAlignment="1" applyProtection="1">
      <alignment horizontal="left" vertical="center" wrapText="1"/>
      <protection/>
    </xf>
    <xf numFmtId="164" fontId="13" fillId="33" borderId="35" xfId="0" applyNumberFormat="1" applyFont="1" applyFill="1" applyBorder="1" applyAlignment="1" applyProtection="1">
      <alignment vertical="center" wrapText="1"/>
      <protection/>
    </xf>
    <xf numFmtId="164" fontId="3" fillId="0" borderId="35" xfId="0" applyNumberFormat="1" applyFont="1" applyFill="1" applyBorder="1" applyAlignment="1">
      <alignment vertical="center" wrapText="1"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>
      <alignment vertical="center" wrapText="1"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Border="1" applyAlignment="1">
      <alignment vertical="center" wrapText="1"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35" xfId="58" applyFont="1" applyFill="1" applyBorder="1" applyAlignment="1" applyProtection="1">
      <alignment horizontal="left" vertical="center" wrapText="1" indent="1"/>
      <protection/>
    </xf>
    <xf numFmtId="0" fontId="14" fillId="0" borderId="35" xfId="0" applyFont="1" applyFill="1" applyBorder="1" applyAlignment="1">
      <alignment vertical="center" wrapText="1"/>
    </xf>
    <xf numFmtId="49" fontId="13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19" fillId="0" borderId="35" xfId="0" applyFont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vertical="center" wrapText="1"/>
      <protection/>
    </xf>
    <xf numFmtId="0" fontId="22" fillId="0" borderId="35" xfId="0" applyFont="1" applyBorder="1" applyAlignment="1" applyProtection="1">
      <alignment horizontal="center" wrapText="1"/>
      <protection/>
    </xf>
    <xf numFmtId="0" fontId="23" fillId="0" borderId="35" xfId="0" applyFont="1" applyBorder="1" applyAlignment="1" applyProtection="1">
      <alignment horizontal="center" wrapText="1"/>
      <protection/>
    </xf>
    <xf numFmtId="0" fontId="24" fillId="0" borderId="35" xfId="0" applyFont="1" applyBorder="1" applyAlignment="1" applyProtection="1">
      <alignment horizontal="left" wrapText="1" indent="1"/>
      <protection/>
    </xf>
    <xf numFmtId="0" fontId="13" fillId="0" borderId="35" xfId="58" applyFont="1" applyFill="1" applyBorder="1" applyAlignment="1" applyProtection="1">
      <alignment horizontal="left" vertical="center" wrapText="1" inden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0" fillId="0" borderId="35" xfId="0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 applyProtection="1">
      <alignment vertical="center" wrapText="1"/>
      <protection/>
    </xf>
    <xf numFmtId="0" fontId="14" fillId="0" borderId="35" xfId="0" applyFont="1" applyFill="1" applyBorder="1" applyAlignment="1" applyProtection="1">
      <alignment horizontal="right" vertical="center" wrapText="1" inden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3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56" xfId="0" applyFont="1" applyFill="1" applyBorder="1" applyAlignment="1">
      <alignment vertical="center" wrapText="1"/>
    </xf>
    <xf numFmtId="0" fontId="14" fillId="0" borderId="45" xfId="0" applyFont="1" applyFill="1" applyBorder="1" applyAlignment="1">
      <alignment vertical="center" wrapText="1"/>
    </xf>
    <xf numFmtId="0" fontId="14" fillId="0" borderId="57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center" wrapText="1"/>
    </xf>
    <xf numFmtId="0" fontId="14" fillId="0" borderId="64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6" xfId="58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horizontal="right" vertical="center" wrapText="1" inden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vertical="center" wrapText="1"/>
    </xf>
    <xf numFmtId="0" fontId="14" fillId="0" borderId="21" xfId="0" applyFont="1" applyFill="1" applyBorder="1" applyAlignment="1" applyProtection="1">
      <alignment vertical="center" wrapText="1"/>
      <protection/>
    </xf>
    <xf numFmtId="0" fontId="14" fillId="0" borderId="32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32" fillId="0" borderId="35" xfId="0" applyFont="1" applyBorder="1" applyAlignment="1" applyProtection="1">
      <alignment horizontal="center" wrapText="1"/>
      <protection/>
    </xf>
    <xf numFmtId="0" fontId="33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69" xfId="0" applyFont="1" applyFill="1" applyBorder="1" applyAlignment="1">
      <alignment vertical="center" wrapText="1"/>
    </xf>
    <xf numFmtId="0" fontId="13" fillId="0" borderId="35" xfId="0" applyFont="1" applyFill="1" applyBorder="1" applyAlignment="1" applyProtection="1">
      <alignment horizontal="left" vertical="center" wrapText="1" indent="1"/>
      <protection/>
    </xf>
    <xf numFmtId="0" fontId="14" fillId="0" borderId="35" xfId="0" applyFont="1" applyFill="1" applyBorder="1" applyAlignment="1" applyProtection="1">
      <alignment horizontal="left" vertical="center" wrapText="1"/>
      <protection/>
    </xf>
    <xf numFmtId="0" fontId="14" fillId="0" borderId="35" xfId="0" applyFont="1" applyFill="1" applyBorder="1" applyAlignment="1" applyProtection="1">
      <alignment vertical="center" wrapText="1"/>
      <protection/>
    </xf>
    <xf numFmtId="0" fontId="13" fillId="0" borderId="35" xfId="0" applyFont="1" applyFill="1" applyBorder="1" applyAlignment="1" applyProtection="1">
      <alignment horizontal="left" vertical="center"/>
      <protection/>
    </xf>
    <xf numFmtId="0" fontId="14" fillId="0" borderId="35" xfId="0" applyFont="1" applyFill="1" applyBorder="1" applyAlignment="1" applyProtection="1">
      <alignment vertical="center" wrapText="1"/>
      <protection/>
    </xf>
    <xf numFmtId="0" fontId="13" fillId="0" borderId="35" xfId="0" applyFont="1" applyFill="1" applyBorder="1" applyAlignment="1" applyProtection="1">
      <alignment vertical="center" wrapText="1"/>
      <protection/>
    </xf>
    <xf numFmtId="0" fontId="15" fillId="0" borderId="35" xfId="58" applyFont="1" applyFill="1" applyBorder="1" applyAlignment="1" applyProtection="1">
      <alignment horizontal="left" vertical="center" wrapText="1" indent="1"/>
      <protection/>
    </xf>
    <xf numFmtId="0" fontId="15" fillId="0" borderId="35" xfId="58" applyFont="1" applyFill="1" applyBorder="1" applyAlignment="1" applyProtection="1">
      <alignment horizontal="left" vertical="center" wrapText="1" indent="1"/>
      <protection/>
    </xf>
    <xf numFmtId="0" fontId="14" fillId="0" borderId="35" xfId="0" applyFont="1" applyFill="1" applyBorder="1" applyAlignment="1">
      <alignment vertical="center" wrapText="1"/>
    </xf>
    <xf numFmtId="0" fontId="33" fillId="0" borderId="35" xfId="0" applyFont="1" applyBorder="1" applyAlignment="1" applyProtection="1">
      <alignment horizontal="center" wrapText="1"/>
      <protection/>
    </xf>
    <xf numFmtId="0" fontId="14" fillId="0" borderId="56" xfId="0" applyFont="1" applyFill="1" applyBorder="1" applyAlignment="1">
      <alignment vertical="center" wrapText="1"/>
    </xf>
    <xf numFmtId="0" fontId="14" fillId="0" borderId="45" xfId="0" applyFont="1" applyFill="1" applyBorder="1" applyAlignment="1">
      <alignment vertical="center" wrapText="1"/>
    </xf>
    <xf numFmtId="0" fontId="14" fillId="0" borderId="57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61" xfId="0" applyFont="1" applyFill="1" applyBorder="1" applyAlignment="1">
      <alignment vertical="center" wrapText="1"/>
    </xf>
    <xf numFmtId="3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0" xfId="0" applyFont="1" applyBorder="1" applyAlignment="1" applyProtection="1">
      <alignment horizontal="left" vertical="center" wrapText="1" indent="1"/>
      <protection/>
    </xf>
    <xf numFmtId="164" fontId="14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horizontal="left" vertical="center" indent="1"/>
      <protection/>
    </xf>
    <xf numFmtId="0" fontId="18" fillId="0" borderId="16" xfId="0" applyFont="1" applyBorder="1" applyAlignment="1" applyProtection="1" quotePrefix="1">
      <alignment horizontal="left" vertical="center" wrapText="1" indent="6"/>
      <protection/>
    </xf>
    <xf numFmtId="0" fontId="6" fillId="0" borderId="35" xfId="58" applyFont="1" applyFill="1" applyBorder="1" applyAlignment="1">
      <alignment vertical="distributed"/>
      <protection/>
    </xf>
    <xf numFmtId="0" fontId="6" fillId="0" borderId="35" xfId="58" applyFont="1" applyFill="1" applyBorder="1" applyAlignment="1">
      <alignment vertical="center"/>
      <protection/>
    </xf>
    <xf numFmtId="0" fontId="13" fillId="0" borderId="35" xfId="58" applyFont="1" applyFill="1" applyBorder="1">
      <alignment/>
      <protection/>
    </xf>
    <xf numFmtId="0" fontId="19" fillId="0" borderId="35" xfId="0" applyFont="1" applyBorder="1" applyAlignment="1" applyProtection="1">
      <alignment horizontal="left" vertical="center" wrapText="1" indent="1"/>
      <protection/>
    </xf>
    <xf numFmtId="0" fontId="13" fillId="0" borderId="35" xfId="58" applyFont="1" applyFill="1" applyBorder="1" applyAlignment="1" applyProtection="1">
      <alignment vertical="center" wrapText="1"/>
      <protection/>
    </xf>
    <xf numFmtId="49" fontId="26" fillId="0" borderId="35" xfId="0" applyNumberFormat="1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164" fontId="20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56" xfId="58" applyFont="1" applyFill="1" applyBorder="1">
      <alignment/>
      <protection/>
    </xf>
    <xf numFmtId="0" fontId="14" fillId="0" borderId="45" xfId="58" applyFont="1" applyFill="1" applyBorder="1">
      <alignment/>
      <protection/>
    </xf>
    <xf numFmtId="0" fontId="14" fillId="0" borderId="57" xfId="58" applyFont="1" applyFill="1" applyBorder="1">
      <alignment/>
      <protection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5" xfId="0" applyFont="1" applyBorder="1" applyAlignment="1" applyProtection="1">
      <alignment horizontal="left" vertical="center" wrapText="1" indent="1"/>
      <protection/>
    </xf>
    <xf numFmtId="0" fontId="14" fillId="0" borderId="64" xfId="58" applyFont="1" applyFill="1" applyBorder="1" applyAlignment="1">
      <alignment/>
      <protection/>
    </xf>
    <xf numFmtId="0" fontId="14" fillId="0" borderId="63" xfId="58" applyFont="1" applyFill="1" applyBorder="1">
      <alignment/>
      <protection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wrapText="1" indent="1"/>
      <protection/>
    </xf>
    <xf numFmtId="164" fontId="21" fillId="0" borderId="34" xfId="58" applyNumberFormat="1" applyFont="1" applyFill="1" applyBorder="1" applyAlignment="1" applyProtection="1">
      <alignment horizontal="left" vertical="center"/>
      <protection/>
    </xf>
    <xf numFmtId="164" fontId="21" fillId="0" borderId="34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15" fillId="0" borderId="0" xfId="58" applyNumberFormat="1" applyFont="1" applyFill="1" applyBorder="1" applyAlignment="1" applyProtection="1">
      <alignment horizontal="left" vertical="center"/>
      <protection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164" fontId="21" fillId="0" borderId="0" xfId="58" applyNumberFormat="1" applyFont="1" applyFill="1" applyBorder="1" applyAlignment="1" applyProtection="1">
      <alignment horizontal="left" vertical="center"/>
      <protection/>
    </xf>
    <xf numFmtId="164" fontId="15" fillId="0" borderId="0" xfId="58" applyNumberFormat="1" applyFont="1" applyFill="1" applyBorder="1" applyAlignment="1" applyProtection="1">
      <alignment horizontal="left"/>
      <protection/>
    </xf>
    <xf numFmtId="0" fontId="13" fillId="0" borderId="0" xfId="58" applyFont="1" applyFill="1" applyAlignment="1" applyProtection="1">
      <alignment horizontal="center"/>
      <protection/>
    </xf>
    <xf numFmtId="164" fontId="15" fillId="0" borderId="34" xfId="58" applyNumberFormat="1" applyFont="1" applyFill="1" applyBorder="1" applyAlignment="1" applyProtection="1">
      <alignment horizontal="left" vertical="center"/>
      <protection/>
    </xf>
    <xf numFmtId="164" fontId="15" fillId="0" borderId="34" xfId="58" applyNumberFormat="1" applyFont="1" applyFill="1" applyBorder="1" applyAlignment="1" applyProtection="1">
      <alignment horizontal="left" vertical="center"/>
      <protection/>
    </xf>
    <xf numFmtId="164" fontId="15" fillId="0" borderId="34" xfId="58" applyNumberFormat="1" applyFont="1" applyFill="1" applyBorder="1" applyAlignment="1" applyProtection="1">
      <alignment horizontal="left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left" vertical="center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3" fillId="0" borderId="40" xfId="0" applyFont="1" applyFill="1" applyBorder="1" applyAlignment="1" applyProtection="1">
      <alignment horizontal="center" vertical="center" wrapText="1"/>
      <protection/>
    </xf>
    <xf numFmtId="0" fontId="14" fillId="0" borderId="52" xfId="0" applyFont="1" applyBorder="1" applyAlignment="1">
      <alignment vertical="center" wrapText="1"/>
    </xf>
    <xf numFmtId="0" fontId="14" fillId="0" borderId="71" xfId="0" applyFont="1" applyBorder="1" applyAlignment="1">
      <alignment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1" fillId="0" borderId="0" xfId="0" applyFont="1" applyAlignment="1" applyProtection="1">
      <alignment horizontal="right"/>
      <protection/>
    </xf>
    <xf numFmtId="0" fontId="6" fillId="0" borderId="40" xfId="0" applyFont="1" applyBorder="1" applyAlignment="1" applyProtection="1">
      <alignment horizontal="left" vertical="center" indent="2"/>
      <protection/>
    </xf>
    <xf numFmtId="0" fontId="6" fillId="0" borderId="72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40" xfId="0" applyFont="1" applyFill="1" applyBorder="1" applyAlignment="1" applyProtection="1">
      <alignment horizontal="left" indent="1"/>
      <protection/>
    </xf>
    <xf numFmtId="0" fontId="6" fillId="0" borderId="52" xfId="0" applyFont="1" applyFill="1" applyBorder="1" applyAlignment="1" applyProtection="1">
      <alignment horizontal="left" indent="1"/>
      <protection/>
    </xf>
    <xf numFmtId="0" fontId="6" fillId="0" borderId="72" xfId="0" applyFont="1" applyFill="1" applyBorder="1" applyAlignment="1" applyProtection="1">
      <alignment horizontal="left" indent="1"/>
      <protection/>
    </xf>
    <xf numFmtId="0" fontId="14" fillId="0" borderId="14" xfId="0" applyFont="1" applyFill="1" applyBorder="1" applyAlignment="1" applyProtection="1">
      <alignment horizontal="right" indent="1"/>
      <protection locked="0"/>
    </xf>
    <xf numFmtId="0" fontId="14" fillId="0" borderId="28" xfId="0" applyFont="1" applyFill="1" applyBorder="1" applyAlignment="1" applyProtection="1">
      <alignment horizontal="right" indent="1"/>
      <protection locked="0"/>
    </xf>
    <xf numFmtId="0" fontId="14" fillId="0" borderId="16" xfId="0" applyFont="1" applyFill="1" applyBorder="1" applyAlignment="1" applyProtection="1">
      <alignment horizontal="right" indent="1"/>
      <protection locked="0"/>
    </xf>
    <xf numFmtId="0" fontId="14" fillId="0" borderId="32" xfId="0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25" xfId="0" applyFont="1" applyFill="1" applyBorder="1" applyAlignment="1" applyProtection="1">
      <alignment horizontal="right" indent="1"/>
      <protection/>
    </xf>
    <xf numFmtId="0" fontId="13" fillId="0" borderId="30" xfId="0" applyFont="1" applyFill="1" applyBorder="1" applyAlignment="1" applyProtection="1">
      <alignment horizontal="right" indent="1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73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74" xfId="0" applyFont="1" applyFill="1" applyBorder="1" applyAlignment="1" applyProtection="1">
      <alignment horizontal="center"/>
      <protection/>
    </xf>
    <xf numFmtId="0" fontId="14" fillId="0" borderId="65" xfId="0" applyFont="1" applyFill="1" applyBorder="1" applyAlignment="1" applyProtection="1">
      <alignment horizontal="left" indent="1"/>
      <protection locked="0"/>
    </xf>
    <xf numFmtId="0" fontId="14" fillId="0" borderId="75" xfId="0" applyFont="1" applyFill="1" applyBorder="1" applyAlignment="1" applyProtection="1">
      <alignment horizontal="left" indent="1"/>
      <protection locked="0"/>
    </xf>
    <xf numFmtId="0" fontId="14" fillId="0" borderId="70" xfId="0" applyFont="1" applyFill="1" applyBorder="1" applyAlignment="1" applyProtection="1">
      <alignment horizontal="left" indent="1"/>
      <protection locked="0"/>
    </xf>
    <xf numFmtId="0" fontId="14" fillId="0" borderId="43" xfId="0" applyFont="1" applyFill="1" applyBorder="1" applyAlignment="1" applyProtection="1">
      <alignment horizontal="left" indent="1"/>
      <protection locked="0"/>
    </xf>
    <xf numFmtId="0" fontId="14" fillId="0" borderId="59" xfId="0" applyFont="1" applyFill="1" applyBorder="1" applyAlignment="1" applyProtection="1">
      <alignment horizontal="left" indent="1"/>
      <protection locked="0"/>
    </xf>
    <xf numFmtId="0" fontId="14" fillId="0" borderId="76" xfId="0" applyFont="1" applyFill="1" applyBorder="1" applyAlignment="1" applyProtection="1">
      <alignment horizontal="left" indent="1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zoomScale="120" zoomScaleNormal="120" zoomScaleSheetLayoutView="100" workbookViewId="0" topLeftCell="A127">
      <selection activeCell="E138" sqref="E138"/>
    </sheetView>
  </sheetViews>
  <sheetFormatPr defaultColWidth="9.375" defaultRowHeight="12.75"/>
  <cols>
    <col min="1" max="1" width="9.50390625" style="237" customWidth="1"/>
    <col min="2" max="2" width="74.75390625" style="237" customWidth="1"/>
    <col min="3" max="3" width="19.375" style="238" bestFit="1" customWidth="1"/>
    <col min="4" max="4" width="10.50390625" style="39" bestFit="1" customWidth="1"/>
    <col min="5" max="16384" width="9.375" style="39" customWidth="1"/>
  </cols>
  <sheetData>
    <row r="1" spans="1:3" ht="15.75" customHeight="1">
      <c r="A1" s="592" t="s">
        <v>32</v>
      </c>
      <c r="B1" s="592"/>
      <c r="C1" s="592"/>
    </row>
    <row r="2" spans="1:3" ht="15.75" customHeight="1" thickBot="1">
      <c r="A2" s="594" t="s">
        <v>162</v>
      </c>
      <c r="B2" s="594"/>
      <c r="C2" s="178" t="s">
        <v>318</v>
      </c>
    </row>
    <row r="3" spans="1:5" ht="37.5" customHeight="1" thickBot="1">
      <c r="A3" s="321" t="s">
        <v>92</v>
      </c>
      <c r="B3" s="321" t="s">
        <v>34</v>
      </c>
      <c r="C3" s="320" t="s">
        <v>297</v>
      </c>
      <c r="D3" s="320" t="s">
        <v>413</v>
      </c>
      <c r="E3" s="320" t="s">
        <v>457</v>
      </c>
    </row>
    <row r="4" spans="1:5" s="40" customFormat="1" ht="12" customHeight="1" thickBot="1">
      <c r="A4" s="278">
        <v>1</v>
      </c>
      <c r="B4" s="279">
        <v>2</v>
      </c>
      <c r="C4" s="338">
        <v>3</v>
      </c>
      <c r="D4" s="338">
        <v>4</v>
      </c>
      <c r="E4" s="338">
        <v>5</v>
      </c>
    </row>
    <row r="5" spans="1:5" s="1" customFormat="1" ht="12" customHeight="1" thickBot="1">
      <c r="A5" s="280" t="s">
        <v>35</v>
      </c>
      <c r="B5" s="322" t="s">
        <v>176</v>
      </c>
      <c r="C5" s="339">
        <f>SUM(C6,C11,C20)</f>
        <v>80778</v>
      </c>
      <c r="D5" s="339">
        <f>SUM(D6,D11,D20)</f>
        <v>89574</v>
      </c>
      <c r="E5" s="339">
        <f>SUM(E6,E11,E20)</f>
        <v>104540</v>
      </c>
    </row>
    <row r="6" spans="1:5" s="1" customFormat="1" ht="12" customHeight="1" thickBot="1">
      <c r="A6" s="22" t="s">
        <v>36</v>
      </c>
      <c r="B6" s="323" t="s">
        <v>386</v>
      </c>
      <c r="C6" s="339">
        <f>SUM(C7:C10)</f>
        <v>50400</v>
      </c>
      <c r="D6" s="339">
        <f>SUM(D7:D10)</f>
        <v>58476</v>
      </c>
      <c r="E6" s="339">
        <f>SUM(E7:E10)</f>
        <v>73967</v>
      </c>
    </row>
    <row r="7" spans="1:5" s="1" customFormat="1" ht="12" customHeight="1">
      <c r="A7" s="15" t="s">
        <v>120</v>
      </c>
      <c r="B7" s="351" t="s">
        <v>76</v>
      </c>
      <c r="C7" s="354">
        <v>50400</v>
      </c>
      <c r="D7" s="355">
        <v>57777</v>
      </c>
      <c r="E7" s="403">
        <v>73312</v>
      </c>
    </row>
    <row r="8" spans="1:5" s="1" customFormat="1" ht="12" customHeight="1">
      <c r="A8" s="15" t="s">
        <v>121</v>
      </c>
      <c r="B8" s="352" t="s">
        <v>93</v>
      </c>
      <c r="C8" s="356"/>
      <c r="D8" s="306"/>
      <c r="E8" s="404"/>
    </row>
    <row r="9" spans="1:5" s="1" customFormat="1" ht="12" customHeight="1">
      <c r="A9" s="15" t="s">
        <v>122</v>
      </c>
      <c r="B9" s="352" t="s">
        <v>177</v>
      </c>
      <c r="C9" s="356"/>
      <c r="D9" s="306">
        <v>679</v>
      </c>
      <c r="E9" s="404">
        <v>636</v>
      </c>
    </row>
    <row r="10" spans="1:5" s="1" customFormat="1" ht="12" customHeight="1" thickBot="1">
      <c r="A10" s="15" t="s">
        <v>123</v>
      </c>
      <c r="B10" s="353" t="s">
        <v>419</v>
      </c>
      <c r="C10" s="357"/>
      <c r="D10" s="358">
        <v>20</v>
      </c>
      <c r="E10" s="405">
        <v>19</v>
      </c>
    </row>
    <row r="11" spans="1:5" s="1" customFormat="1" ht="12" customHeight="1" thickBot="1">
      <c r="A11" s="22" t="s">
        <v>37</v>
      </c>
      <c r="B11" s="322" t="s">
        <v>179</v>
      </c>
      <c r="C11" s="339">
        <f>SUM(C12:C19)</f>
        <v>24128</v>
      </c>
      <c r="D11" s="339">
        <f>SUM(D12:D19)</f>
        <v>23908</v>
      </c>
      <c r="E11" s="339">
        <f>SUM(E12:E19)</f>
        <v>23382</v>
      </c>
    </row>
    <row r="12" spans="1:5" s="1" customFormat="1" ht="12" customHeight="1">
      <c r="A12" s="19" t="s">
        <v>94</v>
      </c>
      <c r="B12" s="359" t="s">
        <v>184</v>
      </c>
      <c r="C12" s="354"/>
      <c r="D12" s="355"/>
      <c r="E12" s="403"/>
    </row>
    <row r="13" spans="1:5" s="1" customFormat="1" ht="12" customHeight="1">
      <c r="A13" s="15" t="s">
        <v>95</v>
      </c>
      <c r="B13" s="360" t="s">
        <v>185</v>
      </c>
      <c r="C13" s="356">
        <v>50</v>
      </c>
      <c r="D13" s="306">
        <v>2858</v>
      </c>
      <c r="E13" s="404">
        <v>2235</v>
      </c>
    </row>
    <row r="14" spans="1:5" s="1" customFormat="1" ht="12" customHeight="1">
      <c r="A14" s="15" t="s">
        <v>96</v>
      </c>
      <c r="B14" s="360" t="s">
        <v>186</v>
      </c>
      <c r="C14" s="356">
        <v>1151</v>
      </c>
      <c r="D14" s="306">
        <v>1995</v>
      </c>
      <c r="E14" s="404">
        <v>6650</v>
      </c>
    </row>
    <row r="15" spans="1:6" s="1" customFormat="1" ht="12" customHeight="1">
      <c r="A15" s="15" t="s">
        <v>97</v>
      </c>
      <c r="B15" s="360" t="s">
        <v>187</v>
      </c>
      <c r="C15" s="356">
        <v>12041</v>
      </c>
      <c r="D15" s="306">
        <v>12472</v>
      </c>
      <c r="E15" s="404">
        <v>8401</v>
      </c>
      <c r="F15" s="381"/>
    </row>
    <row r="16" spans="1:5" s="1" customFormat="1" ht="12" customHeight="1">
      <c r="A16" s="14" t="s">
        <v>180</v>
      </c>
      <c r="B16" s="361" t="s">
        <v>188</v>
      </c>
      <c r="C16" s="356">
        <v>1919</v>
      </c>
      <c r="D16" s="306">
        <v>1169</v>
      </c>
      <c r="E16" s="404">
        <v>871</v>
      </c>
    </row>
    <row r="17" spans="1:5" s="1" customFormat="1" ht="12" customHeight="1">
      <c r="A17" s="15" t="s">
        <v>181</v>
      </c>
      <c r="B17" s="360" t="s">
        <v>258</v>
      </c>
      <c r="C17" s="356">
        <v>8382</v>
      </c>
      <c r="D17" s="306">
        <v>4529</v>
      </c>
      <c r="E17" s="404">
        <v>4320</v>
      </c>
    </row>
    <row r="18" spans="1:5" s="1" customFormat="1" ht="12" customHeight="1">
      <c r="A18" s="15" t="s">
        <v>182</v>
      </c>
      <c r="B18" s="360" t="s">
        <v>190</v>
      </c>
      <c r="C18" s="356">
        <v>500</v>
      </c>
      <c r="D18" s="306">
        <v>863</v>
      </c>
      <c r="E18" s="404">
        <v>863</v>
      </c>
    </row>
    <row r="19" spans="1:5" s="1" customFormat="1" ht="12" customHeight="1" thickBot="1">
      <c r="A19" s="16" t="s">
        <v>183</v>
      </c>
      <c r="B19" s="362" t="s">
        <v>191</v>
      </c>
      <c r="C19" s="357">
        <v>85</v>
      </c>
      <c r="D19" s="358">
        <v>22</v>
      </c>
      <c r="E19" s="405">
        <v>42</v>
      </c>
    </row>
    <row r="20" spans="1:5" s="1" customFormat="1" ht="12" customHeight="1" thickBot="1">
      <c r="A20" s="22" t="s">
        <v>192</v>
      </c>
      <c r="B20" s="322" t="s">
        <v>259</v>
      </c>
      <c r="C20" s="382">
        <v>6250</v>
      </c>
      <c r="D20" s="383">
        <v>7190</v>
      </c>
      <c r="E20" s="383">
        <v>7191</v>
      </c>
    </row>
    <row r="21" spans="1:5" s="1" customFormat="1" ht="12" customHeight="1" thickBot="1">
      <c r="A21" s="22" t="s">
        <v>39</v>
      </c>
      <c r="B21" s="322" t="s">
        <v>422</v>
      </c>
      <c r="C21" s="339">
        <f>SUM(C22:C29)</f>
        <v>76037</v>
      </c>
      <c r="D21" s="339">
        <f>SUM(D22:D29)</f>
        <v>89694</v>
      </c>
      <c r="E21" s="339">
        <f>SUM(E22:E29)</f>
        <v>89694</v>
      </c>
    </row>
    <row r="22" spans="1:5" s="1" customFormat="1" ht="12" customHeight="1">
      <c r="A22" s="17" t="s">
        <v>98</v>
      </c>
      <c r="B22" s="363" t="s">
        <v>200</v>
      </c>
      <c r="C22" s="354">
        <v>76037</v>
      </c>
      <c r="D22" s="355">
        <v>86967</v>
      </c>
      <c r="E22" s="403">
        <v>86967</v>
      </c>
    </row>
    <row r="23" spans="1:5" s="1" customFormat="1" ht="12" customHeight="1">
      <c r="A23" s="15" t="s">
        <v>99</v>
      </c>
      <c r="B23" s="360" t="s">
        <v>201</v>
      </c>
      <c r="C23" s="356"/>
      <c r="D23" s="306"/>
      <c r="E23" s="404"/>
    </row>
    <row r="24" spans="1:5" s="1" customFormat="1" ht="12" customHeight="1">
      <c r="A24" s="15" t="s">
        <v>100</v>
      </c>
      <c r="B24" s="360" t="s">
        <v>202</v>
      </c>
      <c r="C24" s="356"/>
      <c r="D24" s="306">
        <v>445</v>
      </c>
      <c r="E24" s="404">
        <v>445</v>
      </c>
    </row>
    <row r="25" spans="1:5" s="1" customFormat="1" ht="12" customHeight="1">
      <c r="A25" s="18" t="s">
        <v>195</v>
      </c>
      <c r="B25" s="360" t="s">
        <v>103</v>
      </c>
      <c r="C25" s="356"/>
      <c r="D25" s="306"/>
      <c r="E25" s="404"/>
    </row>
    <row r="26" spans="1:5" s="1" customFormat="1" ht="12" customHeight="1">
      <c r="A26" s="18" t="s">
        <v>196</v>
      </c>
      <c r="B26" s="360" t="s">
        <v>203</v>
      </c>
      <c r="C26" s="356"/>
      <c r="D26" s="306"/>
      <c r="E26" s="404"/>
    </row>
    <row r="27" spans="1:5" s="1" customFormat="1" ht="12" customHeight="1">
      <c r="A27" s="15" t="s">
        <v>197</v>
      </c>
      <c r="B27" s="360" t="s">
        <v>420</v>
      </c>
      <c r="C27" s="356"/>
      <c r="D27" s="306">
        <v>640</v>
      </c>
      <c r="E27" s="404">
        <v>640</v>
      </c>
    </row>
    <row r="28" spans="1:5" s="1" customFormat="1" ht="12" customHeight="1">
      <c r="A28" s="15" t="s">
        <v>198</v>
      </c>
      <c r="B28" s="360" t="s">
        <v>260</v>
      </c>
      <c r="C28" s="356"/>
      <c r="D28" s="306">
        <v>1624</v>
      </c>
      <c r="E28" s="404">
        <v>1624</v>
      </c>
    </row>
    <row r="29" spans="1:5" s="1" customFormat="1" ht="12" customHeight="1" thickBot="1">
      <c r="A29" s="15" t="s">
        <v>199</v>
      </c>
      <c r="B29" s="364" t="s">
        <v>205</v>
      </c>
      <c r="C29" s="357"/>
      <c r="D29" s="358">
        <v>18</v>
      </c>
      <c r="E29" s="405">
        <v>18</v>
      </c>
    </row>
    <row r="30" spans="1:5" s="1" customFormat="1" ht="12" customHeight="1" thickBot="1">
      <c r="A30" s="148" t="s">
        <v>40</v>
      </c>
      <c r="B30" s="324" t="s">
        <v>387</v>
      </c>
      <c r="C30" s="384">
        <f>SUM(C31,C37)</f>
        <v>27546</v>
      </c>
      <c r="D30" s="384">
        <f>SUM(D31,D37)</f>
        <v>30542</v>
      </c>
      <c r="E30" s="384">
        <f>SUM(E31,E37)</f>
        <v>32531</v>
      </c>
    </row>
    <row r="31" spans="1:5" s="1" customFormat="1" ht="12" customHeight="1">
      <c r="A31" s="149" t="s">
        <v>101</v>
      </c>
      <c r="B31" s="365" t="s">
        <v>388</v>
      </c>
      <c r="C31" s="388">
        <f>SUM(C32:C36)</f>
        <v>9502</v>
      </c>
      <c r="D31" s="388">
        <f>SUM(D32:D36)</f>
        <v>15534</v>
      </c>
      <c r="E31" s="388">
        <f>SUM(E32:E36)</f>
        <v>17475</v>
      </c>
    </row>
    <row r="32" spans="1:5" s="1" customFormat="1" ht="12" customHeight="1">
      <c r="A32" s="150" t="s">
        <v>104</v>
      </c>
      <c r="B32" s="366" t="s">
        <v>261</v>
      </c>
      <c r="C32" s="356">
        <v>6202</v>
      </c>
      <c r="D32" s="306">
        <v>10738</v>
      </c>
      <c r="E32" s="404">
        <v>12679</v>
      </c>
    </row>
    <row r="33" spans="1:5" s="1" customFormat="1" ht="12" customHeight="1">
      <c r="A33" s="150" t="s">
        <v>105</v>
      </c>
      <c r="B33" s="366" t="s">
        <v>421</v>
      </c>
      <c r="C33" s="356"/>
      <c r="D33" s="306"/>
      <c r="E33" s="404"/>
    </row>
    <row r="34" spans="1:5" s="1" customFormat="1" ht="12" customHeight="1">
      <c r="A34" s="150" t="s">
        <v>106</v>
      </c>
      <c r="B34" s="366" t="s">
        <v>263</v>
      </c>
      <c r="C34" s="356"/>
      <c r="D34" s="306"/>
      <c r="E34" s="404"/>
    </row>
    <row r="35" spans="1:5" s="1" customFormat="1" ht="12" customHeight="1">
      <c r="A35" s="150" t="s">
        <v>107</v>
      </c>
      <c r="B35" s="366" t="s">
        <v>264</v>
      </c>
      <c r="C35" s="356"/>
      <c r="D35" s="306"/>
      <c r="E35" s="404"/>
    </row>
    <row r="36" spans="1:5" s="1" customFormat="1" ht="12" customHeight="1">
      <c r="A36" s="150" t="s">
        <v>206</v>
      </c>
      <c r="B36" s="366" t="s">
        <v>389</v>
      </c>
      <c r="C36" s="356">
        <v>3300</v>
      </c>
      <c r="D36" s="306">
        <v>4796</v>
      </c>
      <c r="E36" s="404">
        <v>4796</v>
      </c>
    </row>
    <row r="37" spans="1:5" s="1" customFormat="1" ht="12" customHeight="1">
      <c r="A37" s="150" t="s">
        <v>102</v>
      </c>
      <c r="B37" s="367" t="s">
        <v>390</v>
      </c>
      <c r="C37" s="391">
        <f>SUM(C38:C42)</f>
        <v>18044</v>
      </c>
      <c r="D37" s="391">
        <f>SUM(D38:D42)</f>
        <v>15008</v>
      </c>
      <c r="E37" s="391">
        <f>SUM(E38:E42)</f>
        <v>15056</v>
      </c>
    </row>
    <row r="38" spans="1:5" s="1" customFormat="1" ht="12" customHeight="1">
      <c r="A38" s="150" t="s">
        <v>110</v>
      </c>
      <c r="B38" s="366" t="s">
        <v>261</v>
      </c>
      <c r="C38" s="356"/>
      <c r="D38" s="306"/>
      <c r="E38" s="404"/>
    </row>
    <row r="39" spans="1:5" s="1" customFormat="1" ht="12" customHeight="1">
      <c r="A39" s="150" t="s">
        <v>111</v>
      </c>
      <c r="B39" s="366" t="s">
        <v>262</v>
      </c>
      <c r="C39" s="356"/>
      <c r="D39" s="306"/>
      <c r="E39" s="404"/>
    </row>
    <row r="40" spans="1:5" s="1" customFormat="1" ht="12" customHeight="1">
      <c r="A40" s="150" t="s">
        <v>112</v>
      </c>
      <c r="B40" s="366" t="s">
        <v>263</v>
      </c>
      <c r="C40" s="356"/>
      <c r="D40" s="306"/>
      <c r="E40" s="404"/>
    </row>
    <row r="41" spans="1:5" s="1" customFormat="1" ht="12" customHeight="1">
      <c r="A41" s="150" t="s">
        <v>113</v>
      </c>
      <c r="B41" s="368" t="s">
        <v>264</v>
      </c>
      <c r="C41" s="356"/>
      <c r="D41" s="306"/>
      <c r="E41" s="404"/>
    </row>
    <row r="42" spans="1:5" s="1" customFormat="1" ht="12" customHeight="1" thickBot="1">
      <c r="A42" s="151" t="s">
        <v>207</v>
      </c>
      <c r="B42" s="369" t="s">
        <v>391</v>
      </c>
      <c r="C42" s="357">
        <v>18044</v>
      </c>
      <c r="D42" s="358">
        <v>15008</v>
      </c>
      <c r="E42" s="405">
        <v>15056</v>
      </c>
    </row>
    <row r="43" spans="1:5" s="1" customFormat="1" ht="12" customHeight="1" thickBot="1">
      <c r="A43" s="22" t="s">
        <v>208</v>
      </c>
      <c r="B43" s="325" t="s">
        <v>265</v>
      </c>
      <c r="C43" s="384">
        <f>SUM(C44:C45)</f>
        <v>14531</v>
      </c>
      <c r="D43" s="384">
        <f>SUM(D44:D45)</f>
        <v>158</v>
      </c>
      <c r="E43" s="384">
        <f>SUM(E44:E45)</f>
        <v>158</v>
      </c>
    </row>
    <row r="44" spans="1:5" s="1" customFormat="1" ht="12" customHeight="1">
      <c r="A44" s="17" t="s">
        <v>108</v>
      </c>
      <c r="B44" s="352" t="s">
        <v>266</v>
      </c>
      <c r="C44" s="354"/>
      <c r="D44" s="355"/>
      <c r="E44" s="403"/>
    </row>
    <row r="45" spans="1:5" s="1" customFormat="1" ht="12" customHeight="1" thickBot="1">
      <c r="A45" s="14" t="s">
        <v>109</v>
      </c>
      <c r="B45" s="370" t="s">
        <v>270</v>
      </c>
      <c r="C45" s="357">
        <v>14531</v>
      </c>
      <c r="D45" s="358">
        <v>158</v>
      </c>
      <c r="E45" s="405">
        <v>158</v>
      </c>
    </row>
    <row r="46" spans="1:5" s="1" customFormat="1" ht="12" customHeight="1" thickBot="1">
      <c r="A46" s="22" t="s">
        <v>42</v>
      </c>
      <c r="B46" s="325" t="s">
        <v>269</v>
      </c>
      <c r="C46" s="384">
        <f>SUM(C47:C49)</f>
        <v>0</v>
      </c>
      <c r="D46" s="384">
        <f>SUM(D47:D49)</f>
        <v>0</v>
      </c>
      <c r="E46" s="384">
        <f>SUM(E47:E49)</f>
        <v>0</v>
      </c>
    </row>
    <row r="47" spans="1:5" s="1" customFormat="1" ht="12" customHeight="1">
      <c r="A47" s="17" t="s">
        <v>211</v>
      </c>
      <c r="B47" s="352" t="s">
        <v>209</v>
      </c>
      <c r="C47" s="354"/>
      <c r="D47" s="355"/>
      <c r="E47" s="403"/>
    </row>
    <row r="48" spans="1:5" s="1" customFormat="1" ht="12" customHeight="1">
      <c r="A48" s="15" t="s">
        <v>212</v>
      </c>
      <c r="B48" s="366" t="s">
        <v>210</v>
      </c>
      <c r="C48" s="356"/>
      <c r="D48" s="306"/>
      <c r="E48" s="404"/>
    </row>
    <row r="49" spans="1:5" s="1" customFormat="1" ht="12" customHeight="1" thickBot="1">
      <c r="A49" s="14" t="s">
        <v>327</v>
      </c>
      <c r="B49" s="370" t="s">
        <v>267</v>
      </c>
      <c r="C49" s="357"/>
      <c r="D49" s="358"/>
      <c r="E49" s="405"/>
    </row>
    <row r="50" spans="1:5" s="1" customFormat="1" ht="17.25" customHeight="1" thickBot="1">
      <c r="A50" s="22" t="s">
        <v>213</v>
      </c>
      <c r="B50" s="326" t="s">
        <v>268</v>
      </c>
      <c r="C50" s="382"/>
      <c r="D50" s="383"/>
      <c r="E50" s="406"/>
    </row>
    <row r="51" spans="1:5" s="1" customFormat="1" ht="12" customHeight="1" thickBot="1">
      <c r="A51" s="22" t="s">
        <v>44</v>
      </c>
      <c r="B51" s="327" t="s">
        <v>214</v>
      </c>
      <c r="C51" s="342">
        <f>SUM(C6,C11,C20,C21,C30,C43,C46,C50)</f>
        <v>198892</v>
      </c>
      <c r="D51" s="342">
        <f>SUM(D6,D11,D20,D21,D30,D43,D46,D50)</f>
        <v>209968</v>
      </c>
      <c r="E51" s="342">
        <f>SUM(E6,E11,E20,E21,E30,E43,E46,E50)</f>
        <v>226923</v>
      </c>
    </row>
    <row r="52" spans="1:5" s="1" customFormat="1" ht="12" customHeight="1" thickBot="1">
      <c r="A52" s="160" t="s">
        <v>45</v>
      </c>
      <c r="B52" s="323" t="s">
        <v>271</v>
      </c>
      <c r="C52" s="339">
        <f>SUM(C53,C59)</f>
        <v>23109</v>
      </c>
      <c r="D52" s="339">
        <f>SUM(D53,D59)</f>
        <v>21060</v>
      </c>
      <c r="E52" s="339">
        <f>SUM(E53,E59)</f>
        <v>21060</v>
      </c>
    </row>
    <row r="53" spans="1:5" s="1" customFormat="1" ht="12" customHeight="1">
      <c r="A53" s="226" t="s">
        <v>158</v>
      </c>
      <c r="B53" s="365" t="s">
        <v>354</v>
      </c>
      <c r="C53" s="388">
        <f>SUM(C54:C58)</f>
        <v>23109</v>
      </c>
      <c r="D53" s="388">
        <f>SUM(D54:D58)</f>
        <v>21060</v>
      </c>
      <c r="E53" s="388">
        <f>SUM(E54:E58)</f>
        <v>21060</v>
      </c>
    </row>
    <row r="54" spans="1:5" s="1" customFormat="1" ht="12" customHeight="1">
      <c r="A54" s="161" t="s">
        <v>287</v>
      </c>
      <c r="B54" s="366" t="s">
        <v>273</v>
      </c>
      <c r="C54" s="356">
        <v>23109</v>
      </c>
      <c r="D54" s="306">
        <v>21060</v>
      </c>
      <c r="E54" s="404">
        <v>21060</v>
      </c>
    </row>
    <row r="55" spans="1:5" s="1" customFormat="1" ht="12" customHeight="1">
      <c r="A55" s="161" t="s">
        <v>288</v>
      </c>
      <c r="B55" s="366" t="s">
        <v>274</v>
      </c>
      <c r="C55" s="356"/>
      <c r="D55" s="306"/>
      <c r="E55" s="404"/>
    </row>
    <row r="56" spans="1:5" s="1" customFormat="1" ht="12" customHeight="1">
      <c r="A56" s="161" t="s">
        <v>289</v>
      </c>
      <c r="B56" s="366" t="s">
        <v>275</v>
      </c>
      <c r="C56" s="356"/>
      <c r="D56" s="306"/>
      <c r="E56" s="404"/>
    </row>
    <row r="57" spans="1:5" s="1" customFormat="1" ht="12" customHeight="1">
      <c r="A57" s="161" t="s">
        <v>290</v>
      </c>
      <c r="B57" s="366" t="s">
        <v>276</v>
      </c>
      <c r="C57" s="356"/>
      <c r="D57" s="306"/>
      <c r="E57" s="404"/>
    </row>
    <row r="58" spans="1:5" s="1" customFormat="1" ht="12" customHeight="1">
      <c r="A58" s="161" t="s">
        <v>291</v>
      </c>
      <c r="B58" s="366" t="s">
        <v>277</v>
      </c>
      <c r="C58" s="356"/>
      <c r="D58" s="306"/>
      <c r="E58" s="404"/>
    </row>
    <row r="59" spans="1:5" s="1" customFormat="1" ht="12" customHeight="1">
      <c r="A59" s="162" t="s">
        <v>159</v>
      </c>
      <c r="B59" s="367" t="s">
        <v>353</v>
      </c>
      <c r="C59" s="391">
        <f>SUM(C60:C64)</f>
        <v>0</v>
      </c>
      <c r="D59" s="391">
        <f>SUM(D60:D64)</f>
        <v>0</v>
      </c>
      <c r="E59" s="391">
        <f>SUM(E60:E64)</f>
        <v>0</v>
      </c>
    </row>
    <row r="60" spans="1:5" s="1" customFormat="1" ht="12" customHeight="1">
      <c r="A60" s="161" t="s">
        <v>292</v>
      </c>
      <c r="B60" s="366" t="s">
        <v>279</v>
      </c>
      <c r="C60" s="356"/>
      <c r="D60" s="306"/>
      <c r="E60" s="404"/>
    </row>
    <row r="61" spans="1:5" s="1" customFormat="1" ht="12" customHeight="1">
      <c r="A61" s="161" t="s">
        <v>293</v>
      </c>
      <c r="B61" s="366" t="s">
        <v>280</v>
      </c>
      <c r="C61" s="356"/>
      <c r="D61" s="306"/>
      <c r="E61" s="404"/>
    </row>
    <row r="62" spans="1:5" s="1" customFormat="1" ht="12" customHeight="1">
      <c r="A62" s="161" t="s">
        <v>294</v>
      </c>
      <c r="B62" s="366" t="s">
        <v>281</v>
      </c>
      <c r="C62" s="356"/>
      <c r="D62" s="306"/>
      <c r="E62" s="404"/>
    </row>
    <row r="63" spans="1:5" s="1" customFormat="1" ht="12" customHeight="1">
      <c r="A63" s="161" t="s">
        <v>295</v>
      </c>
      <c r="B63" s="366" t="s">
        <v>282</v>
      </c>
      <c r="C63" s="356"/>
      <c r="D63" s="306"/>
      <c r="E63" s="404"/>
    </row>
    <row r="64" spans="1:5" s="1" customFormat="1" ht="12" customHeight="1" thickBot="1">
      <c r="A64" s="163" t="s">
        <v>296</v>
      </c>
      <c r="B64" s="370" t="s">
        <v>283</v>
      </c>
      <c r="C64" s="357"/>
      <c r="D64" s="358"/>
      <c r="E64" s="405"/>
    </row>
    <row r="65" spans="1:5" s="1" customFormat="1" ht="12" customHeight="1" thickBot="1">
      <c r="A65" s="165" t="s">
        <v>46</v>
      </c>
      <c r="B65" s="328" t="s">
        <v>351</v>
      </c>
      <c r="C65" s="384">
        <f>SUM(C51,C52)</f>
        <v>222001</v>
      </c>
      <c r="D65" s="384">
        <f>SUM(D51,D52)</f>
        <v>231028</v>
      </c>
      <c r="E65" s="384">
        <f>SUM(E51,E52)</f>
        <v>247983</v>
      </c>
    </row>
    <row r="66" spans="1:5" s="1" customFormat="1" ht="13.5" customHeight="1" thickBot="1">
      <c r="A66" s="285" t="s">
        <v>47</v>
      </c>
      <c r="B66" s="329" t="s">
        <v>285</v>
      </c>
      <c r="C66" s="343"/>
      <c r="D66" s="341"/>
      <c r="E66" s="341">
        <v>-441</v>
      </c>
    </row>
    <row r="67" spans="1:5" s="1" customFormat="1" ht="12" customHeight="1" thickBot="1">
      <c r="A67" s="165" t="s">
        <v>48</v>
      </c>
      <c r="B67" s="328" t="s">
        <v>352</v>
      </c>
      <c r="C67" s="339">
        <f>SUM(C65:C66)</f>
        <v>222001</v>
      </c>
      <c r="D67" s="339">
        <f>SUM(D65:D66)</f>
        <v>231028</v>
      </c>
      <c r="E67" s="339">
        <f>SUM(E65:E66)</f>
        <v>247542</v>
      </c>
    </row>
    <row r="68" spans="1:5" s="1" customFormat="1" ht="15">
      <c r="A68" s="5"/>
      <c r="B68" s="6"/>
      <c r="C68" s="175"/>
      <c r="D68" s="337"/>
      <c r="E68" s="40"/>
    </row>
    <row r="69" spans="1:5" ht="16.5" customHeight="1">
      <c r="A69" s="592" t="s">
        <v>64</v>
      </c>
      <c r="B69" s="592"/>
      <c r="C69" s="592"/>
      <c r="D69" s="281"/>
      <c r="E69" s="408"/>
    </row>
    <row r="70" spans="1:5" s="179" customFormat="1" ht="16.5" customHeight="1" thickBot="1">
      <c r="A70" s="595" t="s">
        <v>163</v>
      </c>
      <c r="B70" s="595"/>
      <c r="C70" s="335" t="s">
        <v>318</v>
      </c>
      <c r="D70" s="336"/>
      <c r="E70" s="409"/>
    </row>
    <row r="71" spans="1:5" ht="37.5" customHeight="1" thickBot="1">
      <c r="A71" s="26" t="s">
        <v>33</v>
      </c>
      <c r="B71" s="242" t="s">
        <v>65</v>
      </c>
      <c r="C71" s="345" t="s">
        <v>297</v>
      </c>
      <c r="D71" s="345" t="s">
        <v>413</v>
      </c>
      <c r="E71" s="344" t="s">
        <v>457</v>
      </c>
    </row>
    <row r="72" spans="1:5" s="40" customFormat="1" ht="12" customHeight="1" thickBot="1">
      <c r="A72" s="37">
        <v>1</v>
      </c>
      <c r="B72" s="243">
        <v>2</v>
      </c>
      <c r="C72" s="344">
        <v>3</v>
      </c>
      <c r="D72" s="344">
        <v>4</v>
      </c>
      <c r="E72" s="344">
        <v>5</v>
      </c>
    </row>
    <row r="73" spans="1:5" ht="12" customHeight="1" thickBot="1">
      <c r="A73" s="24" t="s">
        <v>35</v>
      </c>
      <c r="B73" s="330" t="s">
        <v>7</v>
      </c>
      <c r="C73" s="339">
        <f>SUM(C74:C78)</f>
        <v>169827</v>
      </c>
      <c r="D73" s="339">
        <f>SUM(D74:D78)</f>
        <v>177623</v>
      </c>
      <c r="E73" s="339">
        <f>SUM(E74:E78)</f>
        <v>162896</v>
      </c>
    </row>
    <row r="74" spans="1:8" ht="12" customHeight="1">
      <c r="A74" s="19" t="s">
        <v>114</v>
      </c>
      <c r="B74" s="359" t="s">
        <v>66</v>
      </c>
      <c r="C74" s="393">
        <v>66412</v>
      </c>
      <c r="D74" s="355">
        <v>67375</v>
      </c>
      <c r="E74" s="410">
        <v>67967</v>
      </c>
      <c r="H74" s="237"/>
    </row>
    <row r="75" spans="1:5" ht="12" customHeight="1">
      <c r="A75" s="15" t="s">
        <v>115</v>
      </c>
      <c r="B75" s="360" t="s">
        <v>216</v>
      </c>
      <c r="C75" s="394">
        <v>17352</v>
      </c>
      <c r="D75" s="306">
        <v>17357</v>
      </c>
      <c r="E75" s="411">
        <v>14841</v>
      </c>
    </row>
    <row r="76" spans="1:5" ht="12" customHeight="1">
      <c r="A76" s="15" t="s">
        <v>116</v>
      </c>
      <c r="B76" s="360" t="s">
        <v>149</v>
      </c>
      <c r="C76" s="394">
        <v>64819</v>
      </c>
      <c r="D76" s="306">
        <v>73300</v>
      </c>
      <c r="E76" s="411">
        <v>62862</v>
      </c>
    </row>
    <row r="77" spans="1:5" ht="12" customHeight="1">
      <c r="A77" s="15" t="s">
        <v>117</v>
      </c>
      <c r="B77" s="371" t="s">
        <v>217</v>
      </c>
      <c r="C77" s="394">
        <v>17103</v>
      </c>
      <c r="D77" s="306">
        <v>14127</v>
      </c>
      <c r="E77" s="411">
        <v>12064</v>
      </c>
    </row>
    <row r="78" spans="1:5" ht="12" customHeight="1">
      <c r="A78" s="15" t="s">
        <v>125</v>
      </c>
      <c r="B78" s="21" t="s">
        <v>218</v>
      </c>
      <c r="C78" s="394">
        <v>4141</v>
      </c>
      <c r="D78" s="306">
        <v>5464</v>
      </c>
      <c r="E78" s="411">
        <v>5162</v>
      </c>
    </row>
    <row r="79" spans="1:5" ht="12" customHeight="1">
      <c r="A79" s="15" t="s">
        <v>118</v>
      </c>
      <c r="B79" s="360" t="s">
        <v>239</v>
      </c>
      <c r="C79" s="394"/>
      <c r="D79" s="306"/>
      <c r="E79" s="411"/>
    </row>
    <row r="80" spans="1:5" ht="12" customHeight="1">
      <c r="A80" s="15" t="s">
        <v>119</v>
      </c>
      <c r="B80" s="372" t="s">
        <v>240</v>
      </c>
      <c r="C80" s="394"/>
      <c r="D80" s="306"/>
      <c r="E80" s="411"/>
    </row>
    <row r="81" spans="1:5" ht="12" customHeight="1">
      <c r="A81" s="15" t="s">
        <v>126</v>
      </c>
      <c r="B81" s="372" t="s">
        <v>298</v>
      </c>
      <c r="C81" s="394"/>
      <c r="D81" s="306"/>
      <c r="E81" s="411"/>
    </row>
    <row r="82" spans="1:5" ht="12" customHeight="1">
      <c r="A82" s="15" t="s">
        <v>127</v>
      </c>
      <c r="B82" s="373" t="s">
        <v>241</v>
      </c>
      <c r="C82" s="394"/>
      <c r="D82" s="306"/>
      <c r="E82" s="411"/>
    </row>
    <row r="83" spans="1:5" ht="12" customHeight="1">
      <c r="A83" s="14" t="s">
        <v>128</v>
      </c>
      <c r="B83" s="374" t="s">
        <v>242</v>
      </c>
      <c r="C83" s="394"/>
      <c r="D83" s="306"/>
      <c r="E83" s="411"/>
    </row>
    <row r="84" spans="1:5" ht="12" customHeight="1">
      <c r="A84" s="15" t="s">
        <v>129</v>
      </c>
      <c r="B84" s="374" t="s">
        <v>243</v>
      </c>
      <c r="C84" s="394"/>
      <c r="D84" s="306"/>
      <c r="E84" s="411"/>
    </row>
    <row r="85" spans="1:5" ht="12" customHeight="1" thickBot="1">
      <c r="A85" s="20" t="s">
        <v>131</v>
      </c>
      <c r="B85" s="375" t="s">
        <v>244</v>
      </c>
      <c r="C85" s="395"/>
      <c r="D85" s="358"/>
      <c r="E85" s="412"/>
    </row>
    <row r="86" spans="1:5" ht="12" customHeight="1" thickBot="1">
      <c r="A86" s="22" t="s">
        <v>36</v>
      </c>
      <c r="B86" s="331" t="s">
        <v>423</v>
      </c>
      <c r="C86" s="384">
        <f>SUM(C87:C89)</f>
        <v>49102</v>
      </c>
      <c r="D86" s="384">
        <f>SUM(D87:D89)</f>
        <v>12362</v>
      </c>
      <c r="E86" s="384">
        <f>SUM(E87:E89)</f>
        <v>26934</v>
      </c>
    </row>
    <row r="87" spans="1:5" ht="12" customHeight="1">
      <c r="A87" s="17" t="s">
        <v>120</v>
      </c>
      <c r="B87" s="360" t="s">
        <v>299</v>
      </c>
      <c r="C87" s="393">
        <v>630</v>
      </c>
      <c r="D87" s="355">
        <v>1162</v>
      </c>
      <c r="E87" s="410">
        <v>1007</v>
      </c>
    </row>
    <row r="88" spans="1:5" ht="12" customHeight="1">
      <c r="A88" s="17" t="s">
        <v>121</v>
      </c>
      <c r="B88" s="364" t="s">
        <v>219</v>
      </c>
      <c r="C88" s="394">
        <v>30780</v>
      </c>
      <c r="D88" s="306"/>
      <c r="E88" s="411">
        <v>25927</v>
      </c>
    </row>
    <row r="89" spans="1:5" ht="12" customHeight="1">
      <c r="A89" s="17" t="s">
        <v>122</v>
      </c>
      <c r="B89" s="366" t="s">
        <v>329</v>
      </c>
      <c r="C89" s="394">
        <v>17692</v>
      </c>
      <c r="D89" s="306">
        <v>11200</v>
      </c>
      <c r="E89" s="411"/>
    </row>
    <row r="90" spans="1:5" ht="12" customHeight="1">
      <c r="A90" s="17" t="s">
        <v>123</v>
      </c>
      <c r="B90" s="366" t="s">
        <v>392</v>
      </c>
      <c r="C90" s="394"/>
      <c r="D90" s="306"/>
      <c r="E90" s="411"/>
    </row>
    <row r="91" spans="1:5" ht="12" customHeight="1">
      <c r="A91" s="17" t="s">
        <v>124</v>
      </c>
      <c r="B91" s="366" t="s">
        <v>330</v>
      </c>
      <c r="C91" s="394"/>
      <c r="D91" s="306"/>
      <c r="E91" s="411"/>
    </row>
    <row r="92" spans="1:5" ht="15">
      <c r="A92" s="17" t="s">
        <v>130</v>
      </c>
      <c r="B92" s="366" t="s">
        <v>331</v>
      </c>
      <c r="C92" s="394"/>
      <c r="D92" s="306"/>
      <c r="E92" s="411"/>
    </row>
    <row r="93" spans="1:5" ht="12" customHeight="1">
      <c r="A93" s="17" t="s">
        <v>132</v>
      </c>
      <c r="B93" s="376" t="s">
        <v>302</v>
      </c>
      <c r="C93" s="394"/>
      <c r="D93" s="306"/>
      <c r="E93" s="411"/>
    </row>
    <row r="94" spans="1:5" ht="12" customHeight="1">
      <c r="A94" s="17" t="s">
        <v>220</v>
      </c>
      <c r="B94" s="376" t="s">
        <v>303</v>
      </c>
      <c r="C94" s="394"/>
      <c r="D94" s="306"/>
      <c r="E94" s="411"/>
    </row>
    <row r="95" spans="1:5" ht="15">
      <c r="A95" s="17" t="s">
        <v>221</v>
      </c>
      <c r="B95" s="376" t="s">
        <v>301</v>
      </c>
      <c r="C95" s="394"/>
      <c r="D95" s="306"/>
      <c r="E95" s="411"/>
    </row>
    <row r="96" spans="1:5" ht="21" thickBot="1">
      <c r="A96" s="14" t="s">
        <v>222</v>
      </c>
      <c r="B96" s="377" t="s">
        <v>300</v>
      </c>
      <c r="C96" s="395"/>
      <c r="D96" s="358"/>
      <c r="E96" s="412"/>
    </row>
    <row r="97" spans="1:5" ht="12" customHeight="1" thickBot="1">
      <c r="A97" s="22" t="s">
        <v>37</v>
      </c>
      <c r="B97" s="322" t="s">
        <v>332</v>
      </c>
      <c r="C97" s="384">
        <f>SUM(C98:C99)</f>
        <v>3072</v>
      </c>
      <c r="D97" s="384">
        <f>SUM(D98:D99)</f>
        <v>10173</v>
      </c>
      <c r="E97" s="384">
        <f>SUM(E98:E99)</f>
        <v>0</v>
      </c>
    </row>
    <row r="98" spans="1:5" ht="12" customHeight="1">
      <c r="A98" s="17" t="s">
        <v>94</v>
      </c>
      <c r="B98" s="363" t="s">
        <v>80</v>
      </c>
      <c r="C98" s="393">
        <v>3072</v>
      </c>
      <c r="D98" s="355">
        <v>10173</v>
      </c>
      <c r="E98" s="410"/>
    </row>
    <row r="99" spans="1:5" ht="12" customHeight="1" thickBot="1">
      <c r="A99" s="18" t="s">
        <v>95</v>
      </c>
      <c r="B99" s="364" t="s">
        <v>81</v>
      </c>
      <c r="C99" s="395"/>
      <c r="D99" s="358"/>
      <c r="E99" s="412"/>
    </row>
    <row r="100" spans="1:5" s="154" customFormat="1" ht="12" customHeight="1" thickBot="1">
      <c r="A100" s="160" t="s">
        <v>38</v>
      </c>
      <c r="B100" s="323" t="s">
        <v>304</v>
      </c>
      <c r="C100" s="382"/>
      <c r="D100" s="385"/>
      <c r="E100" s="413"/>
    </row>
    <row r="101" spans="1:5" ht="12" customHeight="1" thickBot="1">
      <c r="A101" s="152" t="s">
        <v>39</v>
      </c>
      <c r="B101" s="332" t="s">
        <v>167</v>
      </c>
      <c r="C101" s="346">
        <f>SUM(C73,C86,C97,C100)</f>
        <v>222001</v>
      </c>
      <c r="D101" s="346">
        <f>SUM(D73,D86,D97,D100)</f>
        <v>200158</v>
      </c>
      <c r="E101" s="346">
        <f>SUM(E73,E86,E97,E100)</f>
        <v>189830</v>
      </c>
    </row>
    <row r="102" spans="1:5" ht="12" customHeight="1" thickBot="1">
      <c r="A102" s="160" t="s">
        <v>40</v>
      </c>
      <c r="B102" s="323" t="s">
        <v>393</v>
      </c>
      <c r="C102" s="346">
        <f>SUM(C103,C111)</f>
        <v>0</v>
      </c>
      <c r="D102" s="346">
        <f>SUM(D103,D111)</f>
        <v>100</v>
      </c>
      <c r="E102" s="346">
        <f>SUM(E103,E111)</f>
        <v>100</v>
      </c>
    </row>
    <row r="103" spans="1:5" ht="12" customHeight="1" thickBot="1">
      <c r="A103" s="174" t="s">
        <v>101</v>
      </c>
      <c r="B103" s="333" t="s">
        <v>394</v>
      </c>
      <c r="C103" s="347">
        <f>SUM(C104:C110)</f>
        <v>0</v>
      </c>
      <c r="D103" s="347">
        <f>SUM(D104:D110)</f>
        <v>100</v>
      </c>
      <c r="E103" s="347">
        <f>SUM(E104:E110)</f>
        <v>100</v>
      </c>
    </row>
    <row r="104" spans="1:5" ht="12" customHeight="1">
      <c r="A104" s="168" t="s">
        <v>104</v>
      </c>
      <c r="B104" s="352" t="s">
        <v>305</v>
      </c>
      <c r="C104" s="396"/>
      <c r="D104" s="355"/>
      <c r="E104" s="410"/>
    </row>
    <row r="105" spans="1:5" ht="12" customHeight="1">
      <c r="A105" s="161" t="s">
        <v>105</v>
      </c>
      <c r="B105" s="366" t="s">
        <v>306</v>
      </c>
      <c r="C105" s="397"/>
      <c r="D105" s="306"/>
      <c r="E105" s="411"/>
    </row>
    <row r="106" spans="1:5" ht="12" customHeight="1">
      <c r="A106" s="161" t="s">
        <v>106</v>
      </c>
      <c r="B106" s="366" t="s">
        <v>307</v>
      </c>
      <c r="C106" s="397"/>
      <c r="D106" s="306"/>
      <c r="E106" s="411"/>
    </row>
    <row r="107" spans="1:5" ht="12" customHeight="1">
      <c r="A107" s="161" t="s">
        <v>107</v>
      </c>
      <c r="B107" s="366" t="s">
        <v>308</v>
      </c>
      <c r="C107" s="397"/>
      <c r="D107" s="306"/>
      <c r="E107" s="411"/>
    </row>
    <row r="108" spans="1:5" ht="12" customHeight="1">
      <c r="A108" s="161" t="s">
        <v>206</v>
      </c>
      <c r="B108" s="366" t="s">
        <v>309</v>
      </c>
      <c r="C108" s="397"/>
      <c r="D108" s="306">
        <v>100</v>
      </c>
      <c r="E108" s="411">
        <v>100</v>
      </c>
    </row>
    <row r="109" spans="1:5" ht="12" customHeight="1">
      <c r="A109" s="161" t="s">
        <v>223</v>
      </c>
      <c r="B109" s="366" t="s">
        <v>310</v>
      </c>
      <c r="C109" s="397"/>
      <c r="D109" s="306"/>
      <c r="E109" s="411"/>
    </row>
    <row r="110" spans="1:5" ht="12" customHeight="1" thickBot="1">
      <c r="A110" s="170" t="s">
        <v>224</v>
      </c>
      <c r="B110" s="378" t="s">
        <v>311</v>
      </c>
      <c r="C110" s="398"/>
      <c r="D110" s="358"/>
      <c r="E110" s="412"/>
    </row>
    <row r="111" spans="1:5" ht="12" customHeight="1" thickBot="1">
      <c r="A111" s="174" t="s">
        <v>102</v>
      </c>
      <c r="B111" s="333" t="s">
        <v>395</v>
      </c>
      <c r="C111" s="387">
        <f>SUM(C112:C119)</f>
        <v>0</v>
      </c>
      <c r="D111" s="387">
        <f>SUM(D112:D119)</f>
        <v>0</v>
      </c>
      <c r="E111" s="387">
        <f>SUM(E112:E119)</f>
        <v>0</v>
      </c>
    </row>
    <row r="112" spans="1:5" ht="12" customHeight="1">
      <c r="A112" s="168" t="s">
        <v>110</v>
      </c>
      <c r="B112" s="352" t="s">
        <v>305</v>
      </c>
      <c r="C112" s="396"/>
      <c r="D112" s="355"/>
      <c r="E112" s="410"/>
    </row>
    <row r="113" spans="1:5" ht="12" customHeight="1">
      <c r="A113" s="161" t="s">
        <v>111</v>
      </c>
      <c r="B113" s="366" t="s">
        <v>312</v>
      </c>
      <c r="C113" s="397"/>
      <c r="D113" s="306"/>
      <c r="E113" s="411"/>
    </row>
    <row r="114" spans="1:5" ht="12" customHeight="1">
      <c r="A114" s="161" t="s">
        <v>112</v>
      </c>
      <c r="B114" s="366" t="s">
        <v>307</v>
      </c>
      <c r="C114" s="397"/>
      <c r="D114" s="306"/>
      <c r="E114" s="411"/>
    </row>
    <row r="115" spans="1:5" ht="12" customHeight="1">
      <c r="A115" s="161" t="s">
        <v>113</v>
      </c>
      <c r="B115" s="366" t="s">
        <v>308</v>
      </c>
      <c r="C115" s="397"/>
      <c r="D115" s="306"/>
      <c r="E115" s="411"/>
    </row>
    <row r="116" spans="1:5" ht="12" customHeight="1">
      <c r="A116" s="161" t="s">
        <v>207</v>
      </c>
      <c r="B116" s="366" t="s">
        <v>309</v>
      </c>
      <c r="C116" s="397"/>
      <c r="D116" s="306"/>
      <c r="E116" s="411"/>
    </row>
    <row r="117" spans="1:5" ht="12" customHeight="1">
      <c r="A117" s="161" t="s">
        <v>225</v>
      </c>
      <c r="B117" s="366" t="s">
        <v>313</v>
      </c>
      <c r="C117" s="397"/>
      <c r="D117" s="306"/>
      <c r="E117" s="411"/>
    </row>
    <row r="118" spans="1:5" ht="12" customHeight="1">
      <c r="A118" s="161" t="s">
        <v>226</v>
      </c>
      <c r="B118" s="366" t="s">
        <v>311</v>
      </c>
      <c r="C118" s="397"/>
      <c r="D118" s="306"/>
      <c r="E118" s="411"/>
    </row>
    <row r="119" spans="1:5" ht="12" customHeight="1" thickBot="1">
      <c r="A119" s="170" t="s">
        <v>227</v>
      </c>
      <c r="B119" s="378" t="s">
        <v>396</v>
      </c>
      <c r="C119" s="398"/>
      <c r="D119" s="358"/>
      <c r="E119" s="412"/>
    </row>
    <row r="120" spans="1:5" ht="12" customHeight="1" thickBot="1">
      <c r="A120" s="160" t="s">
        <v>41</v>
      </c>
      <c r="B120" s="328" t="s">
        <v>314</v>
      </c>
      <c r="C120" s="386">
        <f>SUM(C101,C102)</f>
        <v>222001</v>
      </c>
      <c r="D120" s="386">
        <f>SUM(D101,D102)</f>
        <v>200258</v>
      </c>
      <c r="E120" s="386">
        <f>SUM(E101,E102)</f>
        <v>189930</v>
      </c>
    </row>
    <row r="121" spans="1:8" ht="15" customHeight="1" thickBot="1">
      <c r="A121" s="160" t="s">
        <v>42</v>
      </c>
      <c r="B121" s="328" t="s">
        <v>315</v>
      </c>
      <c r="C121" s="349"/>
      <c r="D121" s="341"/>
      <c r="E121" s="341">
        <v>-1255</v>
      </c>
      <c r="F121" s="86"/>
      <c r="G121" s="86"/>
      <c r="H121" s="86"/>
    </row>
    <row r="122" spans="1:5" s="1" customFormat="1" ht="13.5" thickBot="1">
      <c r="A122" s="172" t="s">
        <v>43</v>
      </c>
      <c r="B122" s="329" t="s">
        <v>316</v>
      </c>
      <c r="C122" s="339">
        <f>SUM(C120:C121)</f>
        <v>222001</v>
      </c>
      <c r="D122" s="339">
        <f>SUM(D120:D121)</f>
        <v>200258</v>
      </c>
      <c r="E122" s="339">
        <f>SUM(E120:E121)</f>
        <v>188675</v>
      </c>
    </row>
    <row r="123" spans="1:5" ht="15">
      <c r="A123" s="232"/>
      <c r="B123" s="232"/>
      <c r="C123" s="233"/>
      <c r="D123" s="281"/>
      <c r="E123" s="408"/>
    </row>
    <row r="124" spans="1:5" ht="15">
      <c r="A124" s="596" t="s">
        <v>170</v>
      </c>
      <c r="B124" s="596"/>
      <c r="C124" s="596"/>
      <c r="D124" s="281"/>
      <c r="E124" s="408"/>
    </row>
    <row r="125" spans="1:5" ht="15" customHeight="1" thickBot="1">
      <c r="A125" s="594" t="s">
        <v>164</v>
      </c>
      <c r="B125" s="594"/>
      <c r="C125" s="178" t="s">
        <v>318</v>
      </c>
      <c r="D125" s="281"/>
      <c r="E125" s="408"/>
    </row>
    <row r="126" spans="1:5" ht="13.5" customHeight="1" thickBot="1">
      <c r="A126" s="22">
        <v>1</v>
      </c>
      <c r="B126" s="331" t="s">
        <v>234</v>
      </c>
      <c r="C126" s="339">
        <f>C51-C101</f>
        <v>-23109</v>
      </c>
      <c r="D126" s="339">
        <f>D51-D101</f>
        <v>9810</v>
      </c>
      <c r="E126" s="339">
        <f>E51-E101</f>
        <v>37093</v>
      </c>
    </row>
    <row r="127" spans="1:5" ht="15">
      <c r="A127" s="232"/>
      <c r="B127" s="232"/>
      <c r="C127" s="233"/>
      <c r="D127" s="281"/>
      <c r="E127" s="408"/>
    </row>
    <row r="128" spans="1:5" ht="15">
      <c r="A128" s="590" t="s">
        <v>317</v>
      </c>
      <c r="B128" s="590"/>
      <c r="C128" s="590"/>
      <c r="D128" s="283"/>
      <c r="E128" s="408"/>
    </row>
    <row r="129" spans="1:5" ht="12.75" customHeight="1" thickBot="1">
      <c r="A129" s="593" t="s">
        <v>165</v>
      </c>
      <c r="B129" s="593"/>
      <c r="C129" s="178" t="s">
        <v>318</v>
      </c>
      <c r="D129" s="281"/>
      <c r="E129" s="408"/>
    </row>
    <row r="130" spans="1:5" ht="13.5" customHeight="1" thickBot="1">
      <c r="A130" s="160" t="s">
        <v>35</v>
      </c>
      <c r="B130" s="334" t="s">
        <v>424</v>
      </c>
      <c r="C130" s="348">
        <f>IF('2.1.sz.mell  '!C32&lt;&gt;"-",'2.1.sz.mell  '!C32,0)</f>
        <v>0</v>
      </c>
      <c r="D130" s="350"/>
      <c r="E130" s="415"/>
    </row>
    <row r="131" spans="1:5" ht="13.5" customHeight="1" thickBot="1">
      <c r="A131" s="160" t="s">
        <v>36</v>
      </c>
      <c r="B131" s="334" t="s">
        <v>425</v>
      </c>
      <c r="C131" s="348">
        <f>IF('2.2.sz.mell  '!C36&lt;&gt;"-",'2.2.sz.mell  '!C36,0)</f>
        <v>16527</v>
      </c>
      <c r="D131" s="341">
        <v>26334</v>
      </c>
      <c r="E131" s="415">
        <v>10078</v>
      </c>
    </row>
    <row r="132" spans="1:5" ht="15.75" thickBot="1">
      <c r="A132" s="160" t="s">
        <v>37</v>
      </c>
      <c r="B132" s="334" t="s">
        <v>333</v>
      </c>
      <c r="C132" s="348">
        <f>C131+C130</f>
        <v>16527</v>
      </c>
      <c r="D132" s="348">
        <f>D131+D130</f>
        <v>26334</v>
      </c>
      <c r="E132" s="348">
        <f>E131+E130</f>
        <v>10078</v>
      </c>
    </row>
    <row r="133" spans="1:5" ht="15">
      <c r="A133" s="234"/>
      <c r="B133" s="235"/>
      <c r="C133" s="236"/>
      <c r="D133" s="281"/>
      <c r="E133" s="408"/>
    </row>
    <row r="134" spans="1:5" ht="15">
      <c r="A134" s="591" t="s">
        <v>319</v>
      </c>
      <c r="B134" s="591"/>
      <c r="C134" s="591"/>
      <c r="D134" s="281"/>
      <c r="E134" s="408"/>
    </row>
    <row r="135" spans="1:5" ht="15.75" thickBot="1">
      <c r="A135" s="593" t="s">
        <v>320</v>
      </c>
      <c r="B135" s="593"/>
      <c r="C135" s="178" t="s">
        <v>318</v>
      </c>
      <c r="D135" s="281"/>
      <c r="E135" s="408"/>
    </row>
    <row r="136" spans="1:5" ht="15.75" thickBot="1">
      <c r="A136" s="160" t="s">
        <v>35</v>
      </c>
      <c r="B136" s="334" t="s">
        <v>397</v>
      </c>
      <c r="C136" s="348">
        <f>C137-C140</f>
        <v>-198892</v>
      </c>
      <c r="D136" s="348">
        <f>D137-D140</f>
        <v>21060</v>
      </c>
      <c r="E136" s="348">
        <f>E137-E140</f>
        <v>20960</v>
      </c>
    </row>
    <row r="137" spans="1:5" ht="15.75" thickBot="1">
      <c r="A137" s="173" t="s">
        <v>114</v>
      </c>
      <c r="B137" s="379" t="s">
        <v>321</v>
      </c>
      <c r="C137" s="399">
        <f>+C52</f>
        <v>23109</v>
      </c>
      <c r="D137" s="355">
        <v>21060</v>
      </c>
      <c r="E137" s="410">
        <v>20960</v>
      </c>
    </row>
    <row r="138" spans="1:5" ht="15.75" thickBot="1">
      <c r="A138" s="174" t="s">
        <v>235</v>
      </c>
      <c r="B138" s="380" t="s">
        <v>322</v>
      </c>
      <c r="C138" s="400">
        <f>+'2.1.sz.mell  '!C27</f>
        <v>23109</v>
      </c>
      <c r="D138" s="306">
        <v>21060</v>
      </c>
      <c r="E138" s="411">
        <v>20960</v>
      </c>
    </row>
    <row r="139" spans="1:5" ht="15.75" thickBot="1">
      <c r="A139" s="174" t="s">
        <v>236</v>
      </c>
      <c r="B139" s="380" t="s">
        <v>323</v>
      </c>
      <c r="C139" s="400">
        <f>+'2.2.sz.mell  '!C31</f>
        <v>0</v>
      </c>
      <c r="D139" s="306"/>
      <c r="E139" s="411"/>
    </row>
    <row r="140" spans="1:5" ht="15.75" thickBot="1">
      <c r="A140" s="173" t="s">
        <v>115</v>
      </c>
      <c r="B140" s="379" t="s">
        <v>324</v>
      </c>
      <c r="C140" s="401">
        <v>222001</v>
      </c>
      <c r="D140" s="306"/>
      <c r="E140" s="411"/>
    </row>
    <row r="141" spans="1:5" ht="15.75" thickBot="1">
      <c r="A141" s="174" t="s">
        <v>237</v>
      </c>
      <c r="B141" s="380" t="s">
        <v>325</v>
      </c>
      <c r="C141" s="400">
        <f>+'2.1.sz.mell  '!G27</f>
        <v>0</v>
      </c>
      <c r="D141" s="306"/>
      <c r="E141" s="411"/>
    </row>
    <row r="142" spans="1:5" ht="15.75" thickBot="1">
      <c r="A142" s="174" t="s">
        <v>238</v>
      </c>
      <c r="B142" s="380" t="s">
        <v>326</v>
      </c>
      <c r="C142" s="402">
        <f>+'2.2.sz.mell  '!G31</f>
        <v>0</v>
      </c>
      <c r="D142" s="358"/>
      <c r="E142" s="412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gridLines="1" horizontalCentered="1"/>
  <pageMargins left="0.7874015748031497" right="0.7874015748031497" top="1.4566929133858268" bottom="0.8661417322834646" header="0.7874015748031497" footer="0.5905511811023623"/>
  <pageSetup blackAndWhite="1" fitToHeight="2" horizontalDpi="600" verticalDpi="600" orientation="portrait" paperSize="9" scale="71" r:id="rId1"/>
  <headerFooter alignWithMargins="0">
    <oddHeader>&amp;C&amp;"Times New Roman CE,Félkövér"&amp;12
..............................Önkormányzat
2013. ÉVI KÖLTSÉGVETÉSÉNEK ÖSSZEVONT MÉRLEGE&amp;10
&amp;R&amp;"Times New Roman CE,Félkövér dőlt"&amp;11 1.1. melléklet a ........./2013. (.......) önkormányzati rendelethez</oddHeader>
  </headerFooter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G2" sqref="G2"/>
    </sheetView>
  </sheetViews>
  <sheetFormatPr defaultColWidth="9.375" defaultRowHeight="12.75"/>
  <cols>
    <col min="1" max="1" width="7.75390625" style="3" customWidth="1"/>
    <col min="2" max="2" width="9.625" style="4" customWidth="1"/>
    <col min="3" max="3" width="60.00390625" style="4" bestFit="1" customWidth="1"/>
    <col min="4" max="4" width="12.625" style="4" customWidth="1"/>
    <col min="5" max="5" width="10.50390625" style="4" bestFit="1" customWidth="1"/>
    <col min="6" max="6" width="10.50390625" style="4" customWidth="1"/>
    <col min="7" max="16384" width="9.375" style="4" customWidth="1"/>
  </cols>
  <sheetData>
    <row r="1" spans="1:4" s="2" customFormat="1" ht="21" customHeight="1" thickBot="1">
      <c r="A1" s="122"/>
      <c r="B1" s="123"/>
      <c r="C1" s="145"/>
      <c r="D1" s="144" t="s">
        <v>459</v>
      </c>
    </row>
    <row r="2" spans="1:4" s="79" customFormat="1" ht="25.5" customHeight="1">
      <c r="A2" s="610" t="s">
        <v>249</v>
      </c>
      <c r="B2" s="611"/>
      <c r="C2" s="142" t="s">
        <v>254</v>
      </c>
      <c r="D2" s="146" t="s">
        <v>82</v>
      </c>
    </row>
    <row r="3" spans="1:4" s="79" customFormat="1" ht="15.75" thickBot="1">
      <c r="A3" s="125" t="s">
        <v>248</v>
      </c>
      <c r="B3" s="126"/>
      <c r="C3" s="143" t="s">
        <v>411</v>
      </c>
      <c r="D3" s="147" t="s">
        <v>70</v>
      </c>
    </row>
    <row r="4" spans="1:4" s="80" customFormat="1" ht="15.75" customHeight="1" thickBot="1">
      <c r="A4" s="127"/>
      <c r="B4" s="127"/>
      <c r="C4" s="127"/>
      <c r="D4" s="128" t="s">
        <v>71</v>
      </c>
    </row>
    <row r="5" spans="1:6" ht="13.5" thickBot="1">
      <c r="A5" s="613" t="s">
        <v>250</v>
      </c>
      <c r="B5" s="613"/>
      <c r="C5" s="497" t="s">
        <v>72</v>
      </c>
      <c r="D5" s="497" t="s">
        <v>73</v>
      </c>
      <c r="E5" s="498" t="s">
        <v>413</v>
      </c>
      <c r="F5" s="529" t="s">
        <v>457</v>
      </c>
    </row>
    <row r="6" spans="1:6" s="68" customFormat="1" ht="12.75" customHeight="1" thickBot="1">
      <c r="A6" s="499">
        <v>1</v>
      </c>
      <c r="B6" s="499">
        <v>2</v>
      </c>
      <c r="C6" s="499">
        <v>3</v>
      </c>
      <c r="D6" s="507">
        <v>4</v>
      </c>
      <c r="E6" s="499">
        <v>5</v>
      </c>
      <c r="F6" s="499">
        <v>6</v>
      </c>
    </row>
    <row r="7" spans="1:6" s="68" customFormat="1" ht="15.75" customHeight="1" thickBot="1">
      <c r="A7" s="617" t="s">
        <v>74</v>
      </c>
      <c r="B7" s="618"/>
      <c r="C7" s="618"/>
      <c r="D7" s="618"/>
      <c r="E7" s="618"/>
      <c r="F7" s="619"/>
    </row>
    <row r="8" spans="1:6" s="81" customFormat="1" ht="12" customHeight="1" thickBot="1">
      <c r="A8" s="499" t="s">
        <v>35</v>
      </c>
      <c r="B8" s="499"/>
      <c r="C8" s="503" t="s">
        <v>253</v>
      </c>
      <c r="D8" s="447">
        <f>SUM(D9:D16)</f>
        <v>0</v>
      </c>
      <c r="E8" s="447">
        <f>SUM(E9:E16)</f>
        <v>22</v>
      </c>
      <c r="F8" s="447">
        <f>SUM(F9:F16)</f>
        <v>42</v>
      </c>
    </row>
    <row r="9" spans="1:6" s="81" customFormat="1" ht="12" customHeight="1">
      <c r="A9" s="496"/>
      <c r="B9" s="213" t="s">
        <v>114</v>
      </c>
      <c r="C9" s="10" t="s">
        <v>184</v>
      </c>
      <c r="D9" s="294"/>
      <c r="E9" s="526"/>
      <c r="F9" s="542"/>
    </row>
    <row r="10" spans="1:6" s="81" customFormat="1" ht="12" customHeight="1">
      <c r="A10" s="129"/>
      <c r="B10" s="130" t="s">
        <v>115</v>
      </c>
      <c r="C10" s="8" t="s">
        <v>185</v>
      </c>
      <c r="D10" s="69"/>
      <c r="E10" s="527"/>
      <c r="F10" s="540"/>
    </row>
    <row r="11" spans="1:6" s="81" customFormat="1" ht="12" customHeight="1">
      <c r="A11" s="129"/>
      <c r="B11" s="130" t="s">
        <v>116</v>
      </c>
      <c r="C11" s="8" t="s">
        <v>426</v>
      </c>
      <c r="D11" s="69"/>
      <c r="E11" s="527">
        <v>22</v>
      </c>
      <c r="F11" s="540">
        <v>42</v>
      </c>
    </row>
    <row r="12" spans="1:6" s="81" customFormat="1" ht="12" customHeight="1">
      <c r="A12" s="129"/>
      <c r="B12" s="130" t="s">
        <v>117</v>
      </c>
      <c r="C12" s="8" t="s">
        <v>187</v>
      </c>
      <c r="D12" s="69"/>
      <c r="E12" s="527"/>
      <c r="F12" s="540"/>
    </row>
    <row r="13" spans="1:6" s="81" customFormat="1" ht="12" customHeight="1">
      <c r="A13" s="129"/>
      <c r="B13" s="130" t="s">
        <v>157</v>
      </c>
      <c r="C13" s="7" t="s">
        <v>188</v>
      </c>
      <c r="D13" s="69"/>
      <c r="E13" s="527"/>
      <c r="F13" s="540"/>
    </row>
    <row r="14" spans="1:6" s="81" customFormat="1" ht="12" customHeight="1">
      <c r="A14" s="131"/>
      <c r="B14" s="130" t="s">
        <v>118</v>
      </c>
      <c r="C14" s="8" t="s">
        <v>189</v>
      </c>
      <c r="D14" s="183"/>
      <c r="E14" s="527"/>
      <c r="F14" s="540"/>
    </row>
    <row r="15" spans="1:6" s="82" customFormat="1" ht="12" customHeight="1">
      <c r="A15" s="129"/>
      <c r="B15" s="130" t="s">
        <v>119</v>
      </c>
      <c r="C15" s="8" t="s">
        <v>11</v>
      </c>
      <c r="D15" s="69"/>
      <c r="E15" s="527"/>
      <c r="F15" s="540"/>
    </row>
    <row r="16" spans="1:6" s="82" customFormat="1" ht="12" customHeight="1" thickBot="1">
      <c r="A16" s="132"/>
      <c r="B16" s="133" t="s">
        <v>126</v>
      </c>
      <c r="C16" s="7" t="s">
        <v>245</v>
      </c>
      <c r="D16" s="293"/>
      <c r="E16" s="528"/>
      <c r="F16" s="541"/>
    </row>
    <row r="17" spans="1:6" s="81" customFormat="1" ht="12" customHeight="1" thickBot="1">
      <c r="A17" s="499" t="s">
        <v>36</v>
      </c>
      <c r="B17" s="499"/>
      <c r="C17" s="503" t="s">
        <v>12</v>
      </c>
      <c r="D17" s="447">
        <f>SUM(D18:D21)</f>
        <v>36617</v>
      </c>
      <c r="E17" s="447">
        <f>SUM(E18:E21)</f>
        <v>39873</v>
      </c>
      <c r="F17" s="447">
        <f>SUM(F18:F21)</f>
        <v>39873</v>
      </c>
    </row>
    <row r="18" spans="1:6" s="82" customFormat="1" ht="12" customHeight="1">
      <c r="A18" s="496"/>
      <c r="B18" s="213" t="s">
        <v>120</v>
      </c>
      <c r="C18" s="10" t="s">
        <v>8</v>
      </c>
      <c r="D18" s="294">
        <v>36617</v>
      </c>
      <c r="E18" s="526">
        <v>39873</v>
      </c>
      <c r="F18" s="542">
        <v>39873</v>
      </c>
    </row>
    <row r="19" spans="1:6" s="82" customFormat="1" ht="12" customHeight="1">
      <c r="A19" s="129"/>
      <c r="B19" s="130" t="s">
        <v>121</v>
      </c>
      <c r="C19" s="8" t="s">
        <v>9</v>
      </c>
      <c r="D19" s="69"/>
      <c r="E19" s="527"/>
      <c r="F19" s="540"/>
    </row>
    <row r="20" spans="1:6" s="82" customFormat="1" ht="12" customHeight="1">
      <c r="A20" s="129"/>
      <c r="B20" s="130" t="s">
        <v>122</v>
      </c>
      <c r="C20" s="8" t="s">
        <v>10</v>
      </c>
      <c r="D20" s="69"/>
      <c r="E20" s="527"/>
      <c r="F20" s="540"/>
    </row>
    <row r="21" spans="1:6" s="82" customFormat="1" ht="12" customHeight="1" thickBot="1">
      <c r="A21" s="132"/>
      <c r="B21" s="133" t="s">
        <v>123</v>
      </c>
      <c r="C21" s="13" t="s">
        <v>9</v>
      </c>
      <c r="D21" s="293"/>
      <c r="E21" s="528"/>
      <c r="F21" s="541"/>
    </row>
    <row r="22" spans="1:6" s="82" customFormat="1" ht="12" customHeight="1" thickBot="1">
      <c r="A22" s="507" t="s">
        <v>37</v>
      </c>
      <c r="B22" s="508"/>
      <c r="C22" s="508" t="s">
        <v>13</v>
      </c>
      <c r="D22" s="447">
        <f>SUM(D23:D24)</f>
        <v>0</v>
      </c>
      <c r="E22" s="447">
        <f>SUM(E23:E24)</f>
        <v>0</v>
      </c>
      <c r="F22" s="447">
        <f>SUM(F23:F24)</f>
        <v>0</v>
      </c>
    </row>
    <row r="23" spans="1:6" s="81" customFormat="1" ht="12" customHeight="1">
      <c r="A23" s="138"/>
      <c r="B23" s="213" t="s">
        <v>94</v>
      </c>
      <c r="C23" s="504" t="s">
        <v>266</v>
      </c>
      <c r="D23" s="294"/>
      <c r="E23" s="526"/>
      <c r="F23" s="542"/>
    </row>
    <row r="24" spans="1:6" s="81" customFormat="1" ht="12" customHeight="1" thickBot="1">
      <c r="A24" s="533"/>
      <c r="B24" s="534" t="s">
        <v>95</v>
      </c>
      <c r="C24" s="535" t="s">
        <v>270</v>
      </c>
      <c r="D24" s="183"/>
      <c r="E24" s="528"/>
      <c r="F24" s="541"/>
    </row>
    <row r="25" spans="1:6" s="81" customFormat="1" ht="12" customHeight="1" thickBot="1">
      <c r="A25" s="507" t="s">
        <v>38</v>
      </c>
      <c r="B25" s="499"/>
      <c r="C25" s="508" t="s">
        <v>29</v>
      </c>
      <c r="D25" s="469"/>
      <c r="E25" s="509"/>
      <c r="F25" s="558"/>
    </row>
    <row r="26" spans="1:6" s="82" customFormat="1" ht="12" customHeight="1" thickBot="1">
      <c r="A26" s="499" t="s">
        <v>39</v>
      </c>
      <c r="B26" s="510"/>
      <c r="C26" s="508" t="s">
        <v>25</v>
      </c>
      <c r="D26" s="447">
        <f>SUM(D8,D17,D22,D25)</f>
        <v>36617</v>
      </c>
      <c r="E26" s="447">
        <f>SUM(E8,E17,E22,E25)</f>
        <v>39895</v>
      </c>
      <c r="F26" s="447">
        <f>SUM(F8,F17,F22,F25)</f>
        <v>39915</v>
      </c>
    </row>
    <row r="27" spans="1:6" s="82" customFormat="1" ht="15" customHeight="1" thickBot="1">
      <c r="A27" s="511" t="s">
        <v>40</v>
      </c>
      <c r="B27" s="554"/>
      <c r="C27" s="508" t="s">
        <v>27</v>
      </c>
      <c r="D27" s="447">
        <f>SUM(D28:D29)</f>
        <v>0</v>
      </c>
      <c r="E27" s="447">
        <f>SUM(E28:E29)</f>
        <v>0</v>
      </c>
      <c r="F27" s="447">
        <f>SUM(F28:F29)</f>
        <v>0</v>
      </c>
    </row>
    <row r="28" spans="1:6" s="82" customFormat="1" ht="15" customHeight="1">
      <c r="A28" s="496"/>
      <c r="B28" s="94" t="s">
        <v>101</v>
      </c>
      <c r="C28" s="504" t="s">
        <v>371</v>
      </c>
      <c r="D28" s="294"/>
      <c r="E28" s="526"/>
      <c r="F28" s="542"/>
    </row>
    <row r="29" spans="1:6" ht="13.5" thickBot="1">
      <c r="A29" s="543"/>
      <c r="B29" s="536" t="s">
        <v>102</v>
      </c>
      <c r="C29" s="537" t="s">
        <v>16</v>
      </c>
      <c r="D29" s="293"/>
      <c r="E29" s="528"/>
      <c r="F29" s="544"/>
    </row>
    <row r="30" spans="1:6" s="68" customFormat="1" ht="16.5" customHeight="1" thickBot="1">
      <c r="A30" s="511" t="s">
        <v>41</v>
      </c>
      <c r="B30" s="559"/>
      <c r="C30" s="508" t="s">
        <v>28</v>
      </c>
      <c r="D30" s="469"/>
      <c r="E30" s="500"/>
      <c r="F30" s="545"/>
    </row>
    <row r="31" spans="1:6" s="83" customFormat="1" ht="12" customHeight="1" thickBot="1">
      <c r="A31" s="511" t="s">
        <v>42</v>
      </c>
      <c r="B31" s="546"/>
      <c r="C31" s="547" t="s">
        <v>26</v>
      </c>
      <c r="D31" s="447">
        <f>SUM(D26,D27,D30)</f>
        <v>36617</v>
      </c>
      <c r="E31" s="447">
        <f>SUM(E26,E27,E30)</f>
        <v>39895</v>
      </c>
      <c r="F31" s="447">
        <f>SUM(F26,F27,F30)</f>
        <v>39915</v>
      </c>
    </row>
    <row r="32" spans="1:6" ht="12" customHeight="1">
      <c r="A32" s="134"/>
      <c r="B32" s="134"/>
      <c r="C32" s="548"/>
      <c r="D32" s="505"/>
      <c r="E32" s="506"/>
      <c r="F32" s="549"/>
    </row>
    <row r="33" spans="1:6" ht="12" customHeight="1" thickBot="1">
      <c r="A33" s="136"/>
      <c r="B33" s="137"/>
      <c r="C33" s="137"/>
      <c r="D33" s="538"/>
      <c r="E33" s="506"/>
      <c r="F33" s="544"/>
    </row>
    <row r="34" spans="1:6" ht="12" customHeight="1" thickBot="1">
      <c r="A34" s="614" t="s">
        <v>78</v>
      </c>
      <c r="B34" s="615"/>
      <c r="C34" s="615"/>
      <c r="D34" s="615"/>
      <c r="E34" s="615"/>
      <c r="F34" s="616"/>
    </row>
    <row r="35" spans="1:6" ht="12" customHeight="1" thickBot="1">
      <c r="A35" s="507" t="s">
        <v>35</v>
      </c>
      <c r="B35" s="516"/>
      <c r="C35" s="508" t="s">
        <v>7</v>
      </c>
      <c r="D35" s="447">
        <f>SUM(D36:D40)</f>
        <v>36617</v>
      </c>
      <c r="E35" s="447">
        <f>SUM(E36:E40)</f>
        <v>39578</v>
      </c>
      <c r="F35" s="447">
        <f>SUM(F36:F40)</f>
        <v>39304</v>
      </c>
    </row>
    <row r="36" spans="1:6" ht="12" customHeight="1">
      <c r="A36" s="138"/>
      <c r="B36" s="94" t="s">
        <v>114</v>
      </c>
      <c r="C36" s="10" t="s">
        <v>66</v>
      </c>
      <c r="D36" s="294">
        <v>21438</v>
      </c>
      <c r="E36" s="526">
        <v>21607</v>
      </c>
      <c r="F36" s="549">
        <v>21132</v>
      </c>
    </row>
    <row r="37" spans="1:6" ht="12" customHeight="1">
      <c r="A37" s="139"/>
      <c r="B37" s="93" t="s">
        <v>115</v>
      </c>
      <c r="C37" s="8" t="s">
        <v>216</v>
      </c>
      <c r="D37" s="69">
        <v>5716</v>
      </c>
      <c r="E37" s="527">
        <v>5890</v>
      </c>
      <c r="F37" s="530">
        <v>5390</v>
      </c>
    </row>
    <row r="38" spans="1:6" s="83" customFormat="1" ht="12" customHeight="1">
      <c r="A38" s="139"/>
      <c r="B38" s="93" t="s">
        <v>116</v>
      </c>
      <c r="C38" s="8" t="s">
        <v>149</v>
      </c>
      <c r="D38" s="69">
        <v>9463</v>
      </c>
      <c r="E38" s="527">
        <v>5107</v>
      </c>
      <c r="F38" s="540">
        <v>5260</v>
      </c>
    </row>
    <row r="39" spans="1:6" ht="12" customHeight="1">
      <c r="A39" s="139"/>
      <c r="B39" s="93" t="s">
        <v>117</v>
      </c>
      <c r="C39" s="8" t="s">
        <v>217</v>
      </c>
      <c r="D39" s="69"/>
      <c r="E39" s="527">
        <v>6974</v>
      </c>
      <c r="F39" s="530">
        <v>7522</v>
      </c>
    </row>
    <row r="40" spans="1:6" ht="12" customHeight="1" thickBot="1">
      <c r="A40" s="539"/>
      <c r="B40" s="536" t="s">
        <v>125</v>
      </c>
      <c r="C40" s="13" t="s">
        <v>218</v>
      </c>
      <c r="D40" s="293"/>
      <c r="E40" s="528"/>
      <c r="F40" s="544"/>
    </row>
    <row r="41" spans="1:6" ht="13.5" thickBot="1">
      <c r="A41" s="507" t="s">
        <v>36</v>
      </c>
      <c r="B41" s="516"/>
      <c r="C41" s="508" t="s">
        <v>23</v>
      </c>
      <c r="D41" s="447">
        <f>SUM(D42:D45)</f>
        <v>0</v>
      </c>
      <c r="E41" s="447">
        <f>SUM(E42:E45)</f>
        <v>317</v>
      </c>
      <c r="F41" s="447">
        <f>SUM(F42:F45)</f>
        <v>317</v>
      </c>
    </row>
    <row r="42" spans="1:6" ht="12" customHeight="1">
      <c r="A42" s="138"/>
      <c r="B42" s="94" t="s">
        <v>120</v>
      </c>
      <c r="C42" s="10" t="s">
        <v>299</v>
      </c>
      <c r="D42" s="294"/>
      <c r="E42" s="526">
        <v>317</v>
      </c>
      <c r="F42" s="549">
        <v>317</v>
      </c>
    </row>
    <row r="43" spans="1:6" ht="15" customHeight="1">
      <c r="A43" s="139"/>
      <c r="B43" s="93" t="s">
        <v>121</v>
      </c>
      <c r="C43" s="8" t="s">
        <v>219</v>
      </c>
      <c r="D43" s="69"/>
      <c r="E43" s="527"/>
      <c r="F43" s="530"/>
    </row>
    <row r="44" spans="1:6" ht="12.75">
      <c r="A44" s="139"/>
      <c r="B44" s="93" t="s">
        <v>124</v>
      </c>
      <c r="C44" s="8" t="s">
        <v>79</v>
      </c>
      <c r="D44" s="69"/>
      <c r="E44" s="527"/>
      <c r="F44" s="530"/>
    </row>
    <row r="45" spans="1:6" ht="15" customHeight="1" thickBot="1">
      <c r="A45" s="539"/>
      <c r="B45" s="536" t="s">
        <v>132</v>
      </c>
      <c r="C45" s="13" t="s">
        <v>20</v>
      </c>
      <c r="D45" s="293"/>
      <c r="E45" s="528"/>
      <c r="F45" s="544"/>
    </row>
    <row r="46" spans="1:6" ht="14.25" customHeight="1" thickBot="1">
      <c r="A46" s="507" t="s">
        <v>37</v>
      </c>
      <c r="B46" s="516"/>
      <c r="C46" s="516" t="s">
        <v>21</v>
      </c>
      <c r="D46" s="469"/>
      <c r="E46" s="509"/>
      <c r="F46" s="509"/>
    </row>
    <row r="47" spans="1:6" ht="13.5" thickBot="1">
      <c r="A47" s="511" t="s">
        <v>38</v>
      </c>
      <c r="B47" s="559"/>
      <c r="C47" s="508" t="s">
        <v>24</v>
      </c>
      <c r="D47" s="469"/>
      <c r="E47" s="509"/>
      <c r="F47" s="509"/>
    </row>
    <row r="48" spans="1:6" ht="13.5" thickBot="1">
      <c r="A48" s="507" t="s">
        <v>39</v>
      </c>
      <c r="B48" s="517"/>
      <c r="C48" s="550" t="s">
        <v>22</v>
      </c>
      <c r="D48" s="447">
        <f>SUM(D35,D41,D46,D47)</f>
        <v>36617</v>
      </c>
      <c r="E48" s="447">
        <f>SUM(E35,E41,E46,E47)</f>
        <v>39895</v>
      </c>
      <c r="F48" s="447">
        <f>SUM(F35,F41,F46,F47)</f>
        <v>39621</v>
      </c>
    </row>
    <row r="49" spans="1:6" ht="13.5" thickBot="1">
      <c r="A49" s="551"/>
      <c r="B49" s="552"/>
      <c r="C49" s="552"/>
      <c r="D49" s="521"/>
      <c r="E49" s="509"/>
      <c r="F49" s="509"/>
    </row>
    <row r="50" spans="1:6" ht="13.5" thickBot="1">
      <c r="A50" s="553" t="s">
        <v>251</v>
      </c>
      <c r="B50" s="554"/>
      <c r="C50" s="555"/>
      <c r="D50" s="525">
        <v>8</v>
      </c>
      <c r="E50" s="509">
        <v>8</v>
      </c>
      <c r="F50" s="509"/>
    </row>
    <row r="51" spans="1:6" ht="13.5" thickBot="1">
      <c r="A51" s="553" t="s">
        <v>252</v>
      </c>
      <c r="B51" s="554"/>
      <c r="C51" s="555"/>
      <c r="D51" s="525">
        <v>8</v>
      </c>
      <c r="E51" s="509">
        <v>8</v>
      </c>
      <c r="F51" s="509"/>
    </row>
  </sheetData>
  <sheetProtection formatCells="0"/>
  <mergeCells count="4">
    <mergeCell ref="A2:B2"/>
    <mergeCell ref="A5:B5"/>
    <mergeCell ref="A34:F34"/>
    <mergeCell ref="A7:F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H3" sqref="H3"/>
    </sheetView>
  </sheetViews>
  <sheetFormatPr defaultColWidth="9.375" defaultRowHeight="12.75"/>
  <cols>
    <col min="1" max="1" width="8.00390625" style="3" customWidth="1"/>
    <col min="2" max="2" width="9.625" style="4" customWidth="1"/>
    <col min="3" max="3" width="60.00390625" style="4" bestFit="1" customWidth="1"/>
    <col min="4" max="4" width="14.375" style="4" customWidth="1"/>
    <col min="5" max="5" width="10.625" style="4" customWidth="1"/>
    <col min="6" max="6" width="11.00390625" style="4" customWidth="1"/>
    <col min="7" max="16384" width="9.375" style="4" customWidth="1"/>
  </cols>
  <sheetData>
    <row r="1" spans="1:4" s="2" customFormat="1" ht="21" customHeight="1" thickBot="1">
      <c r="A1" s="122"/>
      <c r="B1" s="123"/>
      <c r="C1" s="145"/>
      <c r="D1" s="144" t="s">
        <v>458</v>
      </c>
    </row>
    <row r="2" spans="1:4" s="79" customFormat="1" ht="25.5" customHeight="1">
      <c r="A2" s="610" t="s">
        <v>249</v>
      </c>
      <c r="B2" s="611"/>
      <c r="C2" s="142" t="s">
        <v>255</v>
      </c>
      <c r="D2" s="146" t="s">
        <v>83</v>
      </c>
    </row>
    <row r="3" spans="1:4" s="79" customFormat="1" ht="15.75" thickBot="1">
      <c r="A3" s="125" t="s">
        <v>248</v>
      </c>
      <c r="B3" s="126"/>
      <c r="C3" s="143" t="s">
        <v>412</v>
      </c>
      <c r="D3" s="147"/>
    </row>
    <row r="4" spans="1:4" s="80" customFormat="1" ht="15.75" customHeight="1" thickBot="1">
      <c r="A4" s="127"/>
      <c r="B4" s="127"/>
      <c r="C4" s="127"/>
      <c r="D4" s="128" t="s">
        <v>71</v>
      </c>
    </row>
    <row r="5" spans="1:6" ht="13.5" thickBot="1">
      <c r="A5" s="613" t="s">
        <v>250</v>
      </c>
      <c r="B5" s="613"/>
      <c r="C5" s="497" t="s">
        <v>72</v>
      </c>
      <c r="D5" s="497" t="s">
        <v>73</v>
      </c>
      <c r="E5" s="498" t="s">
        <v>413</v>
      </c>
      <c r="F5" s="529" t="s">
        <v>457</v>
      </c>
    </row>
    <row r="6" spans="1:6" s="68" customFormat="1" ht="12.75" customHeight="1" thickBot="1">
      <c r="A6" s="499">
        <v>1</v>
      </c>
      <c r="B6" s="499">
        <v>2</v>
      </c>
      <c r="C6" s="499">
        <v>3</v>
      </c>
      <c r="D6" s="499">
        <v>4</v>
      </c>
      <c r="E6" s="499">
        <v>5</v>
      </c>
      <c r="F6" s="499">
        <v>6</v>
      </c>
    </row>
    <row r="7" spans="1:6" s="68" customFormat="1" ht="15.75" customHeight="1" thickBot="1">
      <c r="A7" s="617" t="s">
        <v>74</v>
      </c>
      <c r="B7" s="618"/>
      <c r="C7" s="618"/>
      <c r="D7" s="618"/>
      <c r="E7" s="618"/>
      <c r="F7" s="619"/>
    </row>
    <row r="8" spans="1:6" s="81" customFormat="1" ht="12" customHeight="1" thickBot="1">
      <c r="A8" s="499" t="s">
        <v>35</v>
      </c>
      <c r="B8" s="502"/>
      <c r="C8" s="503" t="s">
        <v>253</v>
      </c>
      <c r="D8" s="447">
        <f>SUM(D9:D16)</f>
        <v>17013</v>
      </c>
      <c r="E8" s="447">
        <f>SUM(E9:E16)</f>
        <v>19575</v>
      </c>
      <c r="F8" s="447">
        <f>SUM(F9:F16)</f>
        <v>14348</v>
      </c>
    </row>
    <row r="9" spans="1:6" s="81" customFormat="1" ht="12" customHeight="1">
      <c r="A9" s="496"/>
      <c r="B9" s="213" t="s">
        <v>114</v>
      </c>
      <c r="C9" s="10" t="s">
        <v>184</v>
      </c>
      <c r="D9" s="294"/>
      <c r="E9" s="526"/>
      <c r="F9" s="532"/>
    </row>
    <row r="10" spans="1:6" s="81" customFormat="1" ht="12" customHeight="1">
      <c r="A10" s="129"/>
      <c r="B10" s="130" t="s">
        <v>115</v>
      </c>
      <c r="C10" s="8" t="s">
        <v>185</v>
      </c>
      <c r="D10" s="69"/>
      <c r="E10" s="527">
        <v>2858</v>
      </c>
      <c r="F10" s="530">
        <v>2235</v>
      </c>
    </row>
    <row r="11" spans="1:6" s="81" customFormat="1" ht="12" customHeight="1">
      <c r="A11" s="129"/>
      <c r="B11" s="130" t="s">
        <v>116</v>
      </c>
      <c r="C11" s="8" t="s">
        <v>186</v>
      </c>
      <c r="D11" s="69"/>
      <c r="E11" s="527"/>
      <c r="F11" s="530"/>
    </row>
    <row r="12" spans="1:6" s="81" customFormat="1" ht="12" customHeight="1">
      <c r="A12" s="129"/>
      <c r="B12" s="130" t="s">
        <v>117</v>
      </c>
      <c r="C12" s="8" t="s">
        <v>187</v>
      </c>
      <c r="D12" s="69">
        <v>11648</v>
      </c>
      <c r="E12" s="527">
        <v>12279</v>
      </c>
      <c r="F12" s="530">
        <v>8208</v>
      </c>
    </row>
    <row r="13" spans="1:6" s="81" customFormat="1" ht="12" customHeight="1">
      <c r="A13" s="129"/>
      <c r="B13" s="130" t="s">
        <v>157</v>
      </c>
      <c r="C13" s="7" t="s">
        <v>188</v>
      </c>
      <c r="D13" s="69">
        <v>1919</v>
      </c>
      <c r="E13" s="527">
        <v>1169</v>
      </c>
      <c r="F13" s="530">
        <v>871</v>
      </c>
    </row>
    <row r="14" spans="1:6" s="81" customFormat="1" ht="12" customHeight="1">
      <c r="A14" s="131"/>
      <c r="B14" s="130" t="s">
        <v>118</v>
      </c>
      <c r="C14" s="8" t="s">
        <v>189</v>
      </c>
      <c r="D14" s="183">
        <v>3446</v>
      </c>
      <c r="E14" s="527">
        <v>3269</v>
      </c>
      <c r="F14" s="530">
        <v>3034</v>
      </c>
    </row>
    <row r="15" spans="1:6" s="82" customFormat="1" ht="12" customHeight="1">
      <c r="A15" s="129"/>
      <c r="B15" s="130" t="s">
        <v>119</v>
      </c>
      <c r="C15" s="8" t="s">
        <v>11</v>
      </c>
      <c r="D15" s="69"/>
      <c r="E15" s="527"/>
      <c r="F15" s="530"/>
    </row>
    <row r="16" spans="1:6" s="82" customFormat="1" ht="12" customHeight="1" thickBot="1">
      <c r="A16" s="132"/>
      <c r="B16" s="133" t="s">
        <v>126</v>
      </c>
      <c r="C16" s="7" t="s">
        <v>245</v>
      </c>
      <c r="D16" s="293"/>
      <c r="E16" s="528"/>
      <c r="F16" s="531"/>
    </row>
    <row r="17" spans="1:6" s="81" customFormat="1" ht="12" customHeight="1" thickBot="1">
      <c r="A17" s="499" t="s">
        <v>36</v>
      </c>
      <c r="B17" s="502"/>
      <c r="C17" s="503" t="s">
        <v>12</v>
      </c>
      <c r="D17" s="447">
        <f>SUM(D18:D21)</f>
        <v>53483</v>
      </c>
      <c r="E17" s="447">
        <f>SUM(E18:E21)</f>
        <v>43704</v>
      </c>
      <c r="F17" s="447">
        <f>SUM(F18:F21)</f>
        <v>43704</v>
      </c>
    </row>
    <row r="18" spans="1:6" s="82" customFormat="1" ht="12" customHeight="1">
      <c r="A18" s="496"/>
      <c r="B18" s="213" t="s">
        <v>120</v>
      </c>
      <c r="C18" s="10" t="s">
        <v>8</v>
      </c>
      <c r="D18" s="294">
        <v>53483</v>
      </c>
      <c r="E18" s="526">
        <v>43704</v>
      </c>
      <c r="F18" s="532">
        <v>43704</v>
      </c>
    </row>
    <row r="19" spans="1:6" s="82" customFormat="1" ht="12" customHeight="1">
      <c r="A19" s="129"/>
      <c r="B19" s="130" t="s">
        <v>121</v>
      </c>
      <c r="C19" s="8" t="s">
        <v>9</v>
      </c>
      <c r="D19" s="69"/>
      <c r="E19" s="527"/>
      <c r="F19" s="530"/>
    </row>
    <row r="20" spans="1:6" s="82" customFormat="1" ht="12" customHeight="1">
      <c r="A20" s="129"/>
      <c r="B20" s="130" t="s">
        <v>122</v>
      </c>
      <c r="C20" s="8" t="s">
        <v>10</v>
      </c>
      <c r="D20" s="69"/>
      <c r="E20" s="527"/>
      <c r="F20" s="530"/>
    </row>
    <row r="21" spans="1:6" s="82" customFormat="1" ht="12" customHeight="1" thickBot="1">
      <c r="A21" s="129"/>
      <c r="B21" s="130" t="s">
        <v>123</v>
      </c>
      <c r="C21" s="8" t="s">
        <v>9</v>
      </c>
      <c r="D21" s="69"/>
      <c r="E21" s="528"/>
      <c r="F21" s="531"/>
    </row>
    <row r="22" spans="1:6" s="82" customFormat="1" ht="12" customHeight="1" thickBot="1">
      <c r="A22" s="507" t="s">
        <v>37</v>
      </c>
      <c r="B22" s="508"/>
      <c r="C22" s="508" t="s">
        <v>13</v>
      </c>
      <c r="D22" s="447">
        <f>SUM(D23:D24)</f>
        <v>0</v>
      </c>
      <c r="E22" s="447">
        <f>SUM(E23:E24)</f>
        <v>0</v>
      </c>
      <c r="F22" s="447">
        <f>SUM(F23:F24)</f>
        <v>0</v>
      </c>
    </row>
    <row r="23" spans="1:6" s="81" customFormat="1" ht="12" customHeight="1">
      <c r="A23" s="138"/>
      <c r="B23" s="213" t="s">
        <v>94</v>
      </c>
      <c r="C23" s="504" t="s">
        <v>266</v>
      </c>
      <c r="D23" s="294"/>
      <c r="E23" s="526"/>
      <c r="F23" s="532"/>
    </row>
    <row r="24" spans="1:6" s="81" customFormat="1" ht="12" customHeight="1" thickBot="1">
      <c r="A24" s="212"/>
      <c r="B24" s="213" t="s">
        <v>95</v>
      </c>
      <c r="C24" s="88" t="s">
        <v>270</v>
      </c>
      <c r="D24" s="296"/>
      <c r="E24" s="528"/>
      <c r="F24" s="531"/>
    </row>
    <row r="25" spans="1:6" s="81" customFormat="1" ht="12" customHeight="1" thickBot="1">
      <c r="A25" s="507" t="s">
        <v>38</v>
      </c>
      <c r="B25" s="502"/>
      <c r="C25" s="508" t="s">
        <v>29</v>
      </c>
      <c r="D25" s="469"/>
      <c r="E25" s="509"/>
      <c r="F25" s="509"/>
    </row>
    <row r="26" spans="1:6" s="81" customFormat="1" ht="12" customHeight="1" thickBot="1">
      <c r="A26" s="499" t="s">
        <v>39</v>
      </c>
      <c r="B26" s="510"/>
      <c r="C26" s="508" t="s">
        <v>25</v>
      </c>
      <c r="D26" s="447">
        <f>SUM(D8,D17,D22,D25)</f>
        <v>70496</v>
      </c>
      <c r="E26" s="447">
        <f>SUM(E8,E17,E22,E25)</f>
        <v>63279</v>
      </c>
      <c r="F26" s="447">
        <f>SUM(F8,F17,F22,F25)</f>
        <v>58052</v>
      </c>
    </row>
    <row r="27" spans="1:6" s="82" customFormat="1" ht="12" customHeight="1" thickBot="1">
      <c r="A27" s="511" t="s">
        <v>40</v>
      </c>
      <c r="B27" s="512"/>
      <c r="C27" s="508" t="s">
        <v>27</v>
      </c>
      <c r="D27" s="447">
        <f>SUM(D28:D29)</f>
        <v>0</v>
      </c>
      <c r="E27" s="447">
        <f>SUM(E28:E29)</f>
        <v>0</v>
      </c>
      <c r="F27" s="447">
        <f>SUM(F28:F29)</f>
        <v>0</v>
      </c>
    </row>
    <row r="28" spans="1:6" s="82" customFormat="1" ht="15" customHeight="1">
      <c r="A28" s="496"/>
      <c r="B28" s="94" t="s">
        <v>101</v>
      </c>
      <c r="C28" s="504" t="s">
        <v>371</v>
      </c>
      <c r="D28" s="294"/>
      <c r="E28" s="526"/>
      <c r="F28" s="532"/>
    </row>
    <row r="29" spans="1:6" s="82" customFormat="1" ht="15" customHeight="1" thickBot="1">
      <c r="A29" s="216"/>
      <c r="B29" s="95" t="s">
        <v>102</v>
      </c>
      <c r="C29" s="211" t="s">
        <v>16</v>
      </c>
      <c r="D29" s="70"/>
      <c r="E29" s="528"/>
      <c r="F29" s="531"/>
    </row>
    <row r="30" spans="1:6" ht="13.5" thickBot="1">
      <c r="A30" s="511" t="s">
        <v>41</v>
      </c>
      <c r="B30" s="513"/>
      <c r="C30" s="508" t="s">
        <v>28</v>
      </c>
      <c r="D30" s="469"/>
      <c r="E30" s="509"/>
      <c r="F30" s="509"/>
    </row>
    <row r="31" spans="1:6" s="68" customFormat="1" ht="16.5" customHeight="1" thickBot="1">
      <c r="A31" s="511" t="s">
        <v>42</v>
      </c>
      <c r="B31" s="514"/>
      <c r="C31" s="515" t="s">
        <v>26</v>
      </c>
      <c r="D31" s="447">
        <f>SUM(D26,D27,D30)</f>
        <v>70496</v>
      </c>
      <c r="E31" s="447">
        <f>SUM(E26,E27,E30)</f>
        <v>63279</v>
      </c>
      <c r="F31" s="447">
        <f>SUM(F26,F27,F30)</f>
        <v>58052</v>
      </c>
    </row>
    <row r="32" spans="1:6" s="83" customFormat="1" ht="12" customHeight="1">
      <c r="A32" s="134"/>
      <c r="B32" s="134"/>
      <c r="C32" s="135"/>
      <c r="D32" s="505"/>
      <c r="E32" s="506"/>
      <c r="F32" s="532"/>
    </row>
    <row r="33" spans="1:6" ht="12" customHeight="1" thickBot="1">
      <c r="A33" s="136"/>
      <c r="B33" s="137"/>
      <c r="C33" s="137"/>
      <c r="D33" s="309"/>
      <c r="E33" s="310"/>
      <c r="F33" s="531"/>
    </row>
    <row r="34" spans="1:6" ht="12" customHeight="1" thickBot="1">
      <c r="A34" s="499"/>
      <c r="B34" s="499"/>
      <c r="C34" s="497" t="s">
        <v>78</v>
      </c>
      <c r="D34" s="447"/>
      <c r="E34" s="509"/>
      <c r="F34" s="509"/>
    </row>
    <row r="35" spans="1:6" ht="12" customHeight="1" thickBot="1">
      <c r="A35" s="507" t="s">
        <v>35</v>
      </c>
      <c r="B35" s="516"/>
      <c r="C35" s="508" t="s">
        <v>7</v>
      </c>
      <c r="D35" s="447">
        <f>SUM(D36:D40)</f>
        <v>69866</v>
      </c>
      <c r="E35" s="447">
        <f>SUM(E36:E40)</f>
        <v>62649</v>
      </c>
      <c r="F35" s="447">
        <f>SUM(F36:F40)</f>
        <v>57531</v>
      </c>
    </row>
    <row r="36" spans="1:6" ht="12" customHeight="1">
      <c r="A36" s="138"/>
      <c r="B36" s="94" t="s">
        <v>114</v>
      </c>
      <c r="C36" s="10" t="s">
        <v>66</v>
      </c>
      <c r="D36" s="294">
        <v>31554</v>
      </c>
      <c r="E36" s="526">
        <v>30892</v>
      </c>
      <c r="F36" s="532">
        <v>31818</v>
      </c>
    </row>
    <row r="37" spans="1:6" ht="12" customHeight="1">
      <c r="A37" s="139"/>
      <c r="B37" s="93" t="s">
        <v>115</v>
      </c>
      <c r="C37" s="8" t="s">
        <v>216</v>
      </c>
      <c r="D37" s="69">
        <v>8289</v>
      </c>
      <c r="E37" s="527">
        <v>7812</v>
      </c>
      <c r="F37" s="530">
        <v>6537</v>
      </c>
    </row>
    <row r="38" spans="1:6" ht="12" customHeight="1">
      <c r="A38" s="139"/>
      <c r="B38" s="93" t="s">
        <v>116</v>
      </c>
      <c r="C38" s="8" t="s">
        <v>149</v>
      </c>
      <c r="D38" s="69">
        <v>23945</v>
      </c>
      <c r="E38" s="527">
        <v>23945</v>
      </c>
      <c r="F38" s="530">
        <v>19176</v>
      </c>
    </row>
    <row r="39" spans="1:6" s="83" customFormat="1" ht="12" customHeight="1">
      <c r="A39" s="139"/>
      <c r="B39" s="93" t="s">
        <v>117</v>
      </c>
      <c r="C39" s="8" t="s">
        <v>217</v>
      </c>
      <c r="D39" s="69">
        <v>6078</v>
      </c>
      <c r="E39" s="527"/>
      <c r="F39" s="530"/>
    </row>
    <row r="40" spans="1:6" ht="12" customHeight="1" thickBot="1">
      <c r="A40" s="139"/>
      <c r="B40" s="93" t="s">
        <v>125</v>
      </c>
      <c r="C40" s="8" t="s">
        <v>218</v>
      </c>
      <c r="D40" s="69"/>
      <c r="E40" s="528"/>
      <c r="F40" s="531"/>
    </row>
    <row r="41" spans="1:6" ht="12" customHeight="1" thickBot="1">
      <c r="A41" s="507" t="s">
        <v>36</v>
      </c>
      <c r="B41" s="516"/>
      <c r="C41" s="508" t="s">
        <v>23</v>
      </c>
      <c r="D41" s="447">
        <f>SUM(D42:D45)</f>
        <v>630</v>
      </c>
      <c r="E41" s="447">
        <f>SUM(E42:E45)</f>
        <v>630</v>
      </c>
      <c r="F41" s="447">
        <f>SUM(F42:F45)</f>
        <v>480</v>
      </c>
    </row>
    <row r="42" spans="1:6" ht="12" customHeight="1">
      <c r="A42" s="138"/>
      <c r="B42" s="94" t="s">
        <v>120</v>
      </c>
      <c r="C42" s="10" t="s">
        <v>299</v>
      </c>
      <c r="D42" s="294">
        <v>630</v>
      </c>
      <c r="E42" s="526">
        <v>630</v>
      </c>
      <c r="F42" s="532">
        <v>480</v>
      </c>
    </row>
    <row r="43" spans="1:6" ht="12" customHeight="1">
      <c r="A43" s="139"/>
      <c r="B43" s="93" t="s">
        <v>121</v>
      </c>
      <c r="C43" s="8" t="s">
        <v>219</v>
      </c>
      <c r="D43" s="69"/>
      <c r="E43" s="527"/>
      <c r="F43" s="530"/>
    </row>
    <row r="44" spans="1:6" ht="15" customHeight="1">
      <c r="A44" s="139"/>
      <c r="B44" s="93" t="s">
        <v>124</v>
      </c>
      <c r="C44" s="8" t="s">
        <v>79</v>
      </c>
      <c r="D44" s="69"/>
      <c r="E44" s="527"/>
      <c r="F44" s="530"/>
    </row>
    <row r="45" spans="1:6" ht="13.5" thickBot="1">
      <c r="A45" s="139"/>
      <c r="B45" s="93" t="s">
        <v>132</v>
      </c>
      <c r="C45" s="8" t="s">
        <v>20</v>
      </c>
      <c r="D45" s="69"/>
      <c r="E45" s="528"/>
      <c r="F45" s="531"/>
    </row>
    <row r="46" spans="1:6" ht="15" customHeight="1" thickBot="1">
      <c r="A46" s="507" t="s">
        <v>37</v>
      </c>
      <c r="B46" s="516"/>
      <c r="C46" s="516" t="s">
        <v>21</v>
      </c>
      <c r="D46" s="469"/>
      <c r="E46" s="509"/>
      <c r="F46" s="509"/>
    </row>
    <row r="47" spans="1:6" ht="14.25" customHeight="1" thickBot="1">
      <c r="A47" s="511" t="s">
        <v>38</v>
      </c>
      <c r="B47" s="513"/>
      <c r="C47" s="508" t="s">
        <v>24</v>
      </c>
      <c r="D47" s="469"/>
      <c r="E47" s="509"/>
      <c r="F47" s="509"/>
    </row>
    <row r="48" spans="1:6" ht="13.5" thickBot="1">
      <c r="A48" s="507" t="s">
        <v>39</v>
      </c>
      <c r="B48" s="517"/>
      <c r="C48" s="518" t="s">
        <v>22</v>
      </c>
      <c r="D48" s="447">
        <f>SUM(D35,D41,D46,D47)</f>
        <v>70496</v>
      </c>
      <c r="E48" s="447">
        <f>SUM(E35,E41,E46,E47)</f>
        <v>63279</v>
      </c>
      <c r="F48" s="447">
        <f>SUM(F35,F41,F46,F47)</f>
        <v>58011</v>
      </c>
    </row>
    <row r="49" spans="1:6" ht="13.5" thickBot="1">
      <c r="A49" s="519"/>
      <c r="B49" s="520"/>
      <c r="C49" s="520"/>
      <c r="D49" s="521"/>
      <c r="E49" s="509"/>
      <c r="F49" s="509"/>
    </row>
    <row r="50" spans="1:6" ht="13.5" thickBot="1">
      <c r="A50" s="522" t="s">
        <v>251</v>
      </c>
      <c r="B50" s="523"/>
      <c r="C50" s="524"/>
      <c r="D50" s="525">
        <v>16</v>
      </c>
      <c r="E50" s="509">
        <v>16</v>
      </c>
      <c r="F50" s="509"/>
    </row>
    <row r="51" spans="1:6" ht="13.5" thickBot="1">
      <c r="A51" s="522" t="s">
        <v>252</v>
      </c>
      <c r="B51" s="523"/>
      <c r="C51" s="524"/>
      <c r="D51" s="525">
        <v>16</v>
      </c>
      <c r="E51" s="509">
        <v>16</v>
      </c>
      <c r="F51" s="509"/>
    </row>
  </sheetData>
  <sheetProtection formatCells="0"/>
  <mergeCells count="3">
    <mergeCell ref="A2:B2"/>
    <mergeCell ref="A5:B5"/>
    <mergeCell ref="A7:F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I37" sqref="I37"/>
    </sheetView>
  </sheetViews>
  <sheetFormatPr defaultColWidth="9.00390625" defaultRowHeight="12.75"/>
  <cols>
    <col min="1" max="1" width="6.625" style="0" customWidth="1"/>
    <col min="2" max="2" width="36.50390625" style="0" customWidth="1"/>
    <col min="3" max="3" width="24.50390625" style="0" customWidth="1"/>
    <col min="4" max="4" width="10.375" style="0" customWidth="1"/>
    <col min="5" max="5" width="12.375" style="0" customWidth="1"/>
    <col min="6" max="6" width="10.125" style="0" bestFit="1" customWidth="1"/>
  </cols>
  <sheetData>
    <row r="1" spans="1:4" ht="45" customHeight="1">
      <c r="A1" s="623" t="s">
        <v>31</v>
      </c>
      <c r="B1" s="623"/>
      <c r="C1" s="623"/>
      <c r="D1" s="623"/>
    </row>
    <row r="2" spans="1:4" ht="17.25" customHeight="1">
      <c r="A2" s="217"/>
      <c r="B2" s="217"/>
      <c r="C2" s="217"/>
      <c r="D2" s="217"/>
    </row>
    <row r="3" spans="1:4" ht="13.5" thickBot="1">
      <c r="A3" s="101"/>
      <c r="B3" s="101"/>
      <c r="C3" s="620" t="s">
        <v>71</v>
      </c>
      <c r="D3" s="620"/>
    </row>
    <row r="4" spans="1:6" ht="42.75" customHeight="1" thickBot="1">
      <c r="A4" s="218" t="s">
        <v>92</v>
      </c>
      <c r="B4" s="219" t="s">
        <v>133</v>
      </c>
      <c r="C4" s="219" t="s">
        <v>134</v>
      </c>
      <c r="D4" s="220" t="s">
        <v>417</v>
      </c>
      <c r="E4" s="442" t="s">
        <v>418</v>
      </c>
      <c r="F4" s="442" t="s">
        <v>457</v>
      </c>
    </row>
    <row r="5" spans="1:6" ht="15.75" customHeight="1" thickBot="1">
      <c r="A5" s="102" t="s">
        <v>35</v>
      </c>
      <c r="B5" s="32" t="s">
        <v>448</v>
      </c>
      <c r="C5" s="32" t="s">
        <v>427</v>
      </c>
      <c r="D5" s="33">
        <v>100</v>
      </c>
      <c r="E5" s="303">
        <v>100</v>
      </c>
      <c r="F5" s="303">
        <v>100</v>
      </c>
    </row>
    <row r="6" spans="1:6" ht="15.75" customHeight="1" thickBot="1">
      <c r="A6" s="103" t="s">
        <v>36</v>
      </c>
      <c r="B6" s="34" t="s">
        <v>448</v>
      </c>
      <c r="C6" s="34" t="s">
        <v>428</v>
      </c>
      <c r="D6" s="35">
        <v>100</v>
      </c>
      <c r="E6" s="303">
        <v>100</v>
      </c>
      <c r="F6" s="303">
        <v>100</v>
      </c>
    </row>
    <row r="7" spans="1:6" ht="15.75" customHeight="1" thickBot="1">
      <c r="A7" s="103" t="s">
        <v>37</v>
      </c>
      <c r="B7" s="34" t="s">
        <v>448</v>
      </c>
      <c r="C7" s="34" t="s">
        <v>429</v>
      </c>
      <c r="D7" s="35">
        <v>100</v>
      </c>
      <c r="E7" s="303">
        <v>100</v>
      </c>
      <c r="F7" s="303"/>
    </row>
    <row r="8" spans="1:6" ht="15.75" customHeight="1" thickBot="1">
      <c r="A8" s="103" t="s">
        <v>38</v>
      </c>
      <c r="B8" s="34" t="s">
        <v>449</v>
      </c>
      <c r="C8" s="34" t="s">
        <v>430</v>
      </c>
      <c r="D8" s="35">
        <v>150</v>
      </c>
      <c r="E8" s="303">
        <v>150</v>
      </c>
      <c r="F8" s="303">
        <v>150</v>
      </c>
    </row>
    <row r="9" spans="1:6" ht="15.75" customHeight="1" thickBot="1">
      <c r="A9" s="103" t="s">
        <v>39</v>
      </c>
      <c r="B9" s="34" t="s">
        <v>431</v>
      </c>
      <c r="C9" s="34" t="s">
        <v>432</v>
      </c>
      <c r="D9" s="35">
        <v>1200</v>
      </c>
      <c r="E9" s="303">
        <v>1200</v>
      </c>
      <c r="F9" s="303">
        <v>1200</v>
      </c>
    </row>
    <row r="10" spans="1:6" ht="15.75" customHeight="1" thickBot="1">
      <c r="A10" s="103" t="s">
        <v>40</v>
      </c>
      <c r="B10" s="34" t="s">
        <v>450</v>
      </c>
      <c r="C10" s="34" t="s">
        <v>433</v>
      </c>
      <c r="D10" s="35">
        <v>120</v>
      </c>
      <c r="E10" s="303">
        <v>120</v>
      </c>
      <c r="F10" s="303">
        <v>120</v>
      </c>
    </row>
    <row r="11" spans="1:6" ht="15.75" customHeight="1" thickBot="1">
      <c r="A11" s="103" t="s">
        <v>41</v>
      </c>
      <c r="B11" s="34" t="s">
        <v>451</v>
      </c>
      <c r="C11" s="34" t="s">
        <v>434</v>
      </c>
      <c r="D11" s="35">
        <v>100</v>
      </c>
      <c r="E11" s="303">
        <v>100</v>
      </c>
      <c r="F11" s="303">
        <v>100</v>
      </c>
    </row>
    <row r="12" spans="1:6" ht="15.75" customHeight="1" thickBot="1">
      <c r="A12" s="103" t="s">
        <v>42</v>
      </c>
      <c r="B12" s="34" t="s">
        <v>451</v>
      </c>
      <c r="C12" s="34" t="s">
        <v>435</v>
      </c>
      <c r="D12" s="35">
        <v>20</v>
      </c>
      <c r="E12" s="303">
        <v>20</v>
      </c>
      <c r="F12" s="303"/>
    </row>
    <row r="13" spans="1:6" ht="15.75" customHeight="1" thickBot="1">
      <c r="A13" s="103" t="s">
        <v>43</v>
      </c>
      <c r="B13" s="34" t="s">
        <v>451</v>
      </c>
      <c r="C13" s="34" t="s">
        <v>436</v>
      </c>
      <c r="D13" s="35">
        <v>50</v>
      </c>
      <c r="E13" s="303">
        <v>50</v>
      </c>
      <c r="F13" s="303">
        <v>50</v>
      </c>
    </row>
    <row r="14" spans="1:6" ht="15.75" customHeight="1" thickBot="1">
      <c r="A14" s="103" t="s">
        <v>44</v>
      </c>
      <c r="B14" s="34" t="s">
        <v>451</v>
      </c>
      <c r="C14" s="34" t="s">
        <v>437</v>
      </c>
      <c r="D14" s="35">
        <v>50</v>
      </c>
      <c r="E14" s="303">
        <v>50</v>
      </c>
      <c r="F14" s="303">
        <v>50</v>
      </c>
    </row>
    <row r="15" spans="1:6" ht="15.75" customHeight="1" thickBot="1">
      <c r="A15" s="103" t="s">
        <v>45</v>
      </c>
      <c r="B15" s="34" t="s">
        <v>451</v>
      </c>
      <c r="C15" s="34" t="s">
        <v>438</v>
      </c>
      <c r="D15" s="35">
        <v>70</v>
      </c>
      <c r="E15" s="303">
        <v>70</v>
      </c>
      <c r="F15" s="303">
        <v>28</v>
      </c>
    </row>
    <row r="16" spans="1:6" ht="15.75" customHeight="1" thickBot="1">
      <c r="A16" s="103" t="s">
        <v>46</v>
      </c>
      <c r="B16" s="34" t="s">
        <v>452</v>
      </c>
      <c r="C16" s="34" t="s">
        <v>439</v>
      </c>
      <c r="D16" s="35">
        <v>70</v>
      </c>
      <c r="E16" s="303">
        <v>70</v>
      </c>
      <c r="F16" s="303">
        <v>90</v>
      </c>
    </row>
    <row r="17" spans="1:6" ht="15.75" customHeight="1" thickBot="1">
      <c r="A17" s="103" t="s">
        <v>47</v>
      </c>
      <c r="B17" s="34" t="s">
        <v>443</v>
      </c>
      <c r="C17" s="34" t="s">
        <v>444</v>
      </c>
      <c r="D17" s="35"/>
      <c r="E17" s="303">
        <v>340</v>
      </c>
      <c r="F17" s="303">
        <v>340</v>
      </c>
    </row>
    <row r="18" spans="1:6" ht="15.75" customHeight="1" thickBot="1">
      <c r="A18" s="103" t="s">
        <v>48</v>
      </c>
      <c r="B18" s="34"/>
      <c r="C18" s="34"/>
      <c r="D18" s="35"/>
      <c r="E18" s="303"/>
      <c r="F18" s="303"/>
    </row>
    <row r="19" spans="1:6" ht="15.75" customHeight="1" thickBot="1">
      <c r="A19" s="103" t="s">
        <v>49</v>
      </c>
      <c r="B19" s="34" t="s">
        <v>456</v>
      </c>
      <c r="C19" s="34"/>
      <c r="D19" s="35"/>
      <c r="E19" s="303">
        <v>100</v>
      </c>
      <c r="F19" s="303">
        <v>100</v>
      </c>
    </row>
    <row r="20" spans="1:6" ht="15.75" customHeight="1" thickBot="1">
      <c r="A20" s="103" t="s">
        <v>50</v>
      </c>
      <c r="B20" s="34"/>
      <c r="C20" s="34"/>
      <c r="D20" s="35"/>
      <c r="E20" s="303"/>
      <c r="F20" s="303"/>
    </row>
    <row r="21" spans="1:6" ht="15.75" customHeight="1" thickBot="1">
      <c r="A21" s="103" t="s">
        <v>51</v>
      </c>
      <c r="B21" s="34"/>
      <c r="C21" s="34"/>
      <c r="D21" s="35"/>
      <c r="E21" s="303"/>
      <c r="F21" s="303"/>
    </row>
    <row r="22" spans="1:6" ht="15.75" customHeight="1" thickBot="1">
      <c r="A22" s="103" t="s">
        <v>52</v>
      </c>
      <c r="B22" s="34"/>
      <c r="C22" s="34"/>
      <c r="D22" s="35"/>
      <c r="E22" s="303"/>
      <c r="F22" s="303"/>
    </row>
    <row r="23" spans="1:6" ht="15.75" customHeight="1" thickBot="1">
      <c r="A23" s="103" t="s">
        <v>53</v>
      </c>
      <c r="B23" s="34"/>
      <c r="C23" s="34"/>
      <c r="D23" s="35"/>
      <c r="E23" s="303"/>
      <c r="F23" s="303"/>
    </row>
    <row r="24" spans="1:6" ht="15.75" customHeight="1" thickBot="1">
      <c r="A24" s="103" t="s">
        <v>54</v>
      </c>
      <c r="B24" s="34"/>
      <c r="C24" s="34"/>
      <c r="D24" s="35"/>
      <c r="E24" s="303"/>
      <c r="F24" s="303"/>
    </row>
    <row r="25" spans="1:6" ht="15.75" customHeight="1" thickBot="1">
      <c r="A25" s="103" t="s">
        <v>55</v>
      </c>
      <c r="B25" s="34"/>
      <c r="C25" s="34"/>
      <c r="D25" s="35"/>
      <c r="E25" s="303"/>
      <c r="F25" s="303"/>
    </row>
    <row r="26" spans="1:6" ht="15.75" customHeight="1" thickBot="1">
      <c r="A26" s="103" t="s">
        <v>56</v>
      </c>
      <c r="B26" s="34"/>
      <c r="C26" s="34"/>
      <c r="D26" s="35"/>
      <c r="E26" s="303"/>
      <c r="F26" s="303"/>
    </row>
    <row r="27" spans="1:6" ht="15.75" customHeight="1" thickBot="1">
      <c r="A27" s="103" t="s">
        <v>57</v>
      </c>
      <c r="B27" s="34"/>
      <c r="C27" s="34"/>
      <c r="D27" s="35"/>
      <c r="E27" s="303"/>
      <c r="F27" s="303"/>
    </row>
    <row r="28" spans="1:6" ht="15.75" customHeight="1" thickBot="1">
      <c r="A28" s="103" t="s">
        <v>58</v>
      </c>
      <c r="B28" s="34"/>
      <c r="C28" s="34"/>
      <c r="D28" s="35"/>
      <c r="E28" s="303"/>
      <c r="F28" s="303"/>
    </row>
    <row r="29" spans="1:6" ht="15.75" customHeight="1" thickBot="1">
      <c r="A29" s="103" t="s">
        <v>59</v>
      </c>
      <c r="B29" s="34"/>
      <c r="C29" s="34"/>
      <c r="D29" s="35"/>
      <c r="E29" s="303"/>
      <c r="F29" s="303"/>
    </row>
    <row r="30" spans="1:6" ht="15.75" customHeight="1" thickBot="1">
      <c r="A30" s="103" t="s">
        <v>60</v>
      </c>
      <c r="B30" s="34"/>
      <c r="C30" s="34"/>
      <c r="D30" s="35"/>
      <c r="E30" s="303"/>
      <c r="F30" s="303"/>
    </row>
    <row r="31" spans="1:8" ht="15.75" customHeight="1" thickBot="1">
      <c r="A31" s="103" t="s">
        <v>61</v>
      </c>
      <c r="B31" s="34"/>
      <c r="C31" s="34"/>
      <c r="D31" s="35"/>
      <c r="E31" s="303"/>
      <c r="F31" s="303"/>
      <c r="H31" s="107"/>
    </row>
    <row r="32" spans="1:6" ht="15.75" customHeight="1" thickBot="1">
      <c r="A32" s="103" t="s">
        <v>62</v>
      </c>
      <c r="B32" s="34"/>
      <c r="C32" s="34"/>
      <c r="D32" s="35"/>
      <c r="E32" s="303"/>
      <c r="F32" s="303"/>
    </row>
    <row r="33" spans="1:6" ht="15.75" customHeight="1" thickBot="1">
      <c r="A33" s="103" t="s">
        <v>63</v>
      </c>
      <c r="B33" s="34"/>
      <c r="C33" s="34"/>
      <c r="D33" s="35"/>
      <c r="E33" s="303"/>
      <c r="F33" s="303"/>
    </row>
    <row r="34" spans="1:6" ht="15.75" customHeight="1" thickBot="1">
      <c r="A34" s="103" t="s">
        <v>135</v>
      </c>
      <c r="B34" s="34"/>
      <c r="C34" s="34"/>
      <c r="D34" s="71"/>
      <c r="E34" s="303"/>
      <c r="F34" s="303"/>
    </row>
    <row r="35" spans="1:6" ht="15.75" customHeight="1" thickBot="1">
      <c r="A35" s="103" t="s">
        <v>136</v>
      </c>
      <c r="B35" s="34"/>
      <c r="C35" s="34"/>
      <c r="D35" s="71"/>
      <c r="E35" s="303"/>
      <c r="F35" s="303"/>
    </row>
    <row r="36" spans="1:6" ht="15.75" customHeight="1" thickBot="1">
      <c r="A36" s="103" t="s">
        <v>137</v>
      </c>
      <c r="B36" s="34"/>
      <c r="C36" s="34"/>
      <c r="D36" s="71"/>
      <c r="E36" s="303"/>
      <c r="F36" s="303"/>
    </row>
    <row r="37" spans="1:6" ht="15.75" customHeight="1" thickBot="1">
      <c r="A37" s="104" t="s">
        <v>138</v>
      </c>
      <c r="B37" s="36"/>
      <c r="C37" s="36"/>
      <c r="D37" s="72"/>
      <c r="E37" s="303"/>
      <c r="F37" s="303"/>
    </row>
    <row r="38" spans="1:6" ht="15.75" customHeight="1" thickBot="1">
      <c r="A38" s="621" t="s">
        <v>69</v>
      </c>
      <c r="B38" s="622"/>
      <c r="C38" s="105"/>
      <c r="D38" s="106">
        <f>SUM(D5:D37)</f>
        <v>2130</v>
      </c>
      <c r="E38" s="443">
        <f>SUM(E5:E37)</f>
        <v>2570</v>
      </c>
      <c r="F38" s="443">
        <f>SUM(F5:F37)</f>
        <v>2428</v>
      </c>
    </row>
    <row r="39" ht="12.75">
      <c r="A39" t="s">
        <v>247</v>
      </c>
    </row>
  </sheetData>
  <sheetProtection/>
  <mergeCells count="3">
    <mergeCell ref="C3:D3"/>
    <mergeCell ref="A38:B38"/>
    <mergeCell ref="A1:D1"/>
  </mergeCells>
  <conditionalFormatting sqref="D38:F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9. számú tájékoztató tábla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C33" sqref="C33"/>
    </sheetView>
  </sheetViews>
  <sheetFormatPr defaultColWidth="9.375" defaultRowHeight="12.75"/>
  <cols>
    <col min="1" max="1" width="38.625" style="46" customWidth="1"/>
    <col min="2" max="5" width="13.75390625" style="46" customWidth="1"/>
    <col min="6" max="16384" width="9.375" style="46" customWidth="1"/>
  </cols>
  <sheetData>
    <row r="1" spans="1:5" ht="12.75">
      <c r="A1" s="107"/>
      <c r="B1" s="107"/>
      <c r="C1" s="107"/>
      <c r="D1" s="107"/>
      <c r="E1" s="107"/>
    </row>
    <row r="2" spans="1:5" ht="15">
      <c r="A2" s="108" t="s">
        <v>147</v>
      </c>
      <c r="B2" s="624" t="s">
        <v>409</v>
      </c>
      <c r="C2" s="624"/>
      <c r="D2" s="624"/>
      <c r="E2" s="624"/>
    </row>
    <row r="3" spans="1:5" ht="14.25" thickBot="1">
      <c r="A3" s="107"/>
      <c r="B3" s="107"/>
      <c r="C3" s="107"/>
      <c r="D3" s="625" t="s">
        <v>140</v>
      </c>
      <c r="E3" s="625"/>
    </row>
    <row r="4" spans="1:5" ht="15" customHeight="1" thickBot="1">
      <c r="A4" s="109" t="s">
        <v>139</v>
      </c>
      <c r="B4" s="110" t="s">
        <v>175</v>
      </c>
      <c r="C4" s="110" t="s">
        <v>246</v>
      </c>
      <c r="D4" s="110" t="s">
        <v>5</v>
      </c>
      <c r="E4" s="111" t="s">
        <v>68</v>
      </c>
    </row>
    <row r="5" spans="1:5" ht="12.75">
      <c r="A5" s="112" t="s">
        <v>141</v>
      </c>
      <c r="B5" s="73">
        <v>3000</v>
      </c>
      <c r="C5" s="73"/>
      <c r="D5" s="73"/>
      <c r="E5" s="113">
        <f aca="true" t="shared" si="0" ref="E5:E11">SUM(B5:D5)</f>
        <v>3000</v>
      </c>
    </row>
    <row r="6" spans="1:5" ht="12.75">
      <c r="A6" s="114" t="s">
        <v>154</v>
      </c>
      <c r="B6" s="74"/>
      <c r="C6" s="74"/>
      <c r="D6" s="74"/>
      <c r="E6" s="115">
        <f t="shared" si="0"/>
        <v>0</v>
      </c>
    </row>
    <row r="7" spans="1:5" ht="12.75">
      <c r="A7" s="116" t="s">
        <v>142</v>
      </c>
      <c r="B7" s="75">
        <v>10000</v>
      </c>
      <c r="C7" s="75"/>
      <c r="D7" s="75"/>
      <c r="E7" s="117">
        <f t="shared" si="0"/>
        <v>10000</v>
      </c>
    </row>
    <row r="8" spans="1:5" ht="12.75">
      <c r="A8" s="116" t="s">
        <v>155</v>
      </c>
      <c r="B8" s="75"/>
      <c r="C8" s="75"/>
      <c r="D8" s="75"/>
      <c r="E8" s="117">
        <f t="shared" si="0"/>
        <v>0</v>
      </c>
    </row>
    <row r="9" spans="1:5" ht="12.75">
      <c r="A9" s="116" t="s">
        <v>143</v>
      </c>
      <c r="B9" s="75"/>
      <c r="C9" s="75"/>
      <c r="D9" s="75"/>
      <c r="E9" s="117">
        <f t="shared" si="0"/>
        <v>0</v>
      </c>
    </row>
    <row r="10" spans="1:5" ht="12.75">
      <c r="A10" s="116" t="s">
        <v>144</v>
      </c>
      <c r="B10" s="75"/>
      <c r="C10" s="75"/>
      <c r="D10" s="75"/>
      <c r="E10" s="117">
        <f t="shared" si="0"/>
        <v>0</v>
      </c>
    </row>
    <row r="11" spans="1:5" ht="13.5" thickBot="1">
      <c r="A11" s="76"/>
      <c r="B11" s="77"/>
      <c r="C11" s="77"/>
      <c r="D11" s="77"/>
      <c r="E11" s="117">
        <f t="shared" si="0"/>
        <v>0</v>
      </c>
    </row>
    <row r="12" spans="1:5" ht="13.5" thickBot="1">
      <c r="A12" s="118" t="s">
        <v>146</v>
      </c>
      <c r="B12" s="119">
        <f>B5+SUM(B7:B11)</f>
        <v>13000</v>
      </c>
      <c r="C12" s="119">
        <f>C5+SUM(C7:C11)</f>
        <v>0</v>
      </c>
      <c r="D12" s="119">
        <f>D5+SUM(D7:D11)</f>
        <v>0</v>
      </c>
      <c r="E12" s="120">
        <f>E5+SUM(E7:E11)</f>
        <v>13000</v>
      </c>
    </row>
    <row r="13" spans="1:5" ht="13.5" thickBot="1">
      <c r="A13" s="48"/>
      <c r="B13" s="48"/>
      <c r="C13" s="48"/>
      <c r="D13" s="48"/>
      <c r="E13" s="48"/>
    </row>
    <row r="14" spans="1:5" ht="15" customHeight="1" thickBot="1">
      <c r="A14" s="109" t="s">
        <v>145</v>
      </c>
      <c r="B14" s="110" t="s">
        <v>175</v>
      </c>
      <c r="C14" s="110" t="s">
        <v>246</v>
      </c>
      <c r="D14" s="110" t="s">
        <v>5</v>
      </c>
      <c r="E14" s="111" t="s">
        <v>68</v>
      </c>
    </row>
    <row r="15" spans="1:5" ht="12.75">
      <c r="A15" s="112" t="s">
        <v>150</v>
      </c>
      <c r="B15" s="73"/>
      <c r="C15" s="73"/>
      <c r="D15" s="73"/>
      <c r="E15" s="113">
        <f aca="true" t="shared" si="1" ref="E15:E21">SUM(B15:D15)</f>
        <v>0</v>
      </c>
    </row>
    <row r="16" spans="1:5" ht="12.75">
      <c r="A16" s="121" t="s">
        <v>151</v>
      </c>
      <c r="B16" s="75">
        <v>13000</v>
      </c>
      <c r="C16" s="75"/>
      <c r="D16" s="75"/>
      <c r="E16" s="117">
        <f t="shared" si="1"/>
        <v>13000</v>
      </c>
    </row>
    <row r="17" spans="1:5" ht="12.75">
      <c r="A17" s="116" t="s">
        <v>152</v>
      </c>
      <c r="B17" s="75"/>
      <c r="C17" s="75"/>
      <c r="D17" s="75"/>
      <c r="E17" s="117">
        <f t="shared" si="1"/>
        <v>0</v>
      </c>
    </row>
    <row r="18" spans="1:5" ht="12.75">
      <c r="A18" s="116" t="s">
        <v>153</v>
      </c>
      <c r="B18" s="75"/>
      <c r="C18" s="75"/>
      <c r="D18" s="75"/>
      <c r="E18" s="117">
        <f t="shared" si="1"/>
        <v>0</v>
      </c>
    </row>
    <row r="19" spans="1:5" ht="12.75">
      <c r="A19" s="78"/>
      <c r="B19" s="75"/>
      <c r="C19" s="75"/>
      <c r="D19" s="75"/>
      <c r="E19" s="117">
        <f t="shared" si="1"/>
        <v>0</v>
      </c>
    </row>
    <row r="20" spans="1:5" ht="12.75">
      <c r="A20" s="78"/>
      <c r="B20" s="75"/>
      <c r="C20" s="75"/>
      <c r="D20" s="75"/>
      <c r="E20" s="117">
        <f t="shared" si="1"/>
        <v>0</v>
      </c>
    </row>
    <row r="21" spans="1:5" ht="13.5" thickBot="1">
      <c r="A21" s="76"/>
      <c r="B21" s="77"/>
      <c r="C21" s="77"/>
      <c r="D21" s="77"/>
      <c r="E21" s="117">
        <f t="shared" si="1"/>
        <v>0</v>
      </c>
    </row>
    <row r="22" spans="1:5" ht="13.5" thickBot="1">
      <c r="A22" s="118" t="s">
        <v>69</v>
      </c>
      <c r="B22" s="119">
        <f>SUM(B15:B21)</f>
        <v>13000</v>
      </c>
      <c r="C22" s="119">
        <f>SUM(C15:C21)</f>
        <v>0</v>
      </c>
      <c r="D22" s="119">
        <f>SUM(D15:D21)</f>
        <v>0</v>
      </c>
      <c r="E22" s="120">
        <f>SUM(E15:E21)</f>
        <v>13000</v>
      </c>
    </row>
    <row r="23" spans="1:5" ht="12.75">
      <c r="A23" s="107"/>
      <c r="B23" s="107"/>
      <c r="C23" s="107"/>
      <c r="D23" s="107"/>
      <c r="E23" s="107"/>
    </row>
    <row r="24" spans="1:5" ht="12.75">
      <c r="A24" s="107"/>
      <c r="B24" s="107"/>
      <c r="C24" s="107"/>
      <c r="D24" s="107"/>
      <c r="E24" s="107"/>
    </row>
    <row r="25" spans="1:5" ht="15">
      <c r="A25" s="108" t="s">
        <v>147</v>
      </c>
      <c r="B25" s="624"/>
      <c r="C25" s="624"/>
      <c r="D25" s="624"/>
      <c r="E25" s="624"/>
    </row>
    <row r="26" spans="1:5" ht="14.25" thickBot="1">
      <c r="A26" s="107"/>
      <c r="B26" s="107"/>
      <c r="C26" s="107"/>
      <c r="D26" s="625" t="s">
        <v>140</v>
      </c>
      <c r="E26" s="625"/>
    </row>
    <row r="27" spans="1:5" ht="13.5" thickBot="1">
      <c r="A27" s="109" t="s">
        <v>139</v>
      </c>
      <c r="B27" s="110" t="s">
        <v>175</v>
      </c>
      <c r="C27" s="110" t="s">
        <v>246</v>
      </c>
      <c r="D27" s="110" t="s">
        <v>5</v>
      </c>
      <c r="E27" s="111" t="s">
        <v>68</v>
      </c>
    </row>
    <row r="28" spans="1:5" ht="12.75">
      <c r="A28" s="112" t="s">
        <v>141</v>
      </c>
      <c r="B28" s="73"/>
      <c r="C28" s="73"/>
      <c r="D28" s="73"/>
      <c r="E28" s="113">
        <f aca="true" t="shared" si="2" ref="E28:E34">SUM(B28:D28)</f>
        <v>0</v>
      </c>
    </row>
    <row r="29" spans="1:5" ht="12.75">
      <c r="A29" s="114" t="s">
        <v>154</v>
      </c>
      <c r="B29" s="74"/>
      <c r="C29" s="74"/>
      <c r="D29" s="74"/>
      <c r="E29" s="115">
        <f t="shared" si="2"/>
        <v>0</v>
      </c>
    </row>
    <row r="30" spans="1:5" ht="12.75">
      <c r="A30" s="116" t="s">
        <v>142</v>
      </c>
      <c r="B30" s="75"/>
      <c r="C30" s="75"/>
      <c r="D30" s="75"/>
      <c r="E30" s="117">
        <f t="shared" si="2"/>
        <v>0</v>
      </c>
    </row>
    <row r="31" spans="1:5" ht="12.75">
      <c r="A31" s="116" t="s">
        <v>155</v>
      </c>
      <c r="B31" s="75"/>
      <c r="C31" s="75"/>
      <c r="D31" s="75"/>
      <c r="E31" s="117">
        <f t="shared" si="2"/>
        <v>0</v>
      </c>
    </row>
    <row r="32" spans="1:5" ht="12.75">
      <c r="A32" s="116" t="s">
        <v>143</v>
      </c>
      <c r="B32" s="75"/>
      <c r="C32" s="75"/>
      <c r="D32" s="75"/>
      <c r="E32" s="117">
        <f t="shared" si="2"/>
        <v>0</v>
      </c>
    </row>
    <row r="33" spans="1:5" ht="12.75">
      <c r="A33" s="116" t="s">
        <v>144</v>
      </c>
      <c r="B33" s="75"/>
      <c r="C33" s="75"/>
      <c r="D33" s="75"/>
      <c r="E33" s="117">
        <f t="shared" si="2"/>
        <v>0</v>
      </c>
    </row>
    <row r="34" spans="1:5" ht="13.5" thickBot="1">
      <c r="A34" s="76"/>
      <c r="B34" s="77"/>
      <c r="C34" s="77"/>
      <c r="D34" s="77"/>
      <c r="E34" s="117">
        <f t="shared" si="2"/>
        <v>0</v>
      </c>
    </row>
    <row r="35" spans="1:5" ht="13.5" thickBot="1">
      <c r="A35" s="118" t="s">
        <v>146</v>
      </c>
      <c r="B35" s="119">
        <f>B28+SUM(B30:B34)</f>
        <v>0</v>
      </c>
      <c r="C35" s="119">
        <f>C28+SUM(C30:C34)</f>
        <v>0</v>
      </c>
      <c r="D35" s="119">
        <f>D28+SUM(D30:D34)</f>
        <v>0</v>
      </c>
      <c r="E35" s="120">
        <f>E28+SUM(E30:E34)</f>
        <v>0</v>
      </c>
    </row>
    <row r="36" spans="1:5" ht="13.5" thickBot="1">
      <c r="A36" s="48"/>
      <c r="B36" s="48"/>
      <c r="C36" s="48"/>
      <c r="D36" s="48"/>
      <c r="E36" s="48"/>
    </row>
    <row r="37" spans="1:5" ht="13.5" thickBot="1">
      <c r="A37" s="109" t="s">
        <v>145</v>
      </c>
      <c r="B37" s="110" t="s">
        <v>175</v>
      </c>
      <c r="C37" s="110" t="s">
        <v>246</v>
      </c>
      <c r="D37" s="110" t="s">
        <v>5</v>
      </c>
      <c r="E37" s="111" t="s">
        <v>68</v>
      </c>
    </row>
    <row r="38" spans="1:5" ht="12.75">
      <c r="A38" s="112" t="s">
        <v>150</v>
      </c>
      <c r="B38" s="73"/>
      <c r="C38" s="73"/>
      <c r="D38" s="73"/>
      <c r="E38" s="113">
        <f aca="true" t="shared" si="3" ref="E38:E44">SUM(B38:D38)</f>
        <v>0</v>
      </c>
    </row>
    <row r="39" spans="1:5" ht="12.75">
      <c r="A39" s="121" t="s">
        <v>151</v>
      </c>
      <c r="B39" s="75"/>
      <c r="C39" s="75"/>
      <c r="D39" s="75"/>
      <c r="E39" s="117">
        <f t="shared" si="3"/>
        <v>0</v>
      </c>
    </row>
    <row r="40" spans="1:5" ht="12.75">
      <c r="A40" s="116" t="s">
        <v>152</v>
      </c>
      <c r="B40" s="75"/>
      <c r="C40" s="75"/>
      <c r="D40" s="75"/>
      <c r="E40" s="117">
        <f t="shared" si="3"/>
        <v>0</v>
      </c>
    </row>
    <row r="41" spans="1:5" ht="12.75">
      <c r="A41" s="116" t="s">
        <v>153</v>
      </c>
      <c r="B41" s="75"/>
      <c r="C41" s="75"/>
      <c r="D41" s="75"/>
      <c r="E41" s="117">
        <f t="shared" si="3"/>
        <v>0</v>
      </c>
    </row>
    <row r="42" spans="1:5" ht="12.75">
      <c r="A42" s="78"/>
      <c r="B42" s="75"/>
      <c r="C42" s="75"/>
      <c r="D42" s="75"/>
      <c r="E42" s="117">
        <f t="shared" si="3"/>
        <v>0</v>
      </c>
    </row>
    <row r="43" spans="1:5" ht="12.75">
      <c r="A43" s="78"/>
      <c r="B43" s="75"/>
      <c r="C43" s="75"/>
      <c r="D43" s="75"/>
      <c r="E43" s="117">
        <f t="shared" si="3"/>
        <v>0</v>
      </c>
    </row>
    <row r="44" spans="1:5" ht="13.5" thickBot="1">
      <c r="A44" s="76"/>
      <c r="B44" s="77"/>
      <c r="C44" s="77"/>
      <c r="D44" s="77"/>
      <c r="E44" s="117">
        <f t="shared" si="3"/>
        <v>0</v>
      </c>
    </row>
    <row r="45" spans="1:5" ht="13.5" thickBot="1">
      <c r="A45" s="118" t="s">
        <v>69</v>
      </c>
      <c r="B45" s="119">
        <f>SUM(B38:B44)</f>
        <v>0</v>
      </c>
      <c r="C45" s="119">
        <f>SUM(C38:C44)</f>
        <v>0</v>
      </c>
      <c r="D45" s="119">
        <f>SUM(D38:D44)</f>
        <v>0</v>
      </c>
      <c r="E45" s="120">
        <f>SUM(E38:E44)</f>
        <v>0</v>
      </c>
    </row>
    <row r="46" spans="1:5" ht="12.75">
      <c r="A46" s="107"/>
      <c r="B46" s="107"/>
      <c r="C46" s="107"/>
      <c r="D46" s="107"/>
      <c r="E46" s="107"/>
    </row>
    <row r="47" spans="1:5" ht="15">
      <c r="A47" s="633" t="s">
        <v>6</v>
      </c>
      <c r="B47" s="633"/>
      <c r="C47" s="633"/>
      <c r="D47" s="633"/>
      <c r="E47" s="633"/>
    </row>
    <row r="48" spans="1:5" ht="13.5" thickBot="1">
      <c r="A48" s="107"/>
      <c r="B48" s="107"/>
      <c r="C48" s="107"/>
      <c r="D48" s="107"/>
      <c r="E48" s="107"/>
    </row>
    <row r="49" spans="1:8" ht="13.5" thickBot="1">
      <c r="A49" s="638" t="s">
        <v>148</v>
      </c>
      <c r="B49" s="639"/>
      <c r="C49" s="640"/>
      <c r="D49" s="636" t="s">
        <v>156</v>
      </c>
      <c r="E49" s="637"/>
      <c r="H49" s="47"/>
    </row>
    <row r="50" spans="1:5" ht="12.75">
      <c r="A50" s="641"/>
      <c r="B50" s="642"/>
      <c r="C50" s="643"/>
      <c r="D50" s="629"/>
      <c r="E50" s="630"/>
    </row>
    <row r="51" spans="1:5" ht="13.5" thickBot="1">
      <c r="A51" s="644"/>
      <c r="B51" s="645"/>
      <c r="C51" s="646"/>
      <c r="D51" s="631"/>
      <c r="E51" s="632"/>
    </row>
    <row r="52" spans="1:5" ht="13.5" thickBot="1">
      <c r="A52" s="626" t="s">
        <v>69</v>
      </c>
      <c r="B52" s="627"/>
      <c r="C52" s="628"/>
      <c r="D52" s="634">
        <f>SUM(D50:E51)</f>
        <v>0</v>
      </c>
      <c r="E52" s="635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……/2013. (….)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tabSelected="1" view="pageLayout" zoomScaleNormal="120" zoomScaleSheetLayoutView="130" workbookViewId="0" topLeftCell="A1">
      <selection activeCell="E1" sqref="E1"/>
    </sheetView>
  </sheetViews>
  <sheetFormatPr defaultColWidth="9.375" defaultRowHeight="12.75"/>
  <cols>
    <col min="1" max="1" width="9.00390625" style="237" customWidth="1"/>
    <col min="2" max="2" width="71.75390625" style="237" customWidth="1"/>
    <col min="3" max="3" width="19.375" style="238" bestFit="1" customWidth="1"/>
    <col min="4" max="4" width="10.50390625" style="39" bestFit="1" customWidth="1"/>
    <col min="5" max="16384" width="9.375" style="39" customWidth="1"/>
  </cols>
  <sheetData>
    <row r="1" spans="1:3" ht="15.75" customHeight="1">
      <c r="A1" s="592" t="s">
        <v>32</v>
      </c>
      <c r="B1" s="592"/>
      <c r="C1" s="592"/>
    </row>
    <row r="2" spans="1:3" ht="15.75" customHeight="1" thickBot="1">
      <c r="A2" s="599" t="s">
        <v>162</v>
      </c>
      <c r="B2" s="599"/>
      <c r="C2" s="178" t="s">
        <v>318</v>
      </c>
    </row>
    <row r="3" spans="1:5" ht="37.5" customHeight="1" thickBot="1">
      <c r="A3" s="345" t="s">
        <v>92</v>
      </c>
      <c r="B3" s="345" t="s">
        <v>34</v>
      </c>
      <c r="C3" s="345" t="s">
        <v>297</v>
      </c>
      <c r="D3" s="575" t="s">
        <v>413</v>
      </c>
      <c r="E3" s="576" t="s">
        <v>457</v>
      </c>
    </row>
    <row r="4" spans="1:7" s="40" customFormat="1" ht="12" customHeight="1" thickBot="1">
      <c r="A4" s="344">
        <v>1</v>
      </c>
      <c r="B4" s="344">
        <v>2</v>
      </c>
      <c r="C4" s="344">
        <v>3</v>
      </c>
      <c r="D4" s="407"/>
      <c r="E4" s="407"/>
      <c r="G4" s="40" t="s">
        <v>453</v>
      </c>
    </row>
    <row r="5" spans="1:5" s="1" customFormat="1" ht="12" customHeight="1" thickBot="1">
      <c r="A5" s="516" t="s">
        <v>35</v>
      </c>
      <c r="B5" s="516" t="s">
        <v>176</v>
      </c>
      <c r="C5" s="346">
        <f>+C6+C11+C20</f>
        <v>80778</v>
      </c>
      <c r="D5" s="346">
        <f>+D6+D11+D20</f>
        <v>89574</v>
      </c>
      <c r="E5" s="346">
        <f>+E6+E11+E20</f>
        <v>104540</v>
      </c>
    </row>
    <row r="6" spans="1:5" s="1" customFormat="1" ht="12" customHeight="1" thickBot="1">
      <c r="A6" s="516" t="s">
        <v>36</v>
      </c>
      <c r="B6" s="578" t="s">
        <v>386</v>
      </c>
      <c r="C6" s="346">
        <f>+C7+C8+C9+C10</f>
        <v>50400</v>
      </c>
      <c r="D6" s="346">
        <f>+D7+D8+D9+D10</f>
        <v>58476</v>
      </c>
      <c r="E6" s="346">
        <f>+E7+E8+E9+E10</f>
        <v>73967</v>
      </c>
    </row>
    <row r="7" spans="1:5" s="1" customFormat="1" ht="12" customHeight="1">
      <c r="A7" s="17" t="s">
        <v>120</v>
      </c>
      <c r="B7" s="169" t="s">
        <v>76</v>
      </c>
      <c r="C7" s="259">
        <v>50400</v>
      </c>
      <c r="D7" s="583">
        <v>57777</v>
      </c>
      <c r="E7" s="403">
        <v>73312</v>
      </c>
    </row>
    <row r="8" spans="1:5" s="1" customFormat="1" ht="12" customHeight="1">
      <c r="A8" s="15" t="s">
        <v>121</v>
      </c>
      <c r="B8" s="169" t="s">
        <v>93</v>
      </c>
      <c r="C8" s="246">
        <v>0</v>
      </c>
      <c r="D8" s="584"/>
      <c r="E8" s="404"/>
    </row>
    <row r="9" spans="1:5" s="1" customFormat="1" ht="12" customHeight="1">
      <c r="A9" s="15" t="s">
        <v>122</v>
      </c>
      <c r="B9" s="169" t="s">
        <v>177</v>
      </c>
      <c r="C9" s="246">
        <v>0</v>
      </c>
      <c r="D9" s="584">
        <v>679</v>
      </c>
      <c r="E9" s="404">
        <v>636</v>
      </c>
    </row>
    <row r="10" spans="1:5" s="1" customFormat="1" ht="12" customHeight="1" thickBot="1">
      <c r="A10" s="18" t="s">
        <v>123</v>
      </c>
      <c r="B10" s="571" t="s">
        <v>178</v>
      </c>
      <c r="C10" s="272">
        <v>0</v>
      </c>
      <c r="D10" s="585">
        <v>20</v>
      </c>
      <c r="E10" s="405">
        <v>19</v>
      </c>
    </row>
    <row r="11" spans="1:5" s="1" customFormat="1" ht="12" customHeight="1" thickBot="1">
      <c r="A11" s="516" t="s">
        <v>37</v>
      </c>
      <c r="B11" s="516" t="s">
        <v>179</v>
      </c>
      <c r="C11" s="346">
        <f>+C12+C13+C14+C15+C16+C17+C18+C19</f>
        <v>24128</v>
      </c>
      <c r="D11" s="346">
        <f>+D12+D13+D14+D15+D16+D17+D18+D19</f>
        <v>23908</v>
      </c>
      <c r="E11" s="346">
        <f>+E12+E13+E14+E15+E16+E17+E18+E19</f>
        <v>23382</v>
      </c>
    </row>
    <row r="12" spans="1:5" s="1" customFormat="1" ht="12" customHeight="1">
      <c r="A12" s="17" t="s">
        <v>94</v>
      </c>
      <c r="B12" s="10" t="s">
        <v>184</v>
      </c>
      <c r="C12" s="252"/>
      <c r="D12" s="583"/>
      <c r="E12" s="403"/>
    </row>
    <row r="13" spans="1:5" s="1" customFormat="1" ht="12" customHeight="1">
      <c r="A13" s="15" t="s">
        <v>95</v>
      </c>
      <c r="B13" s="8" t="s">
        <v>185</v>
      </c>
      <c r="C13" s="248">
        <v>50</v>
      </c>
      <c r="D13" s="584">
        <v>2858</v>
      </c>
      <c r="E13" s="404">
        <v>2235</v>
      </c>
    </row>
    <row r="14" spans="1:5" s="1" customFormat="1" ht="12" customHeight="1">
      <c r="A14" s="15" t="s">
        <v>96</v>
      </c>
      <c r="B14" s="8" t="s">
        <v>186</v>
      </c>
      <c r="C14" s="248">
        <v>1151</v>
      </c>
      <c r="D14" s="584">
        <v>1995</v>
      </c>
      <c r="E14" s="404">
        <v>6650</v>
      </c>
    </row>
    <row r="15" spans="1:5" s="1" customFormat="1" ht="12" customHeight="1">
      <c r="A15" s="15" t="s">
        <v>97</v>
      </c>
      <c r="B15" s="8" t="s">
        <v>187</v>
      </c>
      <c r="C15" s="248">
        <v>12041</v>
      </c>
      <c r="D15" s="584">
        <v>12472</v>
      </c>
      <c r="E15" s="404">
        <v>8401</v>
      </c>
    </row>
    <row r="16" spans="1:5" s="1" customFormat="1" ht="12" customHeight="1">
      <c r="A16" s="14" t="s">
        <v>180</v>
      </c>
      <c r="B16" s="7" t="s">
        <v>188</v>
      </c>
      <c r="C16" s="249">
        <v>1919</v>
      </c>
      <c r="D16" s="584">
        <v>1169</v>
      </c>
      <c r="E16" s="404">
        <v>871</v>
      </c>
    </row>
    <row r="17" spans="1:5" s="1" customFormat="1" ht="12" customHeight="1">
      <c r="A17" s="15" t="s">
        <v>181</v>
      </c>
      <c r="B17" s="8" t="s">
        <v>258</v>
      </c>
      <c r="C17" s="248">
        <v>8382</v>
      </c>
      <c r="D17" s="584">
        <v>4529</v>
      </c>
      <c r="E17" s="404">
        <v>4320</v>
      </c>
    </row>
    <row r="18" spans="1:5" s="1" customFormat="1" ht="12" customHeight="1">
      <c r="A18" s="15" t="s">
        <v>182</v>
      </c>
      <c r="B18" s="8" t="s">
        <v>190</v>
      </c>
      <c r="C18" s="248">
        <v>500</v>
      </c>
      <c r="D18" s="584">
        <v>863</v>
      </c>
      <c r="E18" s="404">
        <v>863</v>
      </c>
    </row>
    <row r="19" spans="1:5" s="1" customFormat="1" ht="12" customHeight="1" thickBot="1">
      <c r="A19" s="14" t="s">
        <v>183</v>
      </c>
      <c r="B19" s="7" t="s">
        <v>191</v>
      </c>
      <c r="C19" s="249">
        <v>85</v>
      </c>
      <c r="D19" s="585">
        <v>22</v>
      </c>
      <c r="E19" s="405">
        <v>42</v>
      </c>
    </row>
    <row r="20" spans="1:5" s="1" customFormat="1" ht="12" customHeight="1" thickBot="1">
      <c r="A20" s="516" t="s">
        <v>192</v>
      </c>
      <c r="B20" s="516" t="s">
        <v>259</v>
      </c>
      <c r="C20" s="340">
        <v>6250</v>
      </c>
      <c r="D20" s="577">
        <v>7190</v>
      </c>
      <c r="E20" s="406">
        <v>7191</v>
      </c>
    </row>
    <row r="21" spans="1:5" s="1" customFormat="1" ht="12" customHeight="1" thickBot="1">
      <c r="A21" s="516" t="s">
        <v>39</v>
      </c>
      <c r="B21" s="516" t="s">
        <v>194</v>
      </c>
      <c r="C21" s="346">
        <f>+C22+C23+C24+C25+C26+C27+C28+C29</f>
        <v>54953</v>
      </c>
      <c r="D21" s="346">
        <f>+D22+D23+D24+D25+D26+D27+D28+D29</f>
        <v>66961</v>
      </c>
      <c r="E21" s="346">
        <f>+E22+E23+E24+E25+E26+E27+E28+E29</f>
        <v>66961</v>
      </c>
    </row>
    <row r="22" spans="1:5" s="1" customFormat="1" ht="12" customHeight="1">
      <c r="A22" s="17" t="s">
        <v>98</v>
      </c>
      <c r="B22" s="10" t="s">
        <v>200</v>
      </c>
      <c r="C22" s="252">
        <v>54953</v>
      </c>
      <c r="D22" s="583">
        <v>64234</v>
      </c>
      <c r="E22" s="403">
        <v>64234</v>
      </c>
    </row>
    <row r="23" spans="1:5" s="1" customFormat="1" ht="12" customHeight="1">
      <c r="A23" s="15" t="s">
        <v>99</v>
      </c>
      <c r="B23" s="8" t="s">
        <v>201</v>
      </c>
      <c r="C23" s="248"/>
      <c r="D23" s="584"/>
      <c r="E23" s="404"/>
    </row>
    <row r="24" spans="1:5" s="1" customFormat="1" ht="12" customHeight="1">
      <c r="A24" s="15" t="s">
        <v>100</v>
      </c>
      <c r="B24" s="8" t="s">
        <v>202</v>
      </c>
      <c r="C24" s="248"/>
      <c r="D24" s="584">
        <v>445</v>
      </c>
      <c r="E24" s="404">
        <v>445</v>
      </c>
    </row>
    <row r="25" spans="1:5" s="1" customFormat="1" ht="12" customHeight="1">
      <c r="A25" s="18" t="s">
        <v>195</v>
      </c>
      <c r="B25" s="8" t="s">
        <v>103</v>
      </c>
      <c r="C25" s="253"/>
      <c r="D25" s="584">
        <v>640</v>
      </c>
      <c r="E25" s="404">
        <v>640</v>
      </c>
    </row>
    <row r="26" spans="1:5" s="1" customFormat="1" ht="12" customHeight="1">
      <c r="A26" s="18" t="s">
        <v>196</v>
      </c>
      <c r="B26" s="8" t="s">
        <v>203</v>
      </c>
      <c r="C26" s="253"/>
      <c r="D26" s="584"/>
      <c r="E26" s="404"/>
    </row>
    <row r="27" spans="1:5" s="1" customFormat="1" ht="12" customHeight="1">
      <c r="A27" s="15" t="s">
        <v>197</v>
      </c>
      <c r="B27" s="8" t="s">
        <v>204</v>
      </c>
      <c r="C27" s="248"/>
      <c r="D27" s="584">
        <v>1624</v>
      </c>
      <c r="E27" s="404">
        <v>1624</v>
      </c>
    </row>
    <row r="28" spans="1:5" s="1" customFormat="1" ht="12" customHeight="1">
      <c r="A28" s="15" t="s">
        <v>198</v>
      </c>
      <c r="B28" s="8" t="s">
        <v>260</v>
      </c>
      <c r="C28" s="254"/>
      <c r="D28" s="584"/>
      <c r="E28" s="404"/>
    </row>
    <row r="29" spans="1:5" s="1" customFormat="1" ht="12" customHeight="1" thickBot="1">
      <c r="A29" s="18" t="s">
        <v>199</v>
      </c>
      <c r="B29" s="13" t="s">
        <v>205</v>
      </c>
      <c r="C29" s="572"/>
      <c r="D29" s="585">
        <v>18</v>
      </c>
      <c r="E29" s="405">
        <v>18</v>
      </c>
    </row>
    <row r="30" spans="1:5" s="1" customFormat="1" ht="12" customHeight="1" thickBot="1">
      <c r="A30" s="516" t="s">
        <v>40</v>
      </c>
      <c r="B30" s="516" t="s">
        <v>387</v>
      </c>
      <c r="C30" s="346">
        <f>+C31+C37</f>
        <v>27546</v>
      </c>
      <c r="D30" s="346">
        <f>+D31+D37</f>
        <v>30542</v>
      </c>
      <c r="E30" s="346">
        <f>+E31+E37</f>
        <v>32531</v>
      </c>
    </row>
    <row r="31" spans="1:5" s="1" customFormat="1" ht="12" customHeight="1">
      <c r="A31" s="149" t="s">
        <v>101</v>
      </c>
      <c r="B31" s="223" t="s">
        <v>388</v>
      </c>
      <c r="C31" s="255">
        <f>+C32+C33+C34+C35+C36</f>
        <v>9502</v>
      </c>
      <c r="D31" s="255">
        <f>+D32+D33+D34+D35+D36</f>
        <v>15534</v>
      </c>
      <c r="E31" s="255">
        <f>+E32+E33+E34+E35+E36</f>
        <v>17475</v>
      </c>
    </row>
    <row r="32" spans="1:5" s="1" customFormat="1" ht="12" customHeight="1">
      <c r="A32" s="150" t="s">
        <v>104</v>
      </c>
      <c r="B32" s="156" t="s">
        <v>261</v>
      </c>
      <c r="C32" s="256">
        <v>6202</v>
      </c>
      <c r="D32" s="584">
        <v>10738</v>
      </c>
      <c r="E32" s="404">
        <v>12679</v>
      </c>
    </row>
    <row r="33" spans="1:5" s="1" customFormat="1" ht="12" customHeight="1">
      <c r="A33" s="150" t="s">
        <v>105</v>
      </c>
      <c r="B33" s="156" t="s">
        <v>262</v>
      </c>
      <c r="C33" s="256"/>
      <c r="D33" s="584"/>
      <c r="E33" s="404"/>
    </row>
    <row r="34" spans="1:5" s="1" customFormat="1" ht="12" customHeight="1">
      <c r="A34" s="150" t="s">
        <v>106</v>
      </c>
      <c r="B34" s="156" t="s">
        <v>263</v>
      </c>
      <c r="C34" s="256"/>
      <c r="D34" s="584"/>
      <c r="E34" s="404"/>
    </row>
    <row r="35" spans="1:5" s="1" customFormat="1" ht="12" customHeight="1">
      <c r="A35" s="150" t="s">
        <v>107</v>
      </c>
      <c r="B35" s="156" t="s">
        <v>264</v>
      </c>
      <c r="C35" s="256"/>
      <c r="D35" s="584"/>
      <c r="E35" s="404"/>
    </row>
    <row r="36" spans="1:5" s="1" customFormat="1" ht="12" customHeight="1">
      <c r="A36" s="150" t="s">
        <v>206</v>
      </c>
      <c r="B36" s="156" t="s">
        <v>389</v>
      </c>
      <c r="C36" s="256">
        <v>3300</v>
      </c>
      <c r="D36" s="584">
        <v>4796</v>
      </c>
      <c r="E36" s="404">
        <v>4796</v>
      </c>
    </row>
    <row r="37" spans="1:5" s="1" customFormat="1" ht="12" customHeight="1">
      <c r="A37" s="15" t="s">
        <v>102</v>
      </c>
      <c r="B37" s="157" t="s">
        <v>390</v>
      </c>
      <c r="C37" s="319">
        <f>+C38+C39+C40+C41+C42</f>
        <v>18044</v>
      </c>
      <c r="D37" s="319">
        <f>+D38+D39+D40+D41+D42</f>
        <v>15008</v>
      </c>
      <c r="E37" s="319">
        <f>+E38+E39+E40+E41+E42</f>
        <v>15056</v>
      </c>
    </row>
    <row r="38" spans="1:5" s="1" customFormat="1" ht="12" customHeight="1">
      <c r="A38" s="15" t="s">
        <v>110</v>
      </c>
      <c r="B38" s="156" t="s">
        <v>261</v>
      </c>
      <c r="C38" s="586"/>
      <c r="D38" s="311"/>
      <c r="E38" s="404"/>
    </row>
    <row r="39" spans="1:5" s="1" customFormat="1" ht="12" customHeight="1">
      <c r="A39" s="15" t="s">
        <v>111</v>
      </c>
      <c r="B39" s="156" t="s">
        <v>262</v>
      </c>
      <c r="C39" s="586"/>
      <c r="D39" s="311"/>
      <c r="E39" s="404"/>
    </row>
    <row r="40" spans="1:5" s="1" customFormat="1" ht="12" customHeight="1">
      <c r="A40" s="15" t="s">
        <v>112</v>
      </c>
      <c r="B40" s="156" t="s">
        <v>263</v>
      </c>
      <c r="C40" s="586"/>
      <c r="D40" s="311"/>
      <c r="E40" s="404"/>
    </row>
    <row r="41" spans="1:5" s="1" customFormat="1" ht="12" customHeight="1">
      <c r="A41" s="15" t="s">
        <v>113</v>
      </c>
      <c r="B41" s="158" t="s">
        <v>264</v>
      </c>
      <c r="C41" s="586"/>
      <c r="D41" s="311"/>
      <c r="E41" s="404"/>
    </row>
    <row r="42" spans="1:5" s="1" customFormat="1" ht="12" customHeight="1" thickBot="1">
      <c r="A42" s="151" t="s">
        <v>207</v>
      </c>
      <c r="B42" s="573" t="s">
        <v>391</v>
      </c>
      <c r="C42" s="258">
        <v>18044</v>
      </c>
      <c r="D42" s="585">
        <v>15008</v>
      </c>
      <c r="E42" s="405">
        <v>15056</v>
      </c>
    </row>
    <row r="43" spans="1:5" s="1" customFormat="1" ht="12" customHeight="1" thickBot="1">
      <c r="A43" s="516" t="s">
        <v>208</v>
      </c>
      <c r="B43" s="578" t="s">
        <v>265</v>
      </c>
      <c r="C43" s="346">
        <f>+C44+C45</f>
        <v>14531</v>
      </c>
      <c r="D43" s="346">
        <f>+D44+D45</f>
        <v>158</v>
      </c>
      <c r="E43" s="346">
        <f>+E44+E45</f>
        <v>158</v>
      </c>
    </row>
    <row r="44" spans="1:5" s="1" customFormat="1" ht="12" customHeight="1">
      <c r="A44" s="17" t="s">
        <v>108</v>
      </c>
      <c r="B44" s="169" t="s">
        <v>266</v>
      </c>
      <c r="C44" s="259"/>
      <c r="D44" s="583"/>
      <c r="E44" s="403"/>
    </row>
    <row r="45" spans="1:5" s="1" customFormat="1" ht="12" customHeight="1" thickBot="1">
      <c r="A45" s="14" t="s">
        <v>109</v>
      </c>
      <c r="B45" s="171" t="s">
        <v>270</v>
      </c>
      <c r="C45" s="260">
        <v>14531</v>
      </c>
      <c r="D45" s="585">
        <v>158</v>
      </c>
      <c r="E45" s="405">
        <v>158</v>
      </c>
    </row>
    <row r="46" spans="1:5" s="1" customFormat="1" ht="12" customHeight="1" thickBot="1">
      <c r="A46" s="516" t="s">
        <v>42</v>
      </c>
      <c r="B46" s="578" t="s">
        <v>269</v>
      </c>
      <c r="C46" s="346">
        <f>+C47+C48+C49</f>
        <v>0</v>
      </c>
      <c r="D46" s="346">
        <f>+D47+D48+D49</f>
        <v>0</v>
      </c>
      <c r="E46" s="346">
        <f>+E47+E48+E49</f>
        <v>0</v>
      </c>
    </row>
    <row r="47" spans="1:5" s="1" customFormat="1" ht="12" customHeight="1">
      <c r="A47" s="17" t="s">
        <v>211</v>
      </c>
      <c r="B47" s="169" t="s">
        <v>209</v>
      </c>
      <c r="C47" s="261"/>
      <c r="D47" s="583"/>
      <c r="E47" s="403"/>
    </row>
    <row r="48" spans="1:5" s="1" customFormat="1" ht="12" customHeight="1">
      <c r="A48" s="15" t="s">
        <v>212</v>
      </c>
      <c r="B48" s="156" t="s">
        <v>210</v>
      </c>
      <c r="C48" s="254"/>
      <c r="D48" s="584"/>
      <c r="E48" s="404"/>
    </row>
    <row r="49" spans="1:5" s="1" customFormat="1" ht="12" customHeight="1" thickBot="1">
      <c r="A49" s="14" t="s">
        <v>327</v>
      </c>
      <c r="B49" s="171" t="s">
        <v>267</v>
      </c>
      <c r="C49" s="262"/>
      <c r="D49" s="585"/>
      <c r="E49" s="405"/>
    </row>
    <row r="50" spans="1:5" s="1" customFormat="1" ht="17.25" customHeight="1" thickBot="1">
      <c r="A50" s="516" t="s">
        <v>213</v>
      </c>
      <c r="B50" s="578" t="s">
        <v>268</v>
      </c>
      <c r="C50" s="340"/>
      <c r="D50" s="407"/>
      <c r="E50" s="406"/>
    </row>
    <row r="51" spans="1:5" s="1" customFormat="1" ht="12" customHeight="1" thickBot="1">
      <c r="A51" s="516" t="s">
        <v>44</v>
      </c>
      <c r="B51" s="557" t="s">
        <v>214</v>
      </c>
      <c r="C51" s="342">
        <f>SUM(C6,C11,C20,C21,C30,C43,C46,C50)</f>
        <v>177808</v>
      </c>
      <c r="D51" s="342">
        <f>SUM(D6,D11,D20,D21,D30,D43,D46,D50)</f>
        <v>187235</v>
      </c>
      <c r="E51" s="342">
        <f>SUM(E6,E11,E20,E21,E30,E43,E46,E50)</f>
        <v>204190</v>
      </c>
    </row>
    <row r="52" spans="1:5" s="1" customFormat="1" ht="12" customHeight="1" thickBot="1">
      <c r="A52" s="578" t="s">
        <v>45</v>
      </c>
      <c r="B52" s="578" t="s">
        <v>271</v>
      </c>
      <c r="C52" s="339">
        <f>+C53+C59</f>
        <v>23109</v>
      </c>
      <c r="D52" s="339">
        <f>+D53+D59</f>
        <v>21060</v>
      </c>
      <c r="E52" s="339">
        <f>+E53+E59</f>
        <v>21060</v>
      </c>
    </row>
    <row r="53" spans="1:5" s="1" customFormat="1" ht="12" customHeight="1">
      <c r="A53" s="226" t="s">
        <v>158</v>
      </c>
      <c r="B53" s="223" t="s">
        <v>272</v>
      </c>
      <c r="C53" s="266">
        <f>+C54+C55+C56+C57+C58</f>
        <v>23109</v>
      </c>
      <c r="D53" s="266">
        <f>+D54+D55+D56+D57+D58</f>
        <v>21060</v>
      </c>
      <c r="E53" s="266">
        <f>+E54+E55+E56+E57+E58</f>
        <v>21060</v>
      </c>
    </row>
    <row r="54" spans="1:5" s="1" customFormat="1" ht="12" customHeight="1">
      <c r="A54" s="161" t="s">
        <v>287</v>
      </c>
      <c r="B54" s="156" t="s">
        <v>273</v>
      </c>
      <c r="C54" s="254">
        <v>23109</v>
      </c>
      <c r="D54" s="584">
        <v>21060</v>
      </c>
      <c r="E54" s="404">
        <v>21060</v>
      </c>
    </row>
    <row r="55" spans="1:5" s="1" customFormat="1" ht="12" customHeight="1">
      <c r="A55" s="161" t="s">
        <v>288</v>
      </c>
      <c r="B55" s="156" t="s">
        <v>274</v>
      </c>
      <c r="C55" s="254"/>
      <c r="D55" s="584"/>
      <c r="E55" s="404"/>
    </row>
    <row r="56" spans="1:5" s="1" customFormat="1" ht="12" customHeight="1">
      <c r="A56" s="161" t="s">
        <v>289</v>
      </c>
      <c r="B56" s="156" t="s">
        <v>275</v>
      </c>
      <c r="C56" s="254"/>
      <c r="D56" s="584"/>
      <c r="E56" s="404"/>
    </row>
    <row r="57" spans="1:5" s="1" customFormat="1" ht="12" customHeight="1">
      <c r="A57" s="161" t="s">
        <v>290</v>
      </c>
      <c r="B57" s="156" t="s">
        <v>276</v>
      </c>
      <c r="C57" s="254"/>
      <c r="D57" s="584"/>
      <c r="E57" s="404"/>
    </row>
    <row r="58" spans="1:5" s="1" customFormat="1" ht="12" customHeight="1">
      <c r="A58" s="161" t="s">
        <v>291</v>
      </c>
      <c r="B58" s="156" t="s">
        <v>277</v>
      </c>
      <c r="C58" s="254"/>
      <c r="D58" s="584"/>
      <c r="E58" s="404"/>
    </row>
    <row r="59" spans="1:5" s="1" customFormat="1" ht="12" customHeight="1">
      <c r="A59" s="162" t="s">
        <v>159</v>
      </c>
      <c r="B59" s="157" t="s">
        <v>278</v>
      </c>
      <c r="C59" s="267">
        <f>+C60+C61+C62+C63+C64</f>
        <v>0</v>
      </c>
      <c r="D59" s="267">
        <f>+D60+D61+D62+D63+D64</f>
        <v>0</v>
      </c>
      <c r="E59" s="267">
        <f>+E60+E61+E62+E63+E64</f>
        <v>0</v>
      </c>
    </row>
    <row r="60" spans="1:5" s="1" customFormat="1" ht="12" customHeight="1">
      <c r="A60" s="161" t="s">
        <v>292</v>
      </c>
      <c r="B60" s="156" t="s">
        <v>279</v>
      </c>
      <c r="C60" s="254"/>
      <c r="D60" s="584"/>
      <c r="E60" s="404"/>
    </row>
    <row r="61" spans="1:5" s="1" customFormat="1" ht="12" customHeight="1">
      <c r="A61" s="161" t="s">
        <v>293</v>
      </c>
      <c r="B61" s="156" t="s">
        <v>280</v>
      </c>
      <c r="C61" s="254"/>
      <c r="D61" s="584"/>
      <c r="E61" s="404"/>
    </row>
    <row r="62" spans="1:5" s="1" customFormat="1" ht="12" customHeight="1">
      <c r="A62" s="161" t="s">
        <v>294</v>
      </c>
      <c r="B62" s="156" t="s">
        <v>281</v>
      </c>
      <c r="C62" s="254"/>
      <c r="D62" s="584"/>
      <c r="E62" s="404"/>
    </row>
    <row r="63" spans="1:5" s="1" customFormat="1" ht="12" customHeight="1">
      <c r="A63" s="161" t="s">
        <v>295</v>
      </c>
      <c r="B63" s="156" t="s">
        <v>282</v>
      </c>
      <c r="C63" s="254"/>
      <c r="D63" s="584"/>
      <c r="E63" s="404"/>
    </row>
    <row r="64" spans="1:5" s="1" customFormat="1" ht="12" customHeight="1" thickBot="1">
      <c r="A64" s="170" t="s">
        <v>296</v>
      </c>
      <c r="B64" s="171" t="s">
        <v>283</v>
      </c>
      <c r="C64" s="572"/>
      <c r="D64" s="585"/>
      <c r="E64" s="405"/>
    </row>
    <row r="65" spans="1:5" s="1" customFormat="1" ht="12" customHeight="1" thickBot="1">
      <c r="A65" s="578" t="s">
        <v>46</v>
      </c>
      <c r="B65" s="578" t="s">
        <v>284</v>
      </c>
      <c r="C65" s="339">
        <f>+C51+C52</f>
        <v>200917</v>
      </c>
      <c r="D65" s="339">
        <f>+D51+D52</f>
        <v>208295</v>
      </c>
      <c r="E65" s="339">
        <f>+E51+E52</f>
        <v>225250</v>
      </c>
    </row>
    <row r="66" spans="1:5" s="1" customFormat="1" ht="13.5" customHeight="1" thickBot="1">
      <c r="A66" s="587" t="s">
        <v>47</v>
      </c>
      <c r="B66" s="578" t="s">
        <v>285</v>
      </c>
      <c r="C66" s="343"/>
      <c r="D66" s="407"/>
      <c r="E66" s="407">
        <v>-441</v>
      </c>
    </row>
    <row r="67" spans="1:5" s="1" customFormat="1" ht="13.5" thickBot="1">
      <c r="A67" s="578" t="s">
        <v>48</v>
      </c>
      <c r="B67" s="578" t="s">
        <v>286</v>
      </c>
      <c r="C67" s="339">
        <f>+C65+C66</f>
        <v>200917</v>
      </c>
      <c r="D67" s="339">
        <f>+D65+D66</f>
        <v>208295</v>
      </c>
      <c r="E67" s="339">
        <f>+E65+E66</f>
        <v>224809</v>
      </c>
    </row>
    <row r="68" spans="1:5" s="1" customFormat="1" ht="12.75">
      <c r="A68" s="425"/>
      <c r="B68" s="426"/>
      <c r="C68" s="427"/>
      <c r="D68" s="312"/>
      <c r="E68" s="403"/>
    </row>
    <row r="69" spans="1:5" ht="16.5" customHeight="1">
      <c r="A69" s="598" t="s">
        <v>64</v>
      </c>
      <c r="B69" s="598"/>
      <c r="C69" s="598"/>
      <c r="D69" s="312"/>
      <c r="E69" s="411"/>
    </row>
    <row r="70" spans="1:5" s="179" customFormat="1" ht="16.5" customHeight="1" thickBot="1">
      <c r="A70" s="600" t="s">
        <v>163</v>
      </c>
      <c r="B70" s="600"/>
      <c r="C70" s="428" t="s">
        <v>318</v>
      </c>
      <c r="D70" s="418"/>
      <c r="E70" s="588"/>
    </row>
    <row r="71" spans="1:5" ht="37.5" customHeight="1" thickBot="1">
      <c r="A71" s="344" t="s">
        <v>33</v>
      </c>
      <c r="B71" s="344" t="s">
        <v>65</v>
      </c>
      <c r="C71" s="344" t="s">
        <v>297</v>
      </c>
      <c r="D71" s="407"/>
      <c r="E71" s="589"/>
    </row>
    <row r="72" spans="1:5" s="40" customFormat="1" ht="12" customHeight="1" thickBot="1">
      <c r="A72" s="344">
        <v>1</v>
      </c>
      <c r="B72" s="344">
        <v>2</v>
      </c>
      <c r="C72" s="419">
        <v>3</v>
      </c>
      <c r="D72" s="407"/>
      <c r="E72" s="407"/>
    </row>
    <row r="73" spans="1:5" ht="12" customHeight="1" thickBot="1">
      <c r="A73" s="516" t="s">
        <v>35</v>
      </c>
      <c r="B73" s="579" t="s">
        <v>215</v>
      </c>
      <c r="C73" s="346">
        <f>+C74+C75+C76+C77+C78</f>
        <v>113310</v>
      </c>
      <c r="D73" s="346">
        <f>+D74+D75+D76+D77+D78</f>
        <v>133879</v>
      </c>
      <c r="E73" s="346">
        <f>+E74+E75+E76+E77+E78</f>
        <v>119487</v>
      </c>
    </row>
    <row r="74" spans="1:5" ht="12" customHeight="1">
      <c r="A74" s="17" t="s">
        <v>114</v>
      </c>
      <c r="B74" s="10" t="s">
        <v>66</v>
      </c>
      <c r="C74" s="252">
        <v>40787</v>
      </c>
      <c r="D74" s="583">
        <v>42078</v>
      </c>
      <c r="E74" s="410">
        <v>42984</v>
      </c>
    </row>
    <row r="75" spans="1:5" ht="12" customHeight="1">
      <c r="A75" s="15" t="s">
        <v>115</v>
      </c>
      <c r="B75" s="8" t="s">
        <v>216</v>
      </c>
      <c r="C75" s="248">
        <v>10753</v>
      </c>
      <c r="D75" s="584">
        <v>10740</v>
      </c>
      <c r="E75" s="411">
        <v>8899</v>
      </c>
    </row>
    <row r="76" spans="1:5" ht="12" customHeight="1">
      <c r="A76" s="15" t="s">
        <v>116</v>
      </c>
      <c r="B76" s="8" t="s">
        <v>149</v>
      </c>
      <c r="C76" s="253">
        <v>54041</v>
      </c>
      <c r="D76" s="584">
        <v>68519</v>
      </c>
      <c r="E76" s="411">
        <v>57900</v>
      </c>
    </row>
    <row r="77" spans="1:5" ht="12" customHeight="1">
      <c r="A77" s="15" t="s">
        <v>117</v>
      </c>
      <c r="B77" s="12" t="s">
        <v>217</v>
      </c>
      <c r="C77" s="253">
        <v>6318</v>
      </c>
      <c r="D77" s="584">
        <v>7078</v>
      </c>
      <c r="E77" s="411">
        <v>4542</v>
      </c>
    </row>
    <row r="78" spans="1:5" ht="12" customHeight="1">
      <c r="A78" s="15" t="s">
        <v>125</v>
      </c>
      <c r="B78" s="21" t="s">
        <v>218</v>
      </c>
      <c r="C78" s="253">
        <v>1411</v>
      </c>
      <c r="D78" s="584">
        <v>5464</v>
      </c>
      <c r="E78" s="411">
        <v>5162</v>
      </c>
    </row>
    <row r="79" spans="1:5" ht="12" customHeight="1">
      <c r="A79" s="15" t="s">
        <v>118</v>
      </c>
      <c r="B79" s="8" t="s">
        <v>239</v>
      </c>
      <c r="C79" s="253"/>
      <c r="D79" s="584"/>
      <c r="E79" s="411"/>
    </row>
    <row r="80" spans="1:5" ht="12" customHeight="1">
      <c r="A80" s="15" t="s">
        <v>119</v>
      </c>
      <c r="B80" s="89" t="s">
        <v>240</v>
      </c>
      <c r="C80" s="253"/>
      <c r="D80" s="584"/>
      <c r="E80" s="411"/>
    </row>
    <row r="81" spans="1:5" ht="12" customHeight="1">
      <c r="A81" s="15" t="s">
        <v>126</v>
      </c>
      <c r="B81" s="89" t="s">
        <v>298</v>
      </c>
      <c r="C81" s="253"/>
      <c r="D81" s="584"/>
      <c r="E81" s="411"/>
    </row>
    <row r="82" spans="1:5" ht="12" customHeight="1">
      <c r="A82" s="15" t="s">
        <v>127</v>
      </c>
      <c r="B82" s="90" t="s">
        <v>241</v>
      </c>
      <c r="C82" s="253"/>
      <c r="D82" s="584"/>
      <c r="E82" s="411"/>
    </row>
    <row r="83" spans="1:5" ht="12" customHeight="1">
      <c r="A83" s="14" t="s">
        <v>128</v>
      </c>
      <c r="B83" s="91" t="s">
        <v>242</v>
      </c>
      <c r="C83" s="253"/>
      <c r="D83" s="584"/>
      <c r="E83" s="411"/>
    </row>
    <row r="84" spans="1:5" ht="12" customHeight="1">
      <c r="A84" s="15" t="s">
        <v>129</v>
      </c>
      <c r="B84" s="91" t="s">
        <v>243</v>
      </c>
      <c r="C84" s="253"/>
      <c r="D84" s="584"/>
      <c r="E84" s="411"/>
    </row>
    <row r="85" spans="1:5" ht="12" customHeight="1" thickBot="1">
      <c r="A85" s="18" t="s">
        <v>131</v>
      </c>
      <c r="B85" s="91" t="s">
        <v>244</v>
      </c>
      <c r="C85" s="253"/>
      <c r="D85" s="585"/>
      <c r="E85" s="412"/>
    </row>
    <row r="86" spans="1:5" ht="12" customHeight="1" thickBot="1">
      <c r="A86" s="516" t="s">
        <v>36</v>
      </c>
      <c r="B86" s="579" t="s">
        <v>328</v>
      </c>
      <c r="C86" s="346">
        <f>+C87+C88+C89</f>
        <v>49102</v>
      </c>
      <c r="D86" s="346">
        <f>+D87+D88+D89</f>
        <v>43142</v>
      </c>
      <c r="E86" s="346">
        <f>+E87+E88+E89</f>
        <v>26934</v>
      </c>
    </row>
    <row r="87" spans="1:5" ht="12" customHeight="1">
      <c r="A87" s="17" t="s">
        <v>120</v>
      </c>
      <c r="B87" s="10" t="s">
        <v>299</v>
      </c>
      <c r="C87" s="252">
        <v>630</v>
      </c>
      <c r="D87" s="583">
        <v>1162</v>
      </c>
      <c r="E87" s="410">
        <v>1007</v>
      </c>
    </row>
    <row r="88" spans="1:5" ht="12" customHeight="1">
      <c r="A88" s="17" t="s">
        <v>121</v>
      </c>
      <c r="B88" s="13" t="s">
        <v>219</v>
      </c>
      <c r="C88" s="248">
        <v>30780</v>
      </c>
      <c r="D88" s="584">
        <v>30780</v>
      </c>
      <c r="E88" s="411">
        <v>25927</v>
      </c>
    </row>
    <row r="89" spans="1:5" ht="12" customHeight="1">
      <c r="A89" s="17" t="s">
        <v>122</v>
      </c>
      <c r="B89" s="156" t="s">
        <v>329</v>
      </c>
      <c r="C89" s="246">
        <v>17692</v>
      </c>
      <c r="D89" s="584">
        <v>11200</v>
      </c>
      <c r="E89" s="411"/>
    </row>
    <row r="90" spans="1:5" ht="12" customHeight="1">
      <c r="A90" s="17" t="s">
        <v>123</v>
      </c>
      <c r="B90" s="156" t="s">
        <v>392</v>
      </c>
      <c r="C90" s="246"/>
      <c r="D90" s="584"/>
      <c r="E90" s="411"/>
    </row>
    <row r="91" spans="1:5" ht="12" customHeight="1">
      <c r="A91" s="17" t="s">
        <v>124</v>
      </c>
      <c r="B91" s="156" t="s">
        <v>330</v>
      </c>
      <c r="C91" s="246"/>
      <c r="D91" s="584"/>
      <c r="E91" s="411"/>
    </row>
    <row r="92" spans="1:5" ht="15">
      <c r="A92" s="17" t="s">
        <v>130</v>
      </c>
      <c r="B92" s="156" t="s">
        <v>331</v>
      </c>
      <c r="C92" s="246"/>
      <c r="D92" s="584"/>
      <c r="E92" s="411"/>
    </row>
    <row r="93" spans="1:5" ht="12" customHeight="1">
      <c r="A93" s="17" t="s">
        <v>132</v>
      </c>
      <c r="B93" s="229" t="s">
        <v>302</v>
      </c>
      <c r="C93" s="246"/>
      <c r="D93" s="584"/>
      <c r="E93" s="411"/>
    </row>
    <row r="94" spans="1:5" ht="12" customHeight="1">
      <c r="A94" s="17" t="s">
        <v>220</v>
      </c>
      <c r="B94" s="229" t="s">
        <v>303</v>
      </c>
      <c r="C94" s="246"/>
      <c r="D94" s="584"/>
      <c r="E94" s="411"/>
    </row>
    <row r="95" spans="1:5" ht="12" customHeight="1">
      <c r="A95" s="17" t="s">
        <v>221</v>
      </c>
      <c r="B95" s="229" t="s">
        <v>301</v>
      </c>
      <c r="C95" s="246"/>
      <c r="D95" s="584"/>
      <c r="E95" s="411"/>
    </row>
    <row r="96" spans="1:5" ht="24" customHeight="1" thickBot="1">
      <c r="A96" s="14" t="s">
        <v>222</v>
      </c>
      <c r="B96" s="574" t="s">
        <v>300</v>
      </c>
      <c r="C96" s="272"/>
      <c r="D96" s="585"/>
      <c r="E96" s="412"/>
    </row>
    <row r="97" spans="1:5" ht="12" customHeight="1" thickBot="1">
      <c r="A97" s="516" t="s">
        <v>37</v>
      </c>
      <c r="B97" s="508" t="s">
        <v>332</v>
      </c>
      <c r="C97" s="346">
        <f>+C98+C99</f>
        <v>3072</v>
      </c>
      <c r="D97" s="346">
        <f>+D98+D99</f>
        <v>10173</v>
      </c>
      <c r="E97" s="346">
        <f>+E98+E99</f>
        <v>0</v>
      </c>
    </row>
    <row r="98" spans="1:5" ht="12" customHeight="1">
      <c r="A98" s="17" t="s">
        <v>94</v>
      </c>
      <c r="B98" s="10" t="s">
        <v>80</v>
      </c>
      <c r="C98" s="252">
        <v>3072</v>
      </c>
      <c r="D98" s="583">
        <v>10173</v>
      </c>
      <c r="E98" s="410"/>
    </row>
    <row r="99" spans="1:5" ht="12" customHeight="1" thickBot="1">
      <c r="A99" s="18" t="s">
        <v>95</v>
      </c>
      <c r="B99" s="13" t="s">
        <v>81</v>
      </c>
      <c r="C99" s="253"/>
      <c r="D99" s="585"/>
      <c r="E99" s="412"/>
    </row>
    <row r="100" spans="1:5" s="154" customFormat="1" ht="12" customHeight="1" thickBot="1">
      <c r="A100" s="578" t="s">
        <v>38</v>
      </c>
      <c r="B100" s="578" t="s">
        <v>304</v>
      </c>
      <c r="C100" s="340"/>
      <c r="D100" s="420"/>
      <c r="E100" s="413"/>
    </row>
    <row r="101" spans="1:5" ht="12" customHeight="1" thickBot="1">
      <c r="A101" s="516" t="s">
        <v>39</v>
      </c>
      <c r="B101" s="556" t="s">
        <v>167</v>
      </c>
      <c r="C101" s="346">
        <f>+C73+C86+C97+C100</f>
        <v>165484</v>
      </c>
      <c r="D101" s="346">
        <f>+D73+D86+D97+D100</f>
        <v>187194</v>
      </c>
      <c r="E101" s="346">
        <f>+E73+E86+E97+E100</f>
        <v>146421</v>
      </c>
    </row>
    <row r="102" spans="1:5" ht="12" customHeight="1" thickBot="1">
      <c r="A102" s="578" t="s">
        <v>40</v>
      </c>
      <c r="B102" s="578" t="s">
        <v>393</v>
      </c>
      <c r="C102" s="346">
        <f>+C103+C111</f>
        <v>0</v>
      </c>
      <c r="D102" s="346">
        <f>+D103+D111</f>
        <v>100</v>
      </c>
      <c r="E102" s="346">
        <f>+E103+E111</f>
        <v>100</v>
      </c>
    </row>
    <row r="103" spans="1:5" ht="12" customHeight="1" thickBot="1">
      <c r="A103" s="580" t="s">
        <v>101</v>
      </c>
      <c r="B103" s="581" t="s">
        <v>398</v>
      </c>
      <c r="C103" s="582">
        <f>+C104+C105+C106+C107+C108+C109+C110</f>
        <v>0</v>
      </c>
      <c r="D103" s="582">
        <f>+D104+D105+D106+D107+D108+D109+D110</f>
        <v>100</v>
      </c>
      <c r="E103" s="582">
        <f>+E104+E105+E106+E107+E108+E109+E110</f>
        <v>100</v>
      </c>
    </row>
    <row r="104" spans="1:5" ht="12" customHeight="1">
      <c r="A104" s="168" t="s">
        <v>104</v>
      </c>
      <c r="B104" s="169" t="s">
        <v>305</v>
      </c>
      <c r="C104" s="274"/>
      <c r="D104" s="583"/>
      <c r="E104" s="410"/>
    </row>
    <row r="105" spans="1:5" ht="12" customHeight="1">
      <c r="A105" s="161" t="s">
        <v>105</v>
      </c>
      <c r="B105" s="156" t="s">
        <v>306</v>
      </c>
      <c r="C105" s="275"/>
      <c r="D105" s="584"/>
      <c r="E105" s="411"/>
    </row>
    <row r="106" spans="1:5" ht="12" customHeight="1">
      <c r="A106" s="161" t="s">
        <v>106</v>
      </c>
      <c r="B106" s="156" t="s">
        <v>307</v>
      </c>
      <c r="C106" s="275"/>
      <c r="D106" s="584"/>
      <c r="E106" s="411"/>
    </row>
    <row r="107" spans="1:5" ht="12" customHeight="1">
      <c r="A107" s="161" t="s">
        <v>107</v>
      </c>
      <c r="B107" s="156" t="s">
        <v>308</v>
      </c>
      <c r="C107" s="275"/>
      <c r="D107" s="584"/>
      <c r="E107" s="411"/>
    </row>
    <row r="108" spans="1:5" ht="12" customHeight="1">
      <c r="A108" s="161" t="s">
        <v>206</v>
      </c>
      <c r="B108" s="156" t="s">
        <v>309</v>
      </c>
      <c r="C108" s="275"/>
      <c r="D108" s="584"/>
      <c r="E108" s="411"/>
    </row>
    <row r="109" spans="1:5" ht="12" customHeight="1">
      <c r="A109" s="161" t="s">
        <v>223</v>
      </c>
      <c r="B109" s="156" t="s">
        <v>310</v>
      </c>
      <c r="C109" s="275"/>
      <c r="D109" s="584">
        <v>100</v>
      </c>
      <c r="E109" s="411">
        <v>100</v>
      </c>
    </row>
    <row r="110" spans="1:5" ht="12" customHeight="1" thickBot="1">
      <c r="A110" s="170" t="s">
        <v>224</v>
      </c>
      <c r="B110" s="171" t="s">
        <v>311</v>
      </c>
      <c r="C110" s="276"/>
      <c r="D110" s="585"/>
      <c r="E110" s="412"/>
    </row>
    <row r="111" spans="1:5" ht="12" customHeight="1" thickBot="1">
      <c r="A111" s="580" t="s">
        <v>102</v>
      </c>
      <c r="B111" s="581" t="s">
        <v>399</v>
      </c>
      <c r="C111" s="582">
        <f>+C112+C113+C114+C115+C116+C117+C118+C119</f>
        <v>0</v>
      </c>
      <c r="D111" s="582">
        <f>+D112+D113+D114+D115+D116+D117+D118+D119</f>
        <v>0</v>
      </c>
      <c r="E111" s="582">
        <f>+E112+E113+E114+E115+E116+E117+E118+E119</f>
        <v>0</v>
      </c>
    </row>
    <row r="112" spans="1:5" ht="12" customHeight="1">
      <c r="A112" s="168" t="s">
        <v>110</v>
      </c>
      <c r="B112" s="169" t="s">
        <v>305</v>
      </c>
      <c r="C112" s="274"/>
      <c r="D112" s="583"/>
      <c r="E112" s="410"/>
    </row>
    <row r="113" spans="1:5" ht="12" customHeight="1">
      <c r="A113" s="161" t="s">
        <v>111</v>
      </c>
      <c r="B113" s="156" t="s">
        <v>312</v>
      </c>
      <c r="C113" s="275"/>
      <c r="D113" s="584"/>
      <c r="E113" s="411"/>
    </row>
    <row r="114" spans="1:5" ht="12" customHeight="1">
      <c r="A114" s="161" t="s">
        <v>112</v>
      </c>
      <c r="B114" s="156" t="s">
        <v>307</v>
      </c>
      <c r="C114" s="275"/>
      <c r="D114" s="584"/>
      <c r="E114" s="411"/>
    </row>
    <row r="115" spans="1:5" ht="12" customHeight="1">
      <c r="A115" s="161" t="s">
        <v>113</v>
      </c>
      <c r="B115" s="156" t="s">
        <v>308</v>
      </c>
      <c r="C115" s="275"/>
      <c r="D115" s="584"/>
      <c r="E115" s="411"/>
    </row>
    <row r="116" spans="1:5" ht="12" customHeight="1">
      <c r="A116" s="161" t="s">
        <v>207</v>
      </c>
      <c r="B116" s="156" t="s">
        <v>309</v>
      </c>
      <c r="C116" s="275"/>
      <c r="D116" s="584"/>
      <c r="E116" s="411"/>
    </row>
    <row r="117" spans="1:5" ht="12" customHeight="1">
      <c r="A117" s="161" t="s">
        <v>225</v>
      </c>
      <c r="B117" s="156" t="s">
        <v>313</v>
      </c>
      <c r="C117" s="275"/>
      <c r="D117" s="584"/>
      <c r="E117" s="411"/>
    </row>
    <row r="118" spans="1:5" ht="12" customHeight="1">
      <c r="A118" s="161" t="s">
        <v>226</v>
      </c>
      <c r="B118" s="156" t="s">
        <v>311</v>
      </c>
      <c r="C118" s="275"/>
      <c r="D118" s="584"/>
      <c r="E118" s="411"/>
    </row>
    <row r="119" spans="1:5" ht="12" customHeight="1" thickBot="1">
      <c r="A119" s="170" t="s">
        <v>227</v>
      </c>
      <c r="B119" s="171" t="s">
        <v>396</v>
      </c>
      <c r="C119" s="276"/>
      <c r="D119" s="585"/>
      <c r="E119" s="412"/>
    </row>
    <row r="120" spans="1:5" ht="12" customHeight="1" thickBot="1">
      <c r="A120" s="578" t="s">
        <v>41</v>
      </c>
      <c r="B120" s="578" t="s">
        <v>314</v>
      </c>
      <c r="C120" s="348">
        <f>+C101+C102</f>
        <v>165484</v>
      </c>
      <c r="D120" s="348">
        <f>+D101+D102</f>
        <v>187294</v>
      </c>
      <c r="E120" s="348">
        <f>+E101+E102</f>
        <v>146521</v>
      </c>
    </row>
    <row r="121" spans="1:8" ht="15" customHeight="1" thickBot="1">
      <c r="A121" s="578" t="s">
        <v>42</v>
      </c>
      <c r="B121" s="578" t="s">
        <v>315</v>
      </c>
      <c r="C121" s="349"/>
      <c r="D121" s="407"/>
      <c r="E121" s="414"/>
      <c r="F121" s="86"/>
      <c r="G121" s="86"/>
      <c r="H121" s="86"/>
    </row>
    <row r="122" spans="1:5" s="1" customFormat="1" ht="13.5" thickBot="1">
      <c r="A122" s="578" t="s">
        <v>43</v>
      </c>
      <c r="B122" s="578" t="s">
        <v>316</v>
      </c>
      <c r="C122" s="339">
        <f>+C120+C121</f>
        <v>165484</v>
      </c>
      <c r="D122" s="339">
        <f>+D120+D121</f>
        <v>187294</v>
      </c>
      <c r="E122" s="339">
        <f>+E120+E121</f>
        <v>146521</v>
      </c>
    </row>
    <row r="123" spans="1:5" ht="15">
      <c r="A123" s="432"/>
      <c r="B123" s="432"/>
      <c r="C123" s="433"/>
      <c r="D123" s="312"/>
      <c r="E123" s="408"/>
    </row>
    <row r="124" spans="1:5" ht="15">
      <c r="A124" s="601" t="s">
        <v>170</v>
      </c>
      <c r="B124" s="601"/>
      <c r="C124" s="601"/>
      <c r="D124" s="312"/>
      <c r="E124" s="408"/>
    </row>
    <row r="125" spans="1:5" ht="15" customHeight="1" thickBot="1">
      <c r="A125" s="597" t="s">
        <v>164</v>
      </c>
      <c r="B125" s="597"/>
      <c r="C125" s="423" t="s">
        <v>318</v>
      </c>
      <c r="D125" s="312"/>
      <c r="E125" s="408"/>
    </row>
    <row r="126" spans="1:5" ht="15.75" thickBot="1">
      <c r="A126" s="516">
        <v>1</v>
      </c>
      <c r="B126" s="579" t="s">
        <v>234</v>
      </c>
      <c r="C126" s="346">
        <f>+C51-C101</f>
        <v>12324</v>
      </c>
      <c r="D126" s="346">
        <f>+D51-D101</f>
        <v>41</v>
      </c>
      <c r="E126" s="346">
        <f>+E51-E101</f>
        <v>57769</v>
      </c>
    </row>
    <row r="127" spans="1:3" ht="15">
      <c r="A127" s="232"/>
      <c r="B127" s="232"/>
      <c r="C127" s="233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Bőny Község Önkormányzata
2013. ÉVI KÖLTSÉGVETÉS
KÖTELEZŐ FELADATAINAK MÉRLEGE &amp;10
&amp;R&amp;"Times New Roman CE,Félkövér dőlt"&amp;11 1.2. melléklet a 3/2014. (IV.22.)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M12" sqref="M12"/>
    </sheetView>
  </sheetViews>
  <sheetFormatPr defaultColWidth="9.375" defaultRowHeight="12.75"/>
  <cols>
    <col min="1" max="1" width="9.00390625" style="237" customWidth="1"/>
    <col min="2" max="2" width="62.125" style="237" customWidth="1"/>
    <col min="3" max="3" width="11.125" style="238" customWidth="1"/>
    <col min="4" max="4" width="10.50390625" style="39" bestFit="1" customWidth="1"/>
    <col min="5" max="16384" width="9.375" style="39" customWidth="1"/>
  </cols>
  <sheetData>
    <row r="1" spans="1:3" ht="15.75" customHeight="1">
      <c r="A1" s="592" t="s">
        <v>32</v>
      </c>
      <c r="B1" s="592"/>
      <c r="C1" s="592"/>
    </row>
    <row r="2" spans="1:3" ht="15.75" customHeight="1" thickBot="1">
      <c r="A2" s="594" t="s">
        <v>162</v>
      </c>
      <c r="B2" s="594"/>
      <c r="C2" s="177" t="s">
        <v>318</v>
      </c>
    </row>
    <row r="3" spans="1:4" ht="37.5" customHeight="1" thickBot="1">
      <c r="A3" s="26" t="s">
        <v>92</v>
      </c>
      <c r="B3" s="27" t="s">
        <v>34</v>
      </c>
      <c r="C3" s="242" t="s">
        <v>297</v>
      </c>
      <c r="D3" s="290" t="s">
        <v>413</v>
      </c>
    </row>
    <row r="4" spans="1:4" s="40" customFormat="1" ht="12" customHeight="1" thickBot="1">
      <c r="A4" s="37">
        <v>1</v>
      </c>
      <c r="B4" s="38">
        <v>2</v>
      </c>
      <c r="C4" s="243">
        <v>3</v>
      </c>
      <c r="D4" s="292"/>
    </row>
    <row r="5" spans="1:4" s="1" customFormat="1" ht="12" customHeight="1" thickBot="1">
      <c r="A5" s="24" t="s">
        <v>35</v>
      </c>
      <c r="B5" s="23" t="s">
        <v>176</v>
      </c>
      <c r="C5" s="244">
        <f>+C6+C11+C20</f>
        <v>0</v>
      </c>
      <c r="D5" s="314"/>
    </row>
    <row r="6" spans="1:4" s="1" customFormat="1" ht="12" customHeight="1" thickBot="1">
      <c r="A6" s="22" t="s">
        <v>36</v>
      </c>
      <c r="B6" s="155" t="s">
        <v>386</v>
      </c>
      <c r="C6" s="245">
        <f>+C7+C8+C9+C10</f>
        <v>0</v>
      </c>
      <c r="D6" s="314"/>
    </row>
    <row r="7" spans="1:4" s="1" customFormat="1" ht="12" customHeight="1">
      <c r="A7" s="15" t="s">
        <v>120</v>
      </c>
      <c r="B7" s="221" t="s">
        <v>76</v>
      </c>
      <c r="C7" s="246"/>
      <c r="D7" s="315"/>
    </row>
    <row r="8" spans="1:4" s="1" customFormat="1" ht="12" customHeight="1">
      <c r="A8" s="15" t="s">
        <v>121</v>
      </c>
      <c r="B8" s="169" t="s">
        <v>93</v>
      </c>
      <c r="C8" s="246"/>
      <c r="D8" s="316"/>
    </row>
    <row r="9" spans="1:4" s="1" customFormat="1" ht="12" customHeight="1">
      <c r="A9" s="15" t="s">
        <v>122</v>
      </c>
      <c r="B9" s="169" t="s">
        <v>177</v>
      </c>
      <c r="C9" s="246"/>
      <c r="D9" s="316"/>
    </row>
    <row r="10" spans="1:4" s="1" customFormat="1" ht="12" customHeight="1" thickBot="1">
      <c r="A10" s="15" t="s">
        <v>123</v>
      </c>
      <c r="B10" s="222" t="s">
        <v>178</v>
      </c>
      <c r="C10" s="246"/>
      <c r="D10" s="317"/>
    </row>
    <row r="11" spans="1:4" s="1" customFormat="1" ht="12" customHeight="1" thickBot="1">
      <c r="A11" s="22" t="s">
        <v>37</v>
      </c>
      <c r="B11" s="23" t="s">
        <v>179</v>
      </c>
      <c r="C11" s="176">
        <f>+C12+C13+C14+C15+C16+C17+C18+C19</f>
        <v>0</v>
      </c>
      <c r="D11" s="314"/>
    </row>
    <row r="12" spans="1:4" s="1" customFormat="1" ht="12" customHeight="1">
      <c r="A12" s="19" t="s">
        <v>94</v>
      </c>
      <c r="B12" s="11" t="s">
        <v>184</v>
      </c>
      <c r="C12" s="247"/>
      <c r="D12" s="315"/>
    </row>
    <row r="13" spans="1:4" s="1" customFormat="1" ht="12" customHeight="1">
      <c r="A13" s="15" t="s">
        <v>95</v>
      </c>
      <c r="B13" s="8" t="s">
        <v>185</v>
      </c>
      <c r="C13" s="248"/>
      <c r="D13" s="316"/>
    </row>
    <row r="14" spans="1:4" s="1" customFormat="1" ht="12" customHeight="1">
      <c r="A14" s="15" t="s">
        <v>96</v>
      </c>
      <c r="B14" s="8" t="s">
        <v>186</v>
      </c>
      <c r="C14" s="248"/>
      <c r="D14" s="316"/>
    </row>
    <row r="15" spans="1:4" s="1" customFormat="1" ht="12" customHeight="1">
      <c r="A15" s="15" t="s">
        <v>97</v>
      </c>
      <c r="B15" s="8" t="s">
        <v>187</v>
      </c>
      <c r="C15" s="248"/>
      <c r="D15" s="316"/>
    </row>
    <row r="16" spans="1:4" s="1" customFormat="1" ht="12" customHeight="1">
      <c r="A16" s="14" t="s">
        <v>180</v>
      </c>
      <c r="B16" s="7" t="s">
        <v>188</v>
      </c>
      <c r="C16" s="249"/>
      <c r="D16" s="316"/>
    </row>
    <row r="17" spans="1:4" s="1" customFormat="1" ht="12" customHeight="1">
      <c r="A17" s="15" t="s">
        <v>181</v>
      </c>
      <c r="B17" s="8" t="s">
        <v>258</v>
      </c>
      <c r="C17" s="248"/>
      <c r="D17" s="316"/>
    </row>
    <row r="18" spans="1:4" s="1" customFormat="1" ht="12" customHeight="1">
      <c r="A18" s="15" t="s">
        <v>182</v>
      </c>
      <c r="B18" s="8" t="s">
        <v>190</v>
      </c>
      <c r="C18" s="248"/>
      <c r="D18" s="316"/>
    </row>
    <row r="19" spans="1:4" s="1" customFormat="1" ht="12" customHeight="1" thickBot="1">
      <c r="A19" s="16" t="s">
        <v>183</v>
      </c>
      <c r="B19" s="9" t="s">
        <v>191</v>
      </c>
      <c r="C19" s="250"/>
      <c r="D19" s="317"/>
    </row>
    <row r="20" spans="1:4" s="1" customFormat="1" ht="12" customHeight="1" thickBot="1">
      <c r="A20" s="22" t="s">
        <v>192</v>
      </c>
      <c r="B20" s="23" t="s">
        <v>259</v>
      </c>
      <c r="C20" s="251"/>
      <c r="D20" s="314"/>
    </row>
    <row r="21" spans="1:4" s="1" customFormat="1" ht="12" customHeight="1" thickBot="1">
      <c r="A21" s="22" t="s">
        <v>39</v>
      </c>
      <c r="B21" s="23" t="s">
        <v>194</v>
      </c>
      <c r="C21" s="176">
        <f>+C22+C23+C24+C25+C26+C27+C28+C29</f>
        <v>0</v>
      </c>
      <c r="D21" s="314"/>
    </row>
    <row r="22" spans="1:4" s="1" customFormat="1" ht="12" customHeight="1">
      <c r="A22" s="17" t="s">
        <v>98</v>
      </c>
      <c r="B22" s="10" t="s">
        <v>200</v>
      </c>
      <c r="C22" s="252"/>
      <c r="D22" s="315"/>
    </row>
    <row r="23" spans="1:4" s="1" customFormat="1" ht="12" customHeight="1">
      <c r="A23" s="15" t="s">
        <v>99</v>
      </c>
      <c r="B23" s="8" t="s">
        <v>201</v>
      </c>
      <c r="C23" s="248"/>
      <c r="D23" s="316"/>
    </row>
    <row r="24" spans="1:4" s="1" customFormat="1" ht="12" customHeight="1">
      <c r="A24" s="15" t="s">
        <v>100</v>
      </c>
      <c r="B24" s="8" t="s">
        <v>202</v>
      </c>
      <c r="C24" s="248"/>
      <c r="D24" s="316"/>
    </row>
    <row r="25" spans="1:4" s="1" customFormat="1" ht="12" customHeight="1">
      <c r="A25" s="18" t="s">
        <v>195</v>
      </c>
      <c r="B25" s="8" t="s">
        <v>103</v>
      </c>
      <c r="C25" s="253"/>
      <c r="D25" s="316"/>
    </row>
    <row r="26" spans="1:4" s="1" customFormat="1" ht="12" customHeight="1">
      <c r="A26" s="18" t="s">
        <v>196</v>
      </c>
      <c r="B26" s="8" t="s">
        <v>203</v>
      </c>
      <c r="C26" s="253"/>
      <c r="D26" s="316"/>
    </row>
    <row r="27" spans="1:4" s="1" customFormat="1" ht="12" customHeight="1">
      <c r="A27" s="15" t="s">
        <v>197</v>
      </c>
      <c r="B27" s="8" t="s">
        <v>204</v>
      </c>
      <c r="C27" s="248"/>
      <c r="D27" s="316"/>
    </row>
    <row r="28" spans="1:4" s="1" customFormat="1" ht="12" customHeight="1">
      <c r="A28" s="15" t="s">
        <v>198</v>
      </c>
      <c r="B28" s="8" t="s">
        <v>260</v>
      </c>
      <c r="C28" s="254"/>
      <c r="D28" s="316"/>
    </row>
    <row r="29" spans="1:4" s="1" customFormat="1" ht="12" customHeight="1" thickBot="1">
      <c r="A29" s="15" t="s">
        <v>199</v>
      </c>
      <c r="B29" s="13" t="s">
        <v>205</v>
      </c>
      <c r="C29" s="254"/>
      <c r="D29" s="317"/>
    </row>
    <row r="30" spans="1:4" s="1" customFormat="1" ht="12" customHeight="1" thickBot="1">
      <c r="A30" s="148" t="s">
        <v>40</v>
      </c>
      <c r="B30" s="23" t="s">
        <v>387</v>
      </c>
      <c r="C30" s="245">
        <f>+C31+C37</f>
        <v>0</v>
      </c>
      <c r="D30" s="314"/>
    </row>
    <row r="31" spans="1:4" s="1" customFormat="1" ht="12" customHeight="1">
      <c r="A31" s="149" t="s">
        <v>101</v>
      </c>
      <c r="B31" s="223" t="s">
        <v>388</v>
      </c>
      <c r="C31" s="255">
        <f>+C32+C33+C34+C35+C36</f>
        <v>0</v>
      </c>
      <c r="D31" s="315"/>
    </row>
    <row r="32" spans="1:4" s="1" customFormat="1" ht="12" customHeight="1">
      <c r="A32" s="150" t="s">
        <v>104</v>
      </c>
      <c r="B32" s="156" t="s">
        <v>261</v>
      </c>
      <c r="C32" s="256"/>
      <c r="D32" s="316"/>
    </row>
    <row r="33" spans="1:4" s="1" customFormat="1" ht="12" customHeight="1">
      <c r="A33" s="150" t="s">
        <v>105</v>
      </c>
      <c r="B33" s="156" t="s">
        <v>262</v>
      </c>
      <c r="C33" s="256"/>
      <c r="D33" s="316"/>
    </row>
    <row r="34" spans="1:4" s="1" customFormat="1" ht="12" customHeight="1">
      <c r="A34" s="150" t="s">
        <v>106</v>
      </c>
      <c r="B34" s="156" t="s">
        <v>263</v>
      </c>
      <c r="C34" s="256"/>
      <c r="D34" s="316"/>
    </row>
    <row r="35" spans="1:4" s="1" customFormat="1" ht="12" customHeight="1">
      <c r="A35" s="150" t="s">
        <v>107</v>
      </c>
      <c r="B35" s="156" t="s">
        <v>264</v>
      </c>
      <c r="C35" s="256"/>
      <c r="D35" s="316"/>
    </row>
    <row r="36" spans="1:4" s="1" customFormat="1" ht="12" customHeight="1">
      <c r="A36" s="150" t="s">
        <v>206</v>
      </c>
      <c r="B36" s="156" t="s">
        <v>389</v>
      </c>
      <c r="C36" s="256"/>
      <c r="D36" s="316"/>
    </row>
    <row r="37" spans="1:4" s="1" customFormat="1" ht="12" customHeight="1">
      <c r="A37" s="150" t="s">
        <v>102</v>
      </c>
      <c r="B37" s="157" t="s">
        <v>390</v>
      </c>
      <c r="C37" s="257">
        <f>+C38+C39+C40+C41+C42</f>
        <v>0</v>
      </c>
      <c r="D37" s="316"/>
    </row>
    <row r="38" spans="1:4" s="1" customFormat="1" ht="12" customHeight="1">
      <c r="A38" s="150" t="s">
        <v>110</v>
      </c>
      <c r="B38" s="156" t="s">
        <v>261</v>
      </c>
      <c r="C38" s="256"/>
      <c r="D38" s="316"/>
    </row>
    <row r="39" spans="1:4" s="1" customFormat="1" ht="12" customHeight="1">
      <c r="A39" s="150" t="s">
        <v>111</v>
      </c>
      <c r="B39" s="156" t="s">
        <v>262</v>
      </c>
      <c r="C39" s="256"/>
      <c r="D39" s="316"/>
    </row>
    <row r="40" spans="1:4" s="1" customFormat="1" ht="12" customHeight="1">
      <c r="A40" s="150" t="s">
        <v>112</v>
      </c>
      <c r="B40" s="156" t="s">
        <v>263</v>
      </c>
      <c r="C40" s="256"/>
      <c r="D40" s="316"/>
    </row>
    <row r="41" spans="1:4" s="1" customFormat="1" ht="12" customHeight="1">
      <c r="A41" s="150" t="s">
        <v>113</v>
      </c>
      <c r="B41" s="158" t="s">
        <v>264</v>
      </c>
      <c r="C41" s="256"/>
      <c r="D41" s="316"/>
    </row>
    <row r="42" spans="1:4" s="1" customFormat="1" ht="12" customHeight="1" thickBot="1">
      <c r="A42" s="151" t="s">
        <v>207</v>
      </c>
      <c r="B42" s="159" t="s">
        <v>391</v>
      </c>
      <c r="C42" s="258"/>
      <c r="D42" s="317"/>
    </row>
    <row r="43" spans="1:4" s="1" customFormat="1" ht="12" customHeight="1" thickBot="1">
      <c r="A43" s="22" t="s">
        <v>208</v>
      </c>
      <c r="B43" s="224" t="s">
        <v>265</v>
      </c>
      <c r="C43" s="245">
        <f>+C44+C45</f>
        <v>0</v>
      </c>
      <c r="D43" s="314"/>
    </row>
    <row r="44" spans="1:4" s="1" customFormat="1" ht="12" customHeight="1">
      <c r="A44" s="17" t="s">
        <v>108</v>
      </c>
      <c r="B44" s="169" t="s">
        <v>266</v>
      </c>
      <c r="C44" s="259"/>
      <c r="D44" s="315"/>
    </row>
    <row r="45" spans="1:4" s="1" customFormat="1" ht="12" customHeight="1" thickBot="1">
      <c r="A45" s="14" t="s">
        <v>109</v>
      </c>
      <c r="B45" s="164" t="s">
        <v>270</v>
      </c>
      <c r="C45" s="260"/>
      <c r="D45" s="317"/>
    </row>
    <row r="46" spans="1:4" s="1" customFormat="1" ht="12" customHeight="1" thickBot="1">
      <c r="A46" s="22" t="s">
        <v>42</v>
      </c>
      <c r="B46" s="224" t="s">
        <v>269</v>
      </c>
      <c r="C46" s="245">
        <f>+C47+C48+C49</f>
        <v>0</v>
      </c>
      <c r="D46" s="314"/>
    </row>
    <row r="47" spans="1:4" s="1" customFormat="1" ht="12" customHeight="1">
      <c r="A47" s="17" t="s">
        <v>211</v>
      </c>
      <c r="B47" s="169" t="s">
        <v>209</v>
      </c>
      <c r="C47" s="261"/>
      <c r="D47" s="315"/>
    </row>
    <row r="48" spans="1:4" s="1" customFormat="1" ht="12" customHeight="1">
      <c r="A48" s="15" t="s">
        <v>212</v>
      </c>
      <c r="B48" s="156" t="s">
        <v>210</v>
      </c>
      <c r="C48" s="254"/>
      <c r="D48" s="316"/>
    </row>
    <row r="49" spans="1:4" s="1" customFormat="1" ht="12" customHeight="1" thickBot="1">
      <c r="A49" s="14" t="s">
        <v>327</v>
      </c>
      <c r="B49" s="164" t="s">
        <v>267</v>
      </c>
      <c r="C49" s="262"/>
      <c r="D49" s="317"/>
    </row>
    <row r="50" spans="1:4" s="1" customFormat="1" ht="17.25" customHeight="1" thickBot="1">
      <c r="A50" s="22" t="s">
        <v>213</v>
      </c>
      <c r="B50" s="225" t="s">
        <v>268</v>
      </c>
      <c r="C50" s="263"/>
      <c r="D50" s="314"/>
    </row>
    <row r="51" spans="1:4" s="1" customFormat="1" ht="12" customHeight="1" thickBot="1">
      <c r="A51" s="22" t="s">
        <v>44</v>
      </c>
      <c r="B51" s="25" t="s">
        <v>214</v>
      </c>
      <c r="C51" s="264">
        <f>+C6+C11+C20+C21+C30+C43+C46+C50</f>
        <v>0</v>
      </c>
      <c r="D51" s="314"/>
    </row>
    <row r="52" spans="1:4" s="1" customFormat="1" ht="12" customHeight="1" thickBot="1">
      <c r="A52" s="160" t="s">
        <v>45</v>
      </c>
      <c r="B52" s="155" t="s">
        <v>271</v>
      </c>
      <c r="C52" s="265">
        <f>+C53+C59</f>
        <v>0</v>
      </c>
      <c r="D52" s="314"/>
    </row>
    <row r="53" spans="1:4" s="1" customFormat="1" ht="12" customHeight="1">
      <c r="A53" s="226" t="s">
        <v>158</v>
      </c>
      <c r="B53" s="223" t="s">
        <v>272</v>
      </c>
      <c r="C53" s="266">
        <f>+C54+C55+C56+C57+C58</f>
        <v>0</v>
      </c>
      <c r="D53" s="315"/>
    </row>
    <row r="54" spans="1:4" s="1" customFormat="1" ht="12" customHeight="1">
      <c r="A54" s="161" t="s">
        <v>287</v>
      </c>
      <c r="B54" s="156" t="s">
        <v>273</v>
      </c>
      <c r="C54" s="254"/>
      <c r="D54" s="316"/>
    </row>
    <row r="55" spans="1:4" s="1" customFormat="1" ht="12" customHeight="1">
      <c r="A55" s="161" t="s">
        <v>288</v>
      </c>
      <c r="B55" s="156" t="s">
        <v>274</v>
      </c>
      <c r="C55" s="254"/>
      <c r="D55" s="316"/>
    </row>
    <row r="56" spans="1:4" s="1" customFormat="1" ht="12" customHeight="1">
      <c r="A56" s="161" t="s">
        <v>289</v>
      </c>
      <c r="B56" s="156" t="s">
        <v>275</v>
      </c>
      <c r="C56" s="254"/>
      <c r="D56" s="316"/>
    </row>
    <row r="57" spans="1:4" s="1" customFormat="1" ht="12" customHeight="1">
      <c r="A57" s="161" t="s">
        <v>290</v>
      </c>
      <c r="B57" s="156" t="s">
        <v>276</v>
      </c>
      <c r="C57" s="254"/>
      <c r="D57" s="316"/>
    </row>
    <row r="58" spans="1:4" s="1" customFormat="1" ht="12" customHeight="1">
      <c r="A58" s="161" t="s">
        <v>291</v>
      </c>
      <c r="B58" s="156" t="s">
        <v>277</v>
      </c>
      <c r="C58" s="254"/>
      <c r="D58" s="316"/>
    </row>
    <row r="59" spans="1:4" s="1" customFormat="1" ht="12" customHeight="1">
      <c r="A59" s="162" t="s">
        <v>159</v>
      </c>
      <c r="B59" s="157" t="s">
        <v>278</v>
      </c>
      <c r="C59" s="267">
        <f>+C60+C61+C62+C63+C64</f>
        <v>0</v>
      </c>
      <c r="D59" s="316"/>
    </row>
    <row r="60" spans="1:4" s="1" customFormat="1" ht="12" customHeight="1">
      <c r="A60" s="161" t="s">
        <v>292</v>
      </c>
      <c r="B60" s="156" t="s">
        <v>279</v>
      </c>
      <c r="C60" s="254"/>
      <c r="D60" s="316"/>
    </row>
    <row r="61" spans="1:4" s="1" customFormat="1" ht="12" customHeight="1">
      <c r="A61" s="161" t="s">
        <v>293</v>
      </c>
      <c r="B61" s="156" t="s">
        <v>280</v>
      </c>
      <c r="C61" s="254"/>
      <c r="D61" s="316"/>
    </row>
    <row r="62" spans="1:4" s="1" customFormat="1" ht="12" customHeight="1">
      <c r="A62" s="161" t="s">
        <v>294</v>
      </c>
      <c r="B62" s="156" t="s">
        <v>281</v>
      </c>
      <c r="C62" s="254"/>
      <c r="D62" s="316"/>
    </row>
    <row r="63" spans="1:4" s="1" customFormat="1" ht="12" customHeight="1">
      <c r="A63" s="161" t="s">
        <v>295</v>
      </c>
      <c r="B63" s="156" t="s">
        <v>282</v>
      </c>
      <c r="C63" s="254"/>
      <c r="D63" s="316"/>
    </row>
    <row r="64" spans="1:4" s="1" customFormat="1" ht="12" customHeight="1" thickBot="1">
      <c r="A64" s="163" t="s">
        <v>296</v>
      </c>
      <c r="B64" s="164" t="s">
        <v>283</v>
      </c>
      <c r="C64" s="268"/>
      <c r="D64" s="317"/>
    </row>
    <row r="65" spans="1:4" s="1" customFormat="1" ht="12" customHeight="1" thickBot="1">
      <c r="A65" s="165" t="s">
        <v>46</v>
      </c>
      <c r="B65" s="227" t="s">
        <v>284</v>
      </c>
      <c r="C65" s="265">
        <f>+C51+C52</f>
        <v>0</v>
      </c>
      <c r="D65" s="314"/>
    </row>
    <row r="66" spans="1:4" s="1" customFormat="1" ht="13.5" customHeight="1" thickBot="1">
      <c r="A66" s="166" t="s">
        <v>47</v>
      </c>
      <c r="B66" s="228" t="s">
        <v>285</v>
      </c>
      <c r="C66" s="269"/>
      <c r="D66" s="314"/>
    </row>
    <row r="67" spans="1:4" s="1" customFormat="1" ht="12" customHeight="1" thickBot="1">
      <c r="A67" s="165" t="s">
        <v>48</v>
      </c>
      <c r="B67" s="227" t="s">
        <v>286</v>
      </c>
      <c r="C67" s="270">
        <f>+C65+C66</f>
        <v>0</v>
      </c>
      <c r="D67" s="314"/>
    </row>
    <row r="68" spans="1:4" s="1" customFormat="1" ht="15">
      <c r="A68" s="5"/>
      <c r="B68" s="6"/>
      <c r="C68" s="175"/>
      <c r="D68" s="287"/>
    </row>
    <row r="69" spans="1:4" ht="16.5" customHeight="1">
      <c r="A69" s="592" t="s">
        <v>64</v>
      </c>
      <c r="B69" s="592"/>
      <c r="C69" s="592"/>
      <c r="D69" s="281"/>
    </row>
    <row r="70" spans="1:4" s="179" customFormat="1" ht="16.5" customHeight="1" thickBot="1">
      <c r="A70" s="595" t="s">
        <v>163</v>
      </c>
      <c r="B70" s="595"/>
      <c r="C70" s="87" t="s">
        <v>318</v>
      </c>
      <c r="D70" s="289"/>
    </row>
    <row r="71" spans="1:4" ht="37.5" customHeight="1" thickBot="1">
      <c r="A71" s="26" t="s">
        <v>33</v>
      </c>
      <c r="B71" s="27" t="s">
        <v>65</v>
      </c>
      <c r="C71" s="242" t="s">
        <v>297</v>
      </c>
      <c r="D71" s="291"/>
    </row>
    <row r="72" spans="1:4" s="40" customFormat="1" ht="12" customHeight="1" thickBot="1">
      <c r="A72" s="37">
        <v>1</v>
      </c>
      <c r="B72" s="38">
        <v>2</v>
      </c>
      <c r="C72" s="286">
        <v>3</v>
      </c>
      <c r="D72" s="292"/>
    </row>
    <row r="73" spans="1:4" ht="12" customHeight="1" thickBot="1">
      <c r="A73" s="24" t="s">
        <v>35</v>
      </c>
      <c r="B73" s="31" t="s">
        <v>215</v>
      </c>
      <c r="C73" s="244">
        <f>+C74+C75+C76+C77+C78</f>
        <v>5928</v>
      </c>
      <c r="D73" s="304">
        <v>6178</v>
      </c>
    </row>
    <row r="74" spans="1:4" ht="12" customHeight="1">
      <c r="A74" s="19" t="s">
        <v>114</v>
      </c>
      <c r="B74" s="11" t="s">
        <v>66</v>
      </c>
      <c r="C74" s="247"/>
      <c r="D74" s="305"/>
    </row>
    <row r="75" spans="1:4" ht="12" customHeight="1">
      <c r="A75" s="15" t="s">
        <v>115</v>
      </c>
      <c r="B75" s="8" t="s">
        <v>216</v>
      </c>
      <c r="C75" s="248"/>
      <c r="D75" s="306"/>
    </row>
    <row r="76" spans="1:4" ht="12" customHeight="1">
      <c r="A76" s="15" t="s">
        <v>116</v>
      </c>
      <c r="B76" s="8" t="s">
        <v>149</v>
      </c>
      <c r="C76" s="253">
        <v>1507</v>
      </c>
      <c r="D76" s="306">
        <v>1757</v>
      </c>
    </row>
    <row r="77" spans="1:4" ht="12" customHeight="1">
      <c r="A77" s="15" t="s">
        <v>117</v>
      </c>
      <c r="B77" s="12" t="s">
        <v>217</v>
      </c>
      <c r="C77" s="253">
        <v>1691</v>
      </c>
      <c r="D77" s="306">
        <v>1691</v>
      </c>
    </row>
    <row r="78" spans="1:4" ht="12" customHeight="1">
      <c r="A78" s="15" t="s">
        <v>125</v>
      </c>
      <c r="B78" s="21" t="s">
        <v>218</v>
      </c>
      <c r="C78" s="253">
        <v>2730</v>
      </c>
      <c r="D78" s="306">
        <v>2730</v>
      </c>
    </row>
    <row r="79" spans="1:4" ht="12" customHeight="1">
      <c r="A79" s="15" t="s">
        <v>118</v>
      </c>
      <c r="B79" s="8" t="s">
        <v>239</v>
      </c>
      <c r="C79" s="253"/>
      <c r="D79" s="306"/>
    </row>
    <row r="80" spans="1:4" ht="12" customHeight="1">
      <c r="A80" s="15" t="s">
        <v>119</v>
      </c>
      <c r="B80" s="89" t="s">
        <v>240</v>
      </c>
      <c r="C80" s="253"/>
      <c r="D80" s="306"/>
    </row>
    <row r="81" spans="1:4" ht="12" customHeight="1">
      <c r="A81" s="15" t="s">
        <v>126</v>
      </c>
      <c r="B81" s="89" t="s">
        <v>298</v>
      </c>
      <c r="C81" s="253"/>
      <c r="D81" s="306"/>
    </row>
    <row r="82" spans="1:4" ht="12" customHeight="1">
      <c r="A82" s="15" t="s">
        <v>127</v>
      </c>
      <c r="B82" s="90" t="s">
        <v>241</v>
      </c>
      <c r="C82" s="253"/>
      <c r="D82" s="306"/>
    </row>
    <row r="83" spans="1:4" ht="12" customHeight="1">
      <c r="A83" s="14" t="s">
        <v>128</v>
      </c>
      <c r="B83" s="91" t="s">
        <v>242</v>
      </c>
      <c r="C83" s="253"/>
      <c r="D83" s="306"/>
    </row>
    <row r="84" spans="1:4" ht="12" customHeight="1">
      <c r="A84" s="15" t="s">
        <v>129</v>
      </c>
      <c r="B84" s="91" t="s">
        <v>243</v>
      </c>
      <c r="C84" s="253"/>
      <c r="D84" s="306"/>
    </row>
    <row r="85" spans="1:4" ht="12" customHeight="1" thickBot="1">
      <c r="A85" s="20" t="s">
        <v>131</v>
      </c>
      <c r="B85" s="92" t="s">
        <v>244</v>
      </c>
      <c r="C85" s="271"/>
      <c r="D85" s="307"/>
    </row>
    <row r="86" spans="1:4" ht="12" customHeight="1" thickBot="1">
      <c r="A86" s="22" t="s">
        <v>36</v>
      </c>
      <c r="B86" s="30" t="s">
        <v>328</v>
      </c>
      <c r="C86" s="176">
        <f>+C87+C88+C89</f>
        <v>0</v>
      </c>
      <c r="D86" s="304"/>
    </row>
    <row r="87" spans="1:4" ht="12" customHeight="1">
      <c r="A87" s="17" t="s">
        <v>120</v>
      </c>
      <c r="B87" s="8" t="s">
        <v>299</v>
      </c>
      <c r="C87" s="252"/>
      <c r="D87" s="305"/>
    </row>
    <row r="88" spans="1:4" ht="12" customHeight="1">
      <c r="A88" s="17" t="s">
        <v>121</v>
      </c>
      <c r="B88" s="13" t="s">
        <v>219</v>
      </c>
      <c r="C88" s="248"/>
      <c r="D88" s="306"/>
    </row>
    <row r="89" spans="1:4" ht="12" customHeight="1">
      <c r="A89" s="17" t="s">
        <v>122</v>
      </c>
      <c r="B89" s="156" t="s">
        <v>329</v>
      </c>
      <c r="C89" s="246"/>
      <c r="D89" s="306"/>
    </row>
    <row r="90" spans="1:4" ht="12" customHeight="1">
      <c r="A90" s="17" t="s">
        <v>123</v>
      </c>
      <c r="B90" s="156" t="s">
        <v>392</v>
      </c>
      <c r="C90" s="246"/>
      <c r="D90" s="306"/>
    </row>
    <row r="91" spans="1:4" ht="12" customHeight="1">
      <c r="A91" s="17" t="s">
        <v>124</v>
      </c>
      <c r="B91" s="156" t="s">
        <v>330</v>
      </c>
      <c r="C91" s="246"/>
      <c r="D91" s="306"/>
    </row>
    <row r="92" spans="1:4" ht="15">
      <c r="A92" s="17" t="s">
        <v>130</v>
      </c>
      <c r="B92" s="156" t="s">
        <v>331</v>
      </c>
      <c r="C92" s="246"/>
      <c r="D92" s="306"/>
    </row>
    <row r="93" spans="1:4" ht="12" customHeight="1">
      <c r="A93" s="17" t="s">
        <v>132</v>
      </c>
      <c r="B93" s="229" t="s">
        <v>302</v>
      </c>
      <c r="C93" s="246"/>
      <c r="D93" s="306"/>
    </row>
    <row r="94" spans="1:4" ht="12" customHeight="1">
      <c r="A94" s="17" t="s">
        <v>220</v>
      </c>
      <c r="B94" s="229" t="s">
        <v>303</v>
      </c>
      <c r="C94" s="246"/>
      <c r="D94" s="306"/>
    </row>
    <row r="95" spans="1:4" ht="12" customHeight="1">
      <c r="A95" s="17" t="s">
        <v>221</v>
      </c>
      <c r="B95" s="229" t="s">
        <v>301</v>
      </c>
      <c r="C95" s="246"/>
      <c r="D95" s="306"/>
    </row>
    <row r="96" spans="1:4" ht="24" customHeight="1" thickBot="1">
      <c r="A96" s="14" t="s">
        <v>222</v>
      </c>
      <c r="B96" s="230" t="s">
        <v>300</v>
      </c>
      <c r="C96" s="272"/>
      <c r="D96" s="307"/>
    </row>
    <row r="97" spans="1:4" ht="12" customHeight="1" thickBot="1">
      <c r="A97" s="22" t="s">
        <v>37</v>
      </c>
      <c r="B97" s="85" t="s">
        <v>332</v>
      </c>
      <c r="C97" s="176">
        <f>+C98+C99</f>
        <v>0</v>
      </c>
      <c r="D97" s="304"/>
    </row>
    <row r="98" spans="1:4" ht="12" customHeight="1">
      <c r="A98" s="17" t="s">
        <v>94</v>
      </c>
      <c r="B98" s="10" t="s">
        <v>80</v>
      </c>
      <c r="C98" s="252"/>
      <c r="D98" s="305"/>
    </row>
    <row r="99" spans="1:4" ht="12" customHeight="1" thickBot="1">
      <c r="A99" s="18" t="s">
        <v>95</v>
      </c>
      <c r="B99" s="13" t="s">
        <v>81</v>
      </c>
      <c r="C99" s="253"/>
      <c r="D99" s="307"/>
    </row>
    <row r="100" spans="1:4" s="154" customFormat="1" ht="12" customHeight="1" thickBot="1">
      <c r="A100" s="160" t="s">
        <v>38</v>
      </c>
      <c r="B100" s="155" t="s">
        <v>304</v>
      </c>
      <c r="C100" s="273"/>
      <c r="D100" s="318"/>
    </row>
    <row r="101" spans="1:4" ht="12" customHeight="1" thickBot="1">
      <c r="A101" s="152" t="s">
        <v>39</v>
      </c>
      <c r="B101" s="153" t="s">
        <v>167</v>
      </c>
      <c r="C101" s="244">
        <f>+C73+C86+C97+C100</f>
        <v>5928</v>
      </c>
      <c r="D101" s="304">
        <v>6178</v>
      </c>
    </row>
    <row r="102" spans="1:4" ht="12" customHeight="1" thickBot="1">
      <c r="A102" s="160" t="s">
        <v>40</v>
      </c>
      <c r="B102" s="155" t="s">
        <v>393</v>
      </c>
      <c r="C102" s="176">
        <f>+C103+C111</f>
        <v>0</v>
      </c>
      <c r="D102" s="304"/>
    </row>
    <row r="103" spans="1:4" ht="12" customHeight="1" thickBot="1">
      <c r="A103" s="167" t="s">
        <v>101</v>
      </c>
      <c r="B103" s="231" t="s">
        <v>398</v>
      </c>
      <c r="C103" s="176">
        <f>+C104+C105+C106+C107+C108+C109+C110</f>
        <v>0</v>
      </c>
      <c r="D103" s="304"/>
    </row>
    <row r="104" spans="1:4" ht="12" customHeight="1">
      <c r="A104" s="168" t="s">
        <v>104</v>
      </c>
      <c r="B104" s="169" t="s">
        <v>305</v>
      </c>
      <c r="C104" s="274"/>
      <c r="D104" s="305"/>
    </row>
    <row r="105" spans="1:4" ht="12" customHeight="1">
      <c r="A105" s="161" t="s">
        <v>105</v>
      </c>
      <c r="B105" s="156" t="s">
        <v>306</v>
      </c>
      <c r="C105" s="275"/>
      <c r="D105" s="306"/>
    </row>
    <row r="106" spans="1:4" ht="12" customHeight="1">
      <c r="A106" s="161" t="s">
        <v>106</v>
      </c>
      <c r="B106" s="156" t="s">
        <v>307</v>
      </c>
      <c r="C106" s="275"/>
      <c r="D106" s="306"/>
    </row>
    <row r="107" spans="1:4" ht="12" customHeight="1">
      <c r="A107" s="161" t="s">
        <v>107</v>
      </c>
      <c r="B107" s="156" t="s">
        <v>308</v>
      </c>
      <c r="C107" s="275"/>
      <c r="D107" s="306"/>
    </row>
    <row r="108" spans="1:4" ht="12" customHeight="1">
      <c r="A108" s="161" t="s">
        <v>206</v>
      </c>
      <c r="B108" s="156" t="s">
        <v>309</v>
      </c>
      <c r="C108" s="275"/>
      <c r="D108" s="306"/>
    </row>
    <row r="109" spans="1:4" ht="12" customHeight="1">
      <c r="A109" s="161" t="s">
        <v>223</v>
      </c>
      <c r="B109" s="156" t="s">
        <v>310</v>
      </c>
      <c r="C109" s="275"/>
      <c r="D109" s="306"/>
    </row>
    <row r="110" spans="1:4" ht="12" customHeight="1" thickBot="1">
      <c r="A110" s="170" t="s">
        <v>224</v>
      </c>
      <c r="B110" s="171" t="s">
        <v>311</v>
      </c>
      <c r="C110" s="276"/>
      <c r="D110" s="307"/>
    </row>
    <row r="111" spans="1:4" ht="12" customHeight="1" thickBot="1">
      <c r="A111" s="167" t="s">
        <v>102</v>
      </c>
      <c r="B111" s="231" t="s">
        <v>399</v>
      </c>
      <c r="C111" s="176">
        <f>+C112+C113+C114+C115+C116+C117+C118+C119</f>
        <v>0</v>
      </c>
      <c r="D111" s="304"/>
    </row>
    <row r="112" spans="1:4" ht="12" customHeight="1">
      <c r="A112" s="168" t="s">
        <v>110</v>
      </c>
      <c r="B112" s="169" t="s">
        <v>305</v>
      </c>
      <c r="C112" s="274"/>
      <c r="D112" s="305"/>
    </row>
    <row r="113" spans="1:4" ht="12" customHeight="1">
      <c r="A113" s="161" t="s">
        <v>111</v>
      </c>
      <c r="B113" s="156" t="s">
        <v>312</v>
      </c>
      <c r="C113" s="275"/>
      <c r="D113" s="306"/>
    </row>
    <row r="114" spans="1:4" ht="12" customHeight="1">
      <c r="A114" s="161" t="s">
        <v>112</v>
      </c>
      <c r="B114" s="156" t="s">
        <v>307</v>
      </c>
      <c r="C114" s="275"/>
      <c r="D114" s="306"/>
    </row>
    <row r="115" spans="1:4" ht="12" customHeight="1">
      <c r="A115" s="161" t="s">
        <v>113</v>
      </c>
      <c r="B115" s="156" t="s">
        <v>308</v>
      </c>
      <c r="C115" s="275"/>
      <c r="D115" s="306"/>
    </row>
    <row r="116" spans="1:4" ht="12" customHeight="1">
      <c r="A116" s="161" t="s">
        <v>207</v>
      </c>
      <c r="B116" s="156" t="s">
        <v>309</v>
      </c>
      <c r="C116" s="275"/>
      <c r="D116" s="306"/>
    </row>
    <row r="117" spans="1:4" ht="12" customHeight="1">
      <c r="A117" s="161" t="s">
        <v>225</v>
      </c>
      <c r="B117" s="156" t="s">
        <v>313</v>
      </c>
      <c r="C117" s="275"/>
      <c r="D117" s="306"/>
    </row>
    <row r="118" spans="1:4" ht="12" customHeight="1">
      <c r="A118" s="161" t="s">
        <v>226</v>
      </c>
      <c r="B118" s="156" t="s">
        <v>311</v>
      </c>
      <c r="C118" s="275"/>
      <c r="D118" s="306"/>
    </row>
    <row r="119" spans="1:4" ht="12" customHeight="1" thickBot="1">
      <c r="A119" s="170" t="s">
        <v>227</v>
      </c>
      <c r="B119" s="171" t="s">
        <v>396</v>
      </c>
      <c r="C119" s="276"/>
      <c r="D119" s="307"/>
    </row>
    <row r="120" spans="1:4" ht="12" customHeight="1" thickBot="1">
      <c r="A120" s="160" t="s">
        <v>41</v>
      </c>
      <c r="B120" s="227" t="s">
        <v>314</v>
      </c>
      <c r="C120" s="277">
        <f>+C101+C102</f>
        <v>5928</v>
      </c>
      <c r="D120" s="304">
        <v>6178</v>
      </c>
    </row>
    <row r="121" spans="1:8" ht="15" customHeight="1" thickBot="1">
      <c r="A121" s="160" t="s">
        <v>42</v>
      </c>
      <c r="B121" s="227" t="s">
        <v>315</v>
      </c>
      <c r="C121" s="308"/>
      <c r="D121" s="304"/>
      <c r="E121" s="41"/>
      <c r="F121" s="86"/>
      <c r="G121" s="86"/>
      <c r="H121" s="86"/>
    </row>
    <row r="122" spans="1:4" s="1" customFormat="1" ht="12.75" customHeight="1" thickBot="1">
      <c r="A122" s="172" t="s">
        <v>43</v>
      </c>
      <c r="B122" s="228" t="s">
        <v>316</v>
      </c>
      <c r="C122" s="265">
        <f>+C120+C121</f>
        <v>5928</v>
      </c>
      <c r="D122" s="292">
        <v>6178</v>
      </c>
    </row>
    <row r="123" spans="1:4" ht="15">
      <c r="A123" s="232"/>
      <c r="B123" s="232"/>
      <c r="C123" s="233"/>
      <c r="D123" s="282"/>
    </row>
    <row r="124" spans="1:4" ht="15">
      <c r="A124" s="596" t="s">
        <v>170</v>
      </c>
      <c r="B124" s="596"/>
      <c r="C124" s="596"/>
      <c r="D124" s="281"/>
    </row>
    <row r="125" spans="1:4" ht="15" customHeight="1" thickBot="1">
      <c r="A125" s="594" t="s">
        <v>164</v>
      </c>
      <c r="B125" s="594"/>
      <c r="C125" s="177" t="s">
        <v>318</v>
      </c>
      <c r="D125" s="284"/>
    </row>
    <row r="126" spans="1:4" ht="13.5" customHeight="1" thickBot="1">
      <c r="A126" s="22">
        <v>1</v>
      </c>
      <c r="B126" s="30" t="s">
        <v>234</v>
      </c>
      <c r="C126" s="176">
        <f>+C51-C101</f>
        <v>-5928</v>
      </c>
      <c r="D126" s="292">
        <v>-6178</v>
      </c>
    </row>
    <row r="127" spans="1:3" ht="7.5" customHeight="1">
      <c r="A127" s="232"/>
      <c r="B127" s="232"/>
      <c r="C127" s="233"/>
    </row>
  </sheetData>
  <sheetProtection/>
  <mergeCells count="6">
    <mergeCell ref="A124:C124"/>
    <mergeCell ref="A125:B125"/>
    <mergeCell ref="A1:C1"/>
    <mergeCell ref="A2:B2"/>
    <mergeCell ref="A69:C69"/>
    <mergeCell ref="A70:B7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&amp;L1.3. melléklet az 162013. (II.15.) számú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5"/>
  <sheetViews>
    <sheetView zoomScale="120" zoomScaleNormal="120" zoomScaleSheetLayoutView="130" zoomScalePageLayoutView="0" workbookViewId="0" topLeftCell="A1">
      <selection activeCell="B129" sqref="B129"/>
    </sheetView>
  </sheetViews>
  <sheetFormatPr defaultColWidth="9.375" defaultRowHeight="12.75"/>
  <cols>
    <col min="1" max="1" width="9.00390625" style="408" customWidth="1"/>
    <col min="2" max="2" width="78.50390625" style="408" customWidth="1"/>
    <col min="3" max="3" width="19.375" style="434" bestFit="1" customWidth="1"/>
    <col min="4" max="4" width="10.50390625" style="408" bestFit="1" customWidth="1"/>
    <col min="5" max="16384" width="9.375" style="408" customWidth="1"/>
  </cols>
  <sheetData>
    <row r="1" spans="1:3" s="436" customFormat="1" ht="15.75" customHeight="1">
      <c r="A1" s="592" t="s">
        <v>32</v>
      </c>
      <c r="B1" s="592"/>
      <c r="C1" s="592"/>
    </row>
    <row r="2" spans="1:3" s="40" customFormat="1" ht="15.75" customHeight="1" thickBot="1">
      <c r="A2" s="603" t="s">
        <v>162</v>
      </c>
      <c r="B2" s="603"/>
      <c r="C2" s="423" t="s">
        <v>318</v>
      </c>
    </row>
    <row r="3" spans="1:5" s="40" customFormat="1" ht="37.5" customHeight="1" thickBot="1">
      <c r="A3" s="37" t="s">
        <v>92</v>
      </c>
      <c r="B3" s="243" t="s">
        <v>34</v>
      </c>
      <c r="C3" s="344" t="s">
        <v>297</v>
      </c>
      <c r="D3" s="435" t="s">
        <v>413</v>
      </c>
      <c r="E3" s="344" t="s">
        <v>457</v>
      </c>
    </row>
    <row r="4" spans="1:5" s="40" customFormat="1" ht="12" customHeight="1" thickBot="1">
      <c r="A4" s="37">
        <v>1</v>
      </c>
      <c r="B4" s="243">
        <v>2</v>
      </c>
      <c r="C4" s="344">
        <v>3</v>
      </c>
      <c r="D4" s="243">
        <v>4</v>
      </c>
      <c r="E4" s="344">
        <v>5</v>
      </c>
    </row>
    <row r="5" spans="1:5" s="40" customFormat="1" ht="12" customHeight="1" thickBot="1">
      <c r="A5" s="24" t="s">
        <v>35</v>
      </c>
      <c r="B5" s="324" t="s">
        <v>176</v>
      </c>
      <c r="C5" s="346">
        <f>+C6+C11+C20</f>
        <v>0</v>
      </c>
      <c r="D5" s="346">
        <f>+D6+D11+D20</f>
        <v>0</v>
      </c>
      <c r="E5" s="346">
        <f>+E6+E11+E20</f>
        <v>0</v>
      </c>
    </row>
    <row r="6" spans="1:5" s="40" customFormat="1" ht="12" customHeight="1" thickBot="1">
      <c r="A6" s="22" t="s">
        <v>36</v>
      </c>
      <c r="B6" s="323" t="s">
        <v>386</v>
      </c>
      <c r="C6" s="346">
        <f>+C7+C8+C9+C10</f>
        <v>0</v>
      </c>
      <c r="D6" s="346">
        <f>+D7+D8+D9+D10</f>
        <v>0</v>
      </c>
      <c r="E6" s="346">
        <f>+E7+E8+E9+E10</f>
        <v>0</v>
      </c>
    </row>
    <row r="7" spans="1:5" s="40" customFormat="1" ht="12" customHeight="1">
      <c r="A7" s="15" t="s">
        <v>120</v>
      </c>
      <c r="B7" s="351" t="s">
        <v>76</v>
      </c>
      <c r="C7" s="393"/>
      <c r="D7" s="421"/>
      <c r="E7" s="403"/>
    </row>
    <row r="8" spans="1:5" s="40" customFormat="1" ht="12" customHeight="1">
      <c r="A8" s="15" t="s">
        <v>121</v>
      </c>
      <c r="B8" s="352" t="s">
        <v>93</v>
      </c>
      <c r="C8" s="394"/>
      <c r="D8" s="311"/>
      <c r="E8" s="404"/>
    </row>
    <row r="9" spans="1:5" s="40" customFormat="1" ht="12" customHeight="1">
      <c r="A9" s="15" t="s">
        <v>122</v>
      </c>
      <c r="B9" s="352" t="s">
        <v>177</v>
      </c>
      <c r="C9" s="394"/>
      <c r="D9" s="311"/>
      <c r="E9" s="404"/>
    </row>
    <row r="10" spans="1:5" s="40" customFormat="1" ht="12" customHeight="1" thickBot="1">
      <c r="A10" s="15" t="s">
        <v>123</v>
      </c>
      <c r="B10" s="353" t="s">
        <v>178</v>
      </c>
      <c r="C10" s="395"/>
      <c r="D10" s="422"/>
      <c r="E10" s="405"/>
    </row>
    <row r="11" spans="1:5" s="40" customFormat="1" ht="12" customHeight="1" thickBot="1">
      <c r="A11" s="22" t="s">
        <v>37</v>
      </c>
      <c r="B11" s="324" t="s">
        <v>179</v>
      </c>
      <c r="C11" s="346">
        <f>+C12+C13+C14+C15+C16+C17+C18+C19</f>
        <v>0</v>
      </c>
      <c r="D11" s="346">
        <f>+D12+D13+D14+D15+D16+D17+D18+D19</f>
        <v>0</v>
      </c>
      <c r="E11" s="346">
        <f>+E12+E13+E14+E15+E16+E17+E18+E19</f>
        <v>0</v>
      </c>
    </row>
    <row r="12" spans="1:5" s="40" customFormat="1" ht="12" customHeight="1">
      <c r="A12" s="19" t="s">
        <v>94</v>
      </c>
      <c r="B12" s="359" t="s">
        <v>184</v>
      </c>
      <c r="C12" s="393"/>
      <c r="D12" s="421"/>
      <c r="E12" s="403"/>
    </row>
    <row r="13" spans="1:5" s="40" customFormat="1" ht="12" customHeight="1">
      <c r="A13" s="15" t="s">
        <v>95</v>
      </c>
      <c r="B13" s="360" t="s">
        <v>185</v>
      </c>
      <c r="C13" s="394"/>
      <c r="D13" s="311"/>
      <c r="E13" s="404"/>
    </row>
    <row r="14" spans="1:5" s="40" customFormat="1" ht="12" customHeight="1">
      <c r="A14" s="15" t="s">
        <v>96</v>
      </c>
      <c r="B14" s="360" t="s">
        <v>186</v>
      </c>
      <c r="C14" s="394"/>
      <c r="D14" s="311"/>
      <c r="E14" s="404"/>
    </row>
    <row r="15" spans="1:5" s="40" customFormat="1" ht="12" customHeight="1">
      <c r="A15" s="15" t="s">
        <v>97</v>
      </c>
      <c r="B15" s="360" t="s">
        <v>187</v>
      </c>
      <c r="C15" s="394"/>
      <c r="D15" s="311"/>
      <c r="E15" s="404"/>
    </row>
    <row r="16" spans="1:5" s="40" customFormat="1" ht="12" customHeight="1">
      <c r="A16" s="14" t="s">
        <v>180</v>
      </c>
      <c r="B16" s="361" t="s">
        <v>188</v>
      </c>
      <c r="C16" s="394"/>
      <c r="D16" s="311"/>
      <c r="E16" s="404"/>
    </row>
    <row r="17" spans="1:5" s="40" customFormat="1" ht="12" customHeight="1">
      <c r="A17" s="15" t="s">
        <v>181</v>
      </c>
      <c r="B17" s="360" t="s">
        <v>258</v>
      </c>
      <c r="C17" s="394"/>
      <c r="D17" s="311"/>
      <c r="E17" s="404"/>
    </row>
    <row r="18" spans="1:5" s="40" customFormat="1" ht="12" customHeight="1">
      <c r="A18" s="15" t="s">
        <v>182</v>
      </c>
      <c r="B18" s="360" t="s">
        <v>190</v>
      </c>
      <c r="C18" s="394"/>
      <c r="D18" s="311"/>
      <c r="E18" s="404"/>
    </row>
    <row r="19" spans="1:5" s="40" customFormat="1" ht="12" customHeight="1" thickBot="1">
      <c r="A19" s="16" t="s">
        <v>183</v>
      </c>
      <c r="B19" s="362" t="s">
        <v>191</v>
      </c>
      <c r="C19" s="395"/>
      <c r="D19" s="422"/>
      <c r="E19" s="405"/>
    </row>
    <row r="20" spans="1:5" s="40" customFormat="1" ht="12" customHeight="1" thickBot="1">
      <c r="A20" s="22" t="s">
        <v>192</v>
      </c>
      <c r="B20" s="324" t="s">
        <v>259</v>
      </c>
      <c r="C20" s="340"/>
      <c r="D20" s="407"/>
      <c r="E20" s="407"/>
    </row>
    <row r="21" spans="1:5" s="40" customFormat="1" ht="12" customHeight="1" thickBot="1">
      <c r="A21" s="22" t="s">
        <v>39</v>
      </c>
      <c r="B21" s="324" t="s">
        <v>194</v>
      </c>
      <c r="C21" s="346">
        <f>+C22+C23+C24+C25+C26+C27+C28+C29</f>
        <v>21084</v>
      </c>
      <c r="D21" s="346">
        <f>+D22+D23+D24+D25+D26+D27+D28+D29</f>
        <v>22733</v>
      </c>
      <c r="E21" s="346">
        <f>+E22+E23+E24+E25+E26+E27+E28+E29</f>
        <v>22733</v>
      </c>
    </row>
    <row r="22" spans="1:5" s="40" customFormat="1" ht="12" customHeight="1">
      <c r="A22" s="17" t="s">
        <v>98</v>
      </c>
      <c r="B22" s="363" t="s">
        <v>200</v>
      </c>
      <c r="C22" s="393">
        <v>21084</v>
      </c>
      <c r="D22" s="421">
        <v>22733</v>
      </c>
      <c r="E22" s="403">
        <v>22733</v>
      </c>
    </row>
    <row r="23" spans="1:5" s="40" customFormat="1" ht="12" customHeight="1">
      <c r="A23" s="15" t="s">
        <v>99</v>
      </c>
      <c r="B23" s="360" t="s">
        <v>201</v>
      </c>
      <c r="C23" s="394"/>
      <c r="D23" s="311"/>
      <c r="E23" s="404"/>
    </row>
    <row r="24" spans="1:5" s="40" customFormat="1" ht="12" customHeight="1">
      <c r="A24" s="15" t="s">
        <v>100</v>
      </c>
      <c r="B24" s="360" t="s">
        <v>202</v>
      </c>
      <c r="C24" s="394"/>
      <c r="D24" s="311"/>
      <c r="E24" s="404"/>
    </row>
    <row r="25" spans="1:5" s="40" customFormat="1" ht="12" customHeight="1">
      <c r="A25" s="18" t="s">
        <v>195</v>
      </c>
      <c r="B25" s="360" t="s">
        <v>103</v>
      </c>
      <c r="C25" s="394"/>
      <c r="D25" s="311"/>
      <c r="E25" s="404"/>
    </row>
    <row r="26" spans="1:5" s="40" customFormat="1" ht="12" customHeight="1">
      <c r="A26" s="18" t="s">
        <v>196</v>
      </c>
      <c r="B26" s="360" t="s">
        <v>203</v>
      </c>
      <c r="C26" s="394"/>
      <c r="D26" s="311"/>
      <c r="E26" s="404"/>
    </row>
    <row r="27" spans="1:5" s="40" customFormat="1" ht="12" customHeight="1">
      <c r="A27" s="15" t="s">
        <v>197</v>
      </c>
      <c r="B27" s="360" t="s">
        <v>204</v>
      </c>
      <c r="C27" s="394"/>
      <c r="D27" s="311"/>
      <c r="E27" s="404"/>
    </row>
    <row r="28" spans="1:5" s="40" customFormat="1" ht="12" customHeight="1">
      <c r="A28" s="15" t="s">
        <v>198</v>
      </c>
      <c r="B28" s="360" t="s">
        <v>260</v>
      </c>
      <c r="C28" s="356"/>
      <c r="D28" s="311"/>
      <c r="E28" s="404"/>
    </row>
    <row r="29" spans="1:5" s="40" customFormat="1" ht="12" customHeight="1" thickBot="1">
      <c r="A29" s="15" t="s">
        <v>199</v>
      </c>
      <c r="B29" s="364" t="s">
        <v>205</v>
      </c>
      <c r="C29" s="357"/>
      <c r="D29" s="422"/>
      <c r="E29" s="405"/>
    </row>
    <row r="30" spans="1:5" s="40" customFormat="1" ht="12" customHeight="1" thickBot="1">
      <c r="A30" s="148" t="s">
        <v>40</v>
      </c>
      <c r="B30" s="324" t="s">
        <v>387</v>
      </c>
      <c r="C30" s="346">
        <f>+C31+C37</f>
        <v>0</v>
      </c>
      <c r="D30" s="346">
        <f>+D31+D37</f>
        <v>0</v>
      </c>
      <c r="E30" s="346">
        <f>+E31+E37</f>
        <v>0</v>
      </c>
    </row>
    <row r="31" spans="1:5" s="40" customFormat="1" ht="12" customHeight="1">
      <c r="A31" s="149" t="s">
        <v>101</v>
      </c>
      <c r="B31" s="365" t="s">
        <v>388</v>
      </c>
      <c r="C31" s="437">
        <f>+C32+C33+C34+C35+C36</f>
        <v>0</v>
      </c>
      <c r="D31" s="438">
        <f>+D32+D33+D34+D35+D36</f>
        <v>0</v>
      </c>
      <c r="E31" s="390">
        <f>+E32+E33+E34+E35+E36</f>
        <v>0</v>
      </c>
    </row>
    <row r="32" spans="1:5" s="40" customFormat="1" ht="12" customHeight="1">
      <c r="A32" s="150" t="s">
        <v>104</v>
      </c>
      <c r="B32" s="366" t="s">
        <v>261</v>
      </c>
      <c r="C32" s="356"/>
      <c r="D32" s="311"/>
      <c r="E32" s="404"/>
    </row>
    <row r="33" spans="1:5" s="40" customFormat="1" ht="12" customHeight="1">
      <c r="A33" s="150" t="s">
        <v>105</v>
      </c>
      <c r="B33" s="366" t="s">
        <v>262</v>
      </c>
      <c r="C33" s="356"/>
      <c r="D33" s="311"/>
      <c r="E33" s="404"/>
    </row>
    <row r="34" spans="1:5" s="40" customFormat="1" ht="12" customHeight="1">
      <c r="A34" s="150" t="s">
        <v>106</v>
      </c>
      <c r="B34" s="366" t="s">
        <v>263</v>
      </c>
      <c r="C34" s="356"/>
      <c r="D34" s="311"/>
      <c r="E34" s="404"/>
    </row>
    <row r="35" spans="1:5" s="40" customFormat="1" ht="12" customHeight="1">
      <c r="A35" s="150" t="s">
        <v>107</v>
      </c>
      <c r="B35" s="366" t="s">
        <v>264</v>
      </c>
      <c r="C35" s="356"/>
      <c r="D35" s="311"/>
      <c r="E35" s="404"/>
    </row>
    <row r="36" spans="1:5" s="40" customFormat="1" ht="12" customHeight="1">
      <c r="A36" s="150" t="s">
        <v>206</v>
      </c>
      <c r="B36" s="366" t="s">
        <v>389</v>
      </c>
      <c r="C36" s="356"/>
      <c r="D36" s="311"/>
      <c r="E36" s="404"/>
    </row>
    <row r="37" spans="1:5" s="40" customFormat="1" ht="12" customHeight="1">
      <c r="A37" s="150" t="s">
        <v>102</v>
      </c>
      <c r="B37" s="367" t="s">
        <v>390</v>
      </c>
      <c r="C37" s="391">
        <f>+C38+C39+C40+C41+C42</f>
        <v>0</v>
      </c>
      <c r="D37" s="319">
        <f>+D38+D39+D40+D41+D42</f>
        <v>0</v>
      </c>
      <c r="E37" s="392">
        <f>+E38+E39+E40+E41+E42</f>
        <v>0</v>
      </c>
    </row>
    <row r="38" spans="1:5" s="40" customFormat="1" ht="12" customHeight="1">
      <c r="A38" s="150" t="s">
        <v>110</v>
      </c>
      <c r="B38" s="366" t="s">
        <v>261</v>
      </c>
      <c r="C38" s="356"/>
      <c r="D38" s="311"/>
      <c r="E38" s="404"/>
    </row>
    <row r="39" spans="1:5" s="40" customFormat="1" ht="12" customHeight="1">
      <c r="A39" s="150" t="s">
        <v>111</v>
      </c>
      <c r="B39" s="366" t="s">
        <v>262</v>
      </c>
      <c r="C39" s="356"/>
      <c r="D39" s="311"/>
      <c r="E39" s="404"/>
    </row>
    <row r="40" spans="1:5" s="40" customFormat="1" ht="12" customHeight="1">
      <c r="A40" s="150" t="s">
        <v>112</v>
      </c>
      <c r="B40" s="366" t="s">
        <v>263</v>
      </c>
      <c r="C40" s="356"/>
      <c r="D40" s="311"/>
      <c r="E40" s="404"/>
    </row>
    <row r="41" spans="1:5" s="40" customFormat="1" ht="12" customHeight="1">
      <c r="A41" s="150" t="s">
        <v>113</v>
      </c>
      <c r="B41" s="368" t="s">
        <v>264</v>
      </c>
      <c r="C41" s="356"/>
      <c r="D41" s="311"/>
      <c r="E41" s="404"/>
    </row>
    <row r="42" spans="1:5" s="40" customFormat="1" ht="12" customHeight="1" thickBot="1">
      <c r="A42" s="151" t="s">
        <v>207</v>
      </c>
      <c r="B42" s="369" t="s">
        <v>391</v>
      </c>
      <c r="C42" s="357"/>
      <c r="D42" s="422"/>
      <c r="E42" s="405"/>
    </row>
    <row r="43" spans="1:5" s="40" customFormat="1" ht="12" customHeight="1" thickBot="1">
      <c r="A43" s="22" t="s">
        <v>208</v>
      </c>
      <c r="B43" s="325" t="s">
        <v>265</v>
      </c>
      <c r="C43" s="346">
        <f>+C44+C45</f>
        <v>0</v>
      </c>
      <c r="D43" s="346">
        <f>+D44+D45</f>
        <v>0</v>
      </c>
      <c r="E43" s="346">
        <f>+E44+E45</f>
        <v>0</v>
      </c>
    </row>
    <row r="44" spans="1:5" s="40" customFormat="1" ht="12" customHeight="1">
      <c r="A44" s="17" t="s">
        <v>108</v>
      </c>
      <c r="B44" s="352" t="s">
        <v>266</v>
      </c>
      <c r="C44" s="393"/>
      <c r="D44" s="421"/>
      <c r="E44" s="403"/>
    </row>
    <row r="45" spans="1:5" s="40" customFormat="1" ht="12" customHeight="1" thickBot="1">
      <c r="A45" s="14" t="s">
        <v>109</v>
      </c>
      <c r="B45" s="370" t="s">
        <v>270</v>
      </c>
      <c r="C45" s="395"/>
      <c r="D45" s="422"/>
      <c r="E45" s="405"/>
    </row>
    <row r="46" spans="1:5" s="40" customFormat="1" ht="12" customHeight="1" thickBot="1">
      <c r="A46" s="22" t="s">
        <v>42</v>
      </c>
      <c r="B46" s="325" t="s">
        <v>269</v>
      </c>
      <c r="C46" s="346">
        <f>+C47+C48+C49</f>
        <v>0</v>
      </c>
      <c r="D46" s="346">
        <f>+D47+D48+D49</f>
        <v>0</v>
      </c>
      <c r="E46" s="346">
        <f>+E47+E48+E49</f>
        <v>0</v>
      </c>
    </row>
    <row r="47" spans="1:5" s="40" customFormat="1" ht="12" customHeight="1">
      <c r="A47" s="17" t="s">
        <v>211</v>
      </c>
      <c r="B47" s="352" t="s">
        <v>209</v>
      </c>
      <c r="C47" s="354"/>
      <c r="D47" s="421"/>
      <c r="E47" s="403"/>
    </row>
    <row r="48" spans="1:5" s="40" customFormat="1" ht="12" customHeight="1">
      <c r="A48" s="15" t="s">
        <v>212</v>
      </c>
      <c r="B48" s="366" t="s">
        <v>210</v>
      </c>
      <c r="C48" s="356"/>
      <c r="D48" s="311"/>
      <c r="E48" s="404"/>
    </row>
    <row r="49" spans="1:5" s="40" customFormat="1" ht="12" customHeight="1" thickBot="1">
      <c r="A49" s="14" t="s">
        <v>327</v>
      </c>
      <c r="B49" s="370" t="s">
        <v>267</v>
      </c>
      <c r="C49" s="357"/>
      <c r="D49" s="422"/>
      <c r="E49" s="405"/>
    </row>
    <row r="50" spans="1:5" s="40" customFormat="1" ht="17.25" customHeight="1" thickBot="1">
      <c r="A50" s="22" t="s">
        <v>213</v>
      </c>
      <c r="B50" s="326" t="s">
        <v>268</v>
      </c>
      <c r="C50" s="340"/>
      <c r="D50" s="407"/>
      <c r="E50" s="407"/>
    </row>
    <row r="51" spans="1:5" s="40" customFormat="1" ht="12" customHeight="1" thickBot="1">
      <c r="A51" s="22" t="s">
        <v>44</v>
      </c>
      <c r="B51" s="327" t="s">
        <v>214</v>
      </c>
      <c r="C51" s="342">
        <f>+C6+C11+C20+C21+C30+C43+C46+C50</f>
        <v>21084</v>
      </c>
      <c r="D51" s="342">
        <f>+D6+D11+D20+D21+D30+D43+D46+D50</f>
        <v>22733</v>
      </c>
      <c r="E51" s="342">
        <f>+E6+E11+E20+E21+E30+E43+E46+E50</f>
        <v>22733</v>
      </c>
    </row>
    <row r="52" spans="1:5" s="40" customFormat="1" ht="12" customHeight="1" thickBot="1">
      <c r="A52" s="160" t="s">
        <v>45</v>
      </c>
      <c r="B52" s="323" t="s">
        <v>271</v>
      </c>
      <c r="C52" s="339">
        <f>+C53+C59</f>
        <v>0</v>
      </c>
      <c r="D52" s="339">
        <f>+D53+D59</f>
        <v>0</v>
      </c>
      <c r="E52" s="339">
        <f>+E53+E59</f>
        <v>0</v>
      </c>
    </row>
    <row r="53" spans="1:6" s="40" customFormat="1" ht="12" customHeight="1">
      <c r="A53" s="226" t="s">
        <v>158</v>
      </c>
      <c r="B53" s="365" t="s">
        <v>272</v>
      </c>
      <c r="C53" s="437">
        <f>+C54+C55+C56+C57+C58</f>
        <v>0</v>
      </c>
      <c r="D53" s="389">
        <f>+D54+D55+D56+D57+D58</f>
        <v>0</v>
      </c>
      <c r="E53" s="441">
        <f>+E54+E55+E56+E57+E58</f>
        <v>0</v>
      </c>
      <c r="F53" s="439"/>
    </row>
    <row r="54" spans="1:5" s="40" customFormat="1" ht="12" customHeight="1">
      <c r="A54" s="161" t="s">
        <v>287</v>
      </c>
      <c r="B54" s="366" t="s">
        <v>273</v>
      </c>
      <c r="C54" s="356"/>
      <c r="D54" s="311"/>
      <c r="E54" s="404"/>
    </row>
    <row r="55" spans="1:5" s="40" customFormat="1" ht="12" customHeight="1">
      <c r="A55" s="161" t="s">
        <v>288</v>
      </c>
      <c r="B55" s="366" t="s">
        <v>274</v>
      </c>
      <c r="C55" s="356"/>
      <c r="D55" s="311"/>
      <c r="E55" s="404"/>
    </row>
    <row r="56" spans="1:5" s="40" customFormat="1" ht="12" customHeight="1">
      <c r="A56" s="161" t="s">
        <v>289</v>
      </c>
      <c r="B56" s="366" t="s">
        <v>275</v>
      </c>
      <c r="C56" s="356"/>
      <c r="D56" s="311"/>
      <c r="E56" s="404"/>
    </row>
    <row r="57" spans="1:5" s="40" customFormat="1" ht="12" customHeight="1">
      <c r="A57" s="161" t="s">
        <v>290</v>
      </c>
      <c r="B57" s="366" t="s">
        <v>276</v>
      </c>
      <c r="C57" s="356"/>
      <c r="D57" s="311"/>
      <c r="E57" s="404"/>
    </row>
    <row r="58" spans="1:5" s="40" customFormat="1" ht="12" customHeight="1">
      <c r="A58" s="161" t="s">
        <v>291</v>
      </c>
      <c r="B58" s="366" t="s">
        <v>277</v>
      </c>
      <c r="C58" s="356"/>
      <c r="D58" s="311"/>
      <c r="E58" s="404"/>
    </row>
    <row r="59" spans="1:6" s="40" customFormat="1" ht="12" customHeight="1">
      <c r="A59" s="162" t="s">
        <v>159</v>
      </c>
      <c r="B59" s="367" t="s">
        <v>278</v>
      </c>
      <c r="C59" s="440">
        <f>+C60+C61+C62+C63+C64</f>
        <v>0</v>
      </c>
      <c r="D59" s="319">
        <f>+D60+D61+D62+D63+D64</f>
        <v>0</v>
      </c>
      <c r="E59" s="257">
        <f>+E60+E61+E62+E63+E64</f>
        <v>0</v>
      </c>
      <c r="F59" s="439"/>
    </row>
    <row r="60" spans="1:5" s="40" customFormat="1" ht="12" customHeight="1">
      <c r="A60" s="161" t="s">
        <v>292</v>
      </c>
      <c r="B60" s="366" t="s">
        <v>279</v>
      </c>
      <c r="C60" s="356"/>
      <c r="D60" s="311"/>
      <c r="E60" s="404"/>
    </row>
    <row r="61" spans="1:5" s="40" customFormat="1" ht="12" customHeight="1">
      <c r="A61" s="161" t="s">
        <v>293</v>
      </c>
      <c r="B61" s="366" t="s">
        <v>280</v>
      </c>
      <c r="C61" s="356"/>
      <c r="D61" s="311"/>
      <c r="E61" s="404"/>
    </row>
    <row r="62" spans="1:5" s="40" customFormat="1" ht="12" customHeight="1">
      <c r="A62" s="161" t="s">
        <v>294</v>
      </c>
      <c r="B62" s="366" t="s">
        <v>281</v>
      </c>
      <c r="C62" s="356"/>
      <c r="D62" s="311"/>
      <c r="E62" s="404"/>
    </row>
    <row r="63" spans="1:5" s="40" customFormat="1" ht="12" customHeight="1">
      <c r="A63" s="161" t="s">
        <v>295</v>
      </c>
      <c r="B63" s="366" t="s">
        <v>282</v>
      </c>
      <c r="C63" s="356"/>
      <c r="D63" s="311"/>
      <c r="E63" s="404"/>
    </row>
    <row r="64" spans="1:5" s="40" customFormat="1" ht="12" customHeight="1" thickBot="1">
      <c r="A64" s="163" t="s">
        <v>296</v>
      </c>
      <c r="B64" s="370" t="s">
        <v>283</v>
      </c>
      <c r="C64" s="357"/>
      <c r="D64" s="422"/>
      <c r="E64" s="405"/>
    </row>
    <row r="65" spans="1:5" s="40" customFormat="1" ht="12" customHeight="1" thickBot="1">
      <c r="A65" s="160" t="s">
        <v>46</v>
      </c>
      <c r="B65" s="323" t="s">
        <v>284</v>
      </c>
      <c r="C65" s="339">
        <f>+C51+C52</f>
        <v>21084</v>
      </c>
      <c r="D65" s="339">
        <f>+D51+D52</f>
        <v>22733</v>
      </c>
      <c r="E65" s="339">
        <f>+E51+E52</f>
        <v>22733</v>
      </c>
    </row>
    <row r="66" spans="1:5" s="40" customFormat="1" ht="13.5" customHeight="1" thickBot="1">
      <c r="A66" s="424" t="s">
        <v>47</v>
      </c>
      <c r="B66" s="326" t="s">
        <v>285</v>
      </c>
      <c r="C66" s="343"/>
      <c r="D66" s="407"/>
      <c r="E66" s="407"/>
    </row>
    <row r="67" spans="1:5" s="40" customFormat="1" ht="12" customHeight="1" thickBot="1">
      <c r="A67" s="160" t="s">
        <v>48</v>
      </c>
      <c r="B67" s="323" t="s">
        <v>286</v>
      </c>
      <c r="C67" s="339">
        <f>+C65+C66</f>
        <v>21084</v>
      </c>
      <c r="D67" s="339">
        <f>+D65+D66</f>
        <v>22733</v>
      </c>
      <c r="E67" s="339">
        <f>+E65+E66</f>
        <v>22733</v>
      </c>
    </row>
    <row r="68" spans="1:4" s="40" customFormat="1" ht="9.75">
      <c r="A68" s="425"/>
      <c r="B68" s="426"/>
      <c r="C68" s="427"/>
      <c r="D68" s="312"/>
    </row>
    <row r="69" spans="1:4" ht="16.5" customHeight="1">
      <c r="A69" s="598" t="s">
        <v>64</v>
      </c>
      <c r="B69" s="598"/>
      <c r="C69" s="598"/>
      <c r="D69" s="312"/>
    </row>
    <row r="70" spans="1:4" s="409" customFormat="1" ht="16.5" customHeight="1" thickBot="1">
      <c r="A70" s="604" t="s">
        <v>163</v>
      </c>
      <c r="B70" s="604"/>
      <c r="C70" s="428" t="s">
        <v>318</v>
      </c>
      <c r="D70" s="418"/>
    </row>
    <row r="71" spans="1:5" ht="37.5" customHeight="1" thickBot="1">
      <c r="A71" s="37" t="s">
        <v>33</v>
      </c>
      <c r="B71" s="243" t="s">
        <v>65</v>
      </c>
      <c r="C71" s="344" t="s">
        <v>297</v>
      </c>
      <c r="D71" s="407"/>
      <c r="E71" s="415"/>
    </row>
    <row r="72" spans="1:5" s="40" customFormat="1" ht="12" customHeight="1" thickBot="1">
      <c r="A72" s="37">
        <v>1</v>
      </c>
      <c r="B72" s="243">
        <v>2</v>
      </c>
      <c r="C72" s="419">
        <v>3</v>
      </c>
      <c r="D72" s="243">
        <v>4</v>
      </c>
      <c r="E72" s="419">
        <v>5</v>
      </c>
    </row>
    <row r="73" spans="1:5" ht="12" customHeight="1" thickBot="1">
      <c r="A73" s="24" t="s">
        <v>35</v>
      </c>
      <c r="B73" s="416" t="s">
        <v>215</v>
      </c>
      <c r="C73" s="346">
        <f>+C74+C75+C76+C77+C78</f>
        <v>50589</v>
      </c>
      <c r="D73" s="346">
        <f>+D74+D75+D76+D77+D78</f>
        <v>43744</v>
      </c>
      <c r="E73" s="346">
        <f>+E74+E75+E76+E77+E78</f>
        <v>43409</v>
      </c>
    </row>
    <row r="74" spans="1:5" ht="12" customHeight="1">
      <c r="A74" s="19" t="s">
        <v>114</v>
      </c>
      <c r="B74" s="359" t="s">
        <v>66</v>
      </c>
      <c r="C74" s="393">
        <v>25625</v>
      </c>
      <c r="D74" s="421">
        <v>25297</v>
      </c>
      <c r="E74" s="410">
        <v>24983</v>
      </c>
    </row>
    <row r="75" spans="1:5" ht="12" customHeight="1">
      <c r="A75" s="15" t="s">
        <v>115</v>
      </c>
      <c r="B75" s="360" t="s">
        <v>216</v>
      </c>
      <c r="C75" s="394">
        <v>6599</v>
      </c>
      <c r="D75" s="311">
        <v>6617</v>
      </c>
      <c r="E75" s="411">
        <v>5942</v>
      </c>
    </row>
    <row r="76" spans="1:5" ht="12" customHeight="1">
      <c r="A76" s="15" t="s">
        <v>116</v>
      </c>
      <c r="B76" s="360" t="s">
        <v>149</v>
      </c>
      <c r="C76" s="394">
        <v>9271</v>
      </c>
      <c r="D76" s="311">
        <v>4781</v>
      </c>
      <c r="E76" s="411">
        <v>4962</v>
      </c>
    </row>
    <row r="77" spans="1:5" ht="12" customHeight="1">
      <c r="A77" s="15" t="s">
        <v>117</v>
      </c>
      <c r="B77" s="371" t="s">
        <v>217</v>
      </c>
      <c r="C77" s="394">
        <v>9094</v>
      </c>
      <c r="D77" s="311">
        <v>7049</v>
      </c>
      <c r="E77" s="411">
        <v>7522</v>
      </c>
    </row>
    <row r="78" spans="1:5" ht="12" customHeight="1">
      <c r="A78" s="15" t="s">
        <v>125</v>
      </c>
      <c r="B78" s="21" t="s">
        <v>218</v>
      </c>
      <c r="C78" s="394"/>
      <c r="D78" s="311"/>
      <c r="E78" s="411"/>
    </row>
    <row r="79" spans="1:5" ht="12" customHeight="1">
      <c r="A79" s="15" t="s">
        <v>118</v>
      </c>
      <c r="B79" s="360" t="s">
        <v>239</v>
      </c>
      <c r="C79" s="394"/>
      <c r="D79" s="311"/>
      <c r="E79" s="411"/>
    </row>
    <row r="80" spans="1:5" ht="12" customHeight="1">
      <c r="A80" s="15" t="s">
        <v>119</v>
      </c>
      <c r="B80" s="372" t="s">
        <v>240</v>
      </c>
      <c r="C80" s="394"/>
      <c r="D80" s="311"/>
      <c r="E80" s="411"/>
    </row>
    <row r="81" spans="1:5" ht="12" customHeight="1">
      <c r="A81" s="15" t="s">
        <v>126</v>
      </c>
      <c r="B81" s="372" t="s">
        <v>298</v>
      </c>
      <c r="C81" s="394"/>
      <c r="D81" s="311"/>
      <c r="E81" s="411"/>
    </row>
    <row r="82" spans="1:5" ht="12" customHeight="1">
      <c r="A82" s="15" t="s">
        <v>127</v>
      </c>
      <c r="B82" s="373" t="s">
        <v>241</v>
      </c>
      <c r="C82" s="394"/>
      <c r="D82" s="311"/>
      <c r="E82" s="411"/>
    </row>
    <row r="83" spans="1:5" ht="12" customHeight="1">
      <c r="A83" s="14" t="s">
        <v>128</v>
      </c>
      <c r="B83" s="374" t="s">
        <v>242</v>
      </c>
      <c r="C83" s="394"/>
      <c r="D83" s="311"/>
      <c r="E83" s="411"/>
    </row>
    <row r="84" spans="1:5" ht="12" customHeight="1">
      <c r="A84" s="15" t="s">
        <v>129</v>
      </c>
      <c r="B84" s="374" t="s">
        <v>243</v>
      </c>
      <c r="C84" s="394"/>
      <c r="D84" s="311"/>
      <c r="E84" s="411"/>
    </row>
    <row r="85" spans="1:5" ht="12" customHeight="1" thickBot="1">
      <c r="A85" s="20" t="s">
        <v>131</v>
      </c>
      <c r="B85" s="375" t="s">
        <v>244</v>
      </c>
      <c r="C85" s="395"/>
      <c r="D85" s="422"/>
      <c r="E85" s="412"/>
    </row>
    <row r="86" spans="1:5" ht="12" customHeight="1" thickBot="1">
      <c r="A86" s="22" t="s">
        <v>36</v>
      </c>
      <c r="B86" s="417" t="s">
        <v>328</v>
      </c>
      <c r="C86" s="346">
        <f>+C87+C88+C89</f>
        <v>0</v>
      </c>
      <c r="D86" s="346">
        <f>+D87+D88+D89</f>
        <v>0</v>
      </c>
      <c r="E86" s="346">
        <f>+E87+E88+E89</f>
        <v>0</v>
      </c>
    </row>
    <row r="87" spans="1:5" ht="12" customHeight="1">
      <c r="A87" s="17" t="s">
        <v>120</v>
      </c>
      <c r="B87" s="360" t="s">
        <v>299</v>
      </c>
      <c r="C87" s="393"/>
      <c r="D87" s="421"/>
      <c r="E87" s="410"/>
    </row>
    <row r="88" spans="1:5" ht="12" customHeight="1">
      <c r="A88" s="17" t="s">
        <v>121</v>
      </c>
      <c r="B88" s="364" t="s">
        <v>219</v>
      </c>
      <c r="C88" s="394"/>
      <c r="D88" s="311"/>
      <c r="E88" s="411"/>
    </row>
    <row r="89" spans="1:5" ht="12" customHeight="1">
      <c r="A89" s="17" t="s">
        <v>122</v>
      </c>
      <c r="B89" s="366" t="s">
        <v>329</v>
      </c>
      <c r="C89" s="394"/>
      <c r="D89" s="311"/>
      <c r="E89" s="411"/>
    </row>
    <row r="90" spans="1:5" ht="12" customHeight="1">
      <c r="A90" s="17" t="s">
        <v>123</v>
      </c>
      <c r="B90" s="366" t="s">
        <v>392</v>
      </c>
      <c r="C90" s="394"/>
      <c r="D90" s="311"/>
      <c r="E90" s="411"/>
    </row>
    <row r="91" spans="1:5" ht="12" customHeight="1">
      <c r="A91" s="17" t="s">
        <v>124</v>
      </c>
      <c r="B91" s="366" t="s">
        <v>330</v>
      </c>
      <c r="C91" s="394"/>
      <c r="D91" s="311"/>
      <c r="E91" s="411"/>
    </row>
    <row r="92" spans="1:5" ht="9.75">
      <c r="A92" s="17" t="s">
        <v>130</v>
      </c>
      <c r="B92" s="366" t="s">
        <v>331</v>
      </c>
      <c r="C92" s="394"/>
      <c r="D92" s="311"/>
      <c r="E92" s="411"/>
    </row>
    <row r="93" spans="1:5" ht="12" customHeight="1">
      <c r="A93" s="17" t="s">
        <v>132</v>
      </c>
      <c r="B93" s="376" t="s">
        <v>302</v>
      </c>
      <c r="C93" s="394"/>
      <c r="D93" s="311"/>
      <c r="E93" s="411"/>
    </row>
    <row r="94" spans="1:5" ht="12" customHeight="1">
      <c r="A94" s="17" t="s">
        <v>220</v>
      </c>
      <c r="B94" s="376" t="s">
        <v>303</v>
      </c>
      <c r="C94" s="394"/>
      <c r="D94" s="311"/>
      <c r="E94" s="411"/>
    </row>
    <row r="95" spans="1:5" ht="9.75">
      <c r="A95" s="17" t="s">
        <v>221</v>
      </c>
      <c r="B95" s="376" t="s">
        <v>301</v>
      </c>
      <c r="C95" s="394"/>
      <c r="D95" s="311"/>
      <c r="E95" s="411"/>
    </row>
    <row r="96" spans="1:5" ht="21" thickBot="1">
      <c r="A96" s="14" t="s">
        <v>222</v>
      </c>
      <c r="B96" s="377" t="s">
        <v>300</v>
      </c>
      <c r="C96" s="395"/>
      <c r="D96" s="422"/>
      <c r="E96" s="412"/>
    </row>
    <row r="97" spans="1:5" ht="12" customHeight="1" thickBot="1">
      <c r="A97" s="22" t="s">
        <v>37</v>
      </c>
      <c r="B97" s="322" t="s">
        <v>332</v>
      </c>
      <c r="C97" s="346">
        <f>+C98+C99</f>
        <v>0</v>
      </c>
      <c r="D97" s="346">
        <f>+D98+D99</f>
        <v>0</v>
      </c>
      <c r="E97" s="346">
        <f>+E98+E99</f>
        <v>0</v>
      </c>
    </row>
    <row r="98" spans="1:5" ht="12" customHeight="1">
      <c r="A98" s="17" t="s">
        <v>94</v>
      </c>
      <c r="B98" s="363" t="s">
        <v>80</v>
      </c>
      <c r="C98" s="393"/>
      <c r="D98" s="421"/>
      <c r="E98" s="410"/>
    </row>
    <row r="99" spans="1:5" ht="12" customHeight="1" thickBot="1">
      <c r="A99" s="18" t="s">
        <v>95</v>
      </c>
      <c r="B99" s="364" t="s">
        <v>81</v>
      </c>
      <c r="C99" s="395"/>
      <c r="D99" s="422"/>
      <c r="E99" s="412"/>
    </row>
    <row r="100" spans="1:5" s="430" customFormat="1" ht="12" customHeight="1" thickBot="1">
      <c r="A100" s="160" t="s">
        <v>38</v>
      </c>
      <c r="B100" s="323" t="s">
        <v>304</v>
      </c>
      <c r="C100" s="340"/>
      <c r="D100" s="420"/>
      <c r="E100" s="429"/>
    </row>
    <row r="101" spans="1:5" ht="12" customHeight="1" thickBot="1">
      <c r="A101" s="152" t="s">
        <v>39</v>
      </c>
      <c r="B101" s="332" t="s">
        <v>167</v>
      </c>
      <c r="C101" s="346">
        <f>+C73+C86+C97+C100</f>
        <v>50589</v>
      </c>
      <c r="D101" s="346">
        <f>+D73+D86+D97+D100</f>
        <v>43744</v>
      </c>
      <c r="E101" s="346">
        <f>+E73+E86+E97+E100</f>
        <v>43409</v>
      </c>
    </row>
    <row r="102" spans="1:5" ht="12" customHeight="1" thickBot="1">
      <c r="A102" s="160" t="s">
        <v>40</v>
      </c>
      <c r="B102" s="323" t="s">
        <v>393</v>
      </c>
      <c r="C102" s="346">
        <f>+C103+C111</f>
        <v>0</v>
      </c>
      <c r="D102" s="346">
        <f>+D103+D111</f>
        <v>0</v>
      </c>
      <c r="E102" s="346">
        <f>+E103+E111</f>
        <v>0</v>
      </c>
    </row>
    <row r="103" spans="1:5" ht="12" customHeight="1" thickBot="1">
      <c r="A103" s="167" t="s">
        <v>101</v>
      </c>
      <c r="B103" s="333" t="s">
        <v>398</v>
      </c>
      <c r="C103" s="346">
        <f>+C104+C105+C106+C107+C108+C109+C110</f>
        <v>0</v>
      </c>
      <c r="D103" s="346">
        <f>+D104+D105+D106+D107+D108+D109+D110</f>
        <v>0</v>
      </c>
      <c r="E103" s="346">
        <f>+E104+E105+E106+E107+E108+E109+E110</f>
        <v>0</v>
      </c>
    </row>
    <row r="104" spans="1:5" ht="12" customHeight="1">
      <c r="A104" s="168" t="s">
        <v>104</v>
      </c>
      <c r="B104" s="352" t="s">
        <v>305</v>
      </c>
      <c r="C104" s="396"/>
      <c r="D104" s="421"/>
      <c r="E104" s="410"/>
    </row>
    <row r="105" spans="1:5" ht="12" customHeight="1">
      <c r="A105" s="161" t="s">
        <v>105</v>
      </c>
      <c r="B105" s="366" t="s">
        <v>306</v>
      </c>
      <c r="C105" s="397"/>
      <c r="D105" s="311"/>
      <c r="E105" s="411"/>
    </row>
    <row r="106" spans="1:5" ht="12" customHeight="1">
      <c r="A106" s="161" t="s">
        <v>106</v>
      </c>
      <c r="B106" s="366" t="s">
        <v>307</v>
      </c>
      <c r="C106" s="397"/>
      <c r="D106" s="311"/>
      <c r="E106" s="411"/>
    </row>
    <row r="107" spans="1:5" ht="12" customHeight="1">
      <c r="A107" s="161" t="s">
        <v>107</v>
      </c>
      <c r="B107" s="366" t="s">
        <v>308</v>
      </c>
      <c r="C107" s="397"/>
      <c r="D107" s="311"/>
      <c r="E107" s="411"/>
    </row>
    <row r="108" spans="1:5" ht="12" customHeight="1">
      <c r="A108" s="161" t="s">
        <v>206</v>
      </c>
      <c r="B108" s="366" t="s">
        <v>309</v>
      </c>
      <c r="C108" s="397"/>
      <c r="D108" s="311"/>
      <c r="E108" s="411"/>
    </row>
    <row r="109" spans="1:5" ht="12" customHeight="1">
      <c r="A109" s="161" t="s">
        <v>223</v>
      </c>
      <c r="B109" s="366" t="s">
        <v>310</v>
      </c>
      <c r="C109" s="397"/>
      <c r="D109" s="311"/>
      <c r="E109" s="411"/>
    </row>
    <row r="110" spans="1:5" ht="12" customHeight="1" thickBot="1">
      <c r="A110" s="170" t="s">
        <v>224</v>
      </c>
      <c r="B110" s="378" t="s">
        <v>311</v>
      </c>
      <c r="C110" s="398"/>
      <c r="D110" s="422"/>
      <c r="E110" s="412"/>
    </row>
    <row r="111" spans="1:5" ht="12" customHeight="1" thickBot="1">
      <c r="A111" s="167" t="s">
        <v>102</v>
      </c>
      <c r="B111" s="333" t="s">
        <v>399</v>
      </c>
      <c r="C111" s="346">
        <f>+C112+C113+C114+C115+C116+C117+C118+C119</f>
        <v>0</v>
      </c>
      <c r="D111" s="346">
        <f>+D112+D113+D114+D115+D116+D117+D118+D119</f>
        <v>0</v>
      </c>
      <c r="E111" s="346">
        <f>+E112+E113+E114+E115+E116+E117+E118+E119</f>
        <v>0</v>
      </c>
    </row>
    <row r="112" spans="1:5" ht="12" customHeight="1">
      <c r="A112" s="168" t="s">
        <v>110</v>
      </c>
      <c r="B112" s="352" t="s">
        <v>305</v>
      </c>
      <c r="C112" s="396"/>
      <c r="D112" s="421"/>
      <c r="E112" s="410"/>
    </row>
    <row r="113" spans="1:5" ht="12" customHeight="1">
      <c r="A113" s="161" t="s">
        <v>111</v>
      </c>
      <c r="B113" s="366" t="s">
        <v>312</v>
      </c>
      <c r="C113" s="397"/>
      <c r="D113" s="311"/>
      <c r="E113" s="411"/>
    </row>
    <row r="114" spans="1:5" ht="12" customHeight="1">
      <c r="A114" s="161" t="s">
        <v>112</v>
      </c>
      <c r="B114" s="366" t="s">
        <v>307</v>
      </c>
      <c r="C114" s="397"/>
      <c r="D114" s="311"/>
      <c r="E114" s="411"/>
    </row>
    <row r="115" spans="1:5" ht="12" customHeight="1">
      <c r="A115" s="161" t="s">
        <v>113</v>
      </c>
      <c r="B115" s="366" t="s">
        <v>308</v>
      </c>
      <c r="C115" s="397"/>
      <c r="D115" s="311"/>
      <c r="E115" s="411"/>
    </row>
    <row r="116" spans="1:5" ht="12" customHeight="1">
      <c r="A116" s="161" t="s">
        <v>207</v>
      </c>
      <c r="B116" s="366" t="s">
        <v>309</v>
      </c>
      <c r="C116" s="397"/>
      <c r="D116" s="311"/>
      <c r="E116" s="411"/>
    </row>
    <row r="117" spans="1:5" ht="12" customHeight="1">
      <c r="A117" s="161" t="s">
        <v>225</v>
      </c>
      <c r="B117" s="366" t="s">
        <v>313</v>
      </c>
      <c r="C117" s="397"/>
      <c r="D117" s="311"/>
      <c r="E117" s="411"/>
    </row>
    <row r="118" spans="1:5" ht="12" customHeight="1">
      <c r="A118" s="161" t="s">
        <v>226</v>
      </c>
      <c r="B118" s="366" t="s">
        <v>311</v>
      </c>
      <c r="C118" s="397"/>
      <c r="D118" s="311"/>
      <c r="E118" s="411"/>
    </row>
    <row r="119" spans="1:5" ht="12" customHeight="1" thickBot="1">
      <c r="A119" s="170" t="s">
        <v>227</v>
      </c>
      <c r="B119" s="378" t="s">
        <v>396</v>
      </c>
      <c r="C119" s="398"/>
      <c r="D119" s="422"/>
      <c r="E119" s="412"/>
    </row>
    <row r="120" spans="1:5" ht="12" customHeight="1" thickBot="1">
      <c r="A120" s="160" t="s">
        <v>41</v>
      </c>
      <c r="B120" s="323" t="s">
        <v>314</v>
      </c>
      <c r="C120" s="348">
        <f>+C101+C102</f>
        <v>50589</v>
      </c>
      <c r="D120" s="348">
        <f>+D101+D102</f>
        <v>43744</v>
      </c>
      <c r="E120" s="348">
        <f>+E101+E102</f>
        <v>43409</v>
      </c>
    </row>
    <row r="121" spans="1:8" ht="15" customHeight="1" thickBot="1">
      <c r="A121" s="160" t="s">
        <v>42</v>
      </c>
      <c r="B121" s="323" t="s">
        <v>315</v>
      </c>
      <c r="C121" s="349"/>
      <c r="D121" s="407"/>
      <c r="E121" s="414"/>
      <c r="F121" s="431"/>
      <c r="G121" s="431"/>
      <c r="H121" s="431"/>
    </row>
    <row r="122" spans="1:5" s="40" customFormat="1" ht="12.75" customHeight="1" thickBot="1">
      <c r="A122" s="172" t="s">
        <v>43</v>
      </c>
      <c r="B122" s="326" t="s">
        <v>316</v>
      </c>
      <c r="C122" s="339">
        <f>+C120+C121</f>
        <v>50589</v>
      </c>
      <c r="D122" s="339">
        <f>+D120+D121</f>
        <v>43744</v>
      </c>
      <c r="E122" s="339">
        <f>+E120+E121</f>
        <v>43409</v>
      </c>
    </row>
    <row r="123" spans="1:4" ht="9.75">
      <c r="A123" s="432"/>
      <c r="B123" s="432"/>
      <c r="C123" s="433"/>
      <c r="D123" s="312"/>
    </row>
    <row r="124" spans="1:4" ht="9.75">
      <c r="A124" s="601" t="s">
        <v>170</v>
      </c>
      <c r="B124" s="601"/>
      <c r="C124" s="601"/>
      <c r="D124" s="312"/>
    </row>
    <row r="125" spans="1:4" ht="15" customHeight="1" thickBot="1">
      <c r="A125" s="602" t="s">
        <v>164</v>
      </c>
      <c r="B125" s="602"/>
      <c r="C125" s="423" t="s">
        <v>318</v>
      </c>
      <c r="D125" s="312"/>
    </row>
    <row r="126" spans="1:5" ht="13.5" customHeight="1" thickBot="1">
      <c r="A126" s="22">
        <v>1</v>
      </c>
      <c r="B126" s="417" t="s">
        <v>234</v>
      </c>
      <c r="C126" s="346">
        <f>+C51-C101</f>
        <v>-29505</v>
      </c>
      <c r="D126" s="346">
        <f>+D51-D101</f>
        <v>-21011</v>
      </c>
      <c r="E126" s="346">
        <f>+E51-E101</f>
        <v>-20676</v>
      </c>
    </row>
    <row r="127" spans="1:4" ht="9.75">
      <c r="A127" s="432"/>
      <c r="B127" s="432"/>
      <c r="C127" s="433"/>
      <c r="D127" s="40"/>
    </row>
    <row r="128" ht="9.75">
      <c r="D128" s="40"/>
    </row>
    <row r="129" ht="9.75">
      <c r="D129" s="40"/>
    </row>
    <row r="130" ht="9.75">
      <c r="D130" s="40"/>
    </row>
    <row r="131" ht="9.75">
      <c r="D131" s="40"/>
    </row>
    <row r="132" ht="9.75">
      <c r="D132" s="40"/>
    </row>
    <row r="133" ht="9.75">
      <c r="D133" s="40"/>
    </row>
    <row r="134" ht="9.75">
      <c r="D134" s="40"/>
    </row>
    <row r="135" ht="9.75">
      <c r="D135" s="40"/>
    </row>
    <row r="136" ht="9.75">
      <c r="D136" s="40"/>
    </row>
    <row r="137" ht="9.75">
      <c r="D137" s="40"/>
    </row>
    <row r="138" ht="9.75">
      <c r="D138" s="40"/>
    </row>
    <row r="139" ht="9.75">
      <c r="D139" s="40"/>
    </row>
    <row r="140" ht="9.75">
      <c r="D140" s="40"/>
    </row>
    <row r="141" ht="9.75">
      <c r="D141" s="40"/>
    </row>
    <row r="142" ht="9.75">
      <c r="D142" s="40"/>
    </row>
    <row r="143" ht="9.75">
      <c r="D143" s="40"/>
    </row>
    <row r="144" ht="9.75">
      <c r="D144" s="40"/>
    </row>
    <row r="145" ht="9.75">
      <c r="D145" s="40"/>
    </row>
    <row r="146" ht="9.75">
      <c r="D146" s="40"/>
    </row>
    <row r="147" ht="9.75">
      <c r="D147" s="40"/>
    </row>
    <row r="148" ht="9.75">
      <c r="D148" s="40"/>
    </row>
    <row r="149" ht="9.75">
      <c r="D149" s="40"/>
    </row>
    <row r="150" ht="9.75">
      <c r="D150" s="40"/>
    </row>
    <row r="151" ht="9.75">
      <c r="D151" s="40"/>
    </row>
    <row r="152" ht="9.75">
      <c r="D152" s="40"/>
    </row>
    <row r="153" ht="9.75">
      <c r="D153" s="40"/>
    </row>
    <row r="154" ht="9.75">
      <c r="D154" s="40"/>
    </row>
    <row r="155" ht="9.75">
      <c r="D155" s="40"/>
    </row>
    <row r="156" ht="9.75">
      <c r="D156" s="40"/>
    </row>
    <row r="157" ht="9.75">
      <c r="D157" s="40"/>
    </row>
    <row r="158" ht="9.75">
      <c r="D158" s="40"/>
    </row>
    <row r="159" ht="9.75">
      <c r="D159" s="40"/>
    </row>
    <row r="160" ht="9.75">
      <c r="D160" s="40"/>
    </row>
    <row r="161" ht="9.75">
      <c r="D161" s="40"/>
    </row>
    <row r="162" ht="9.75">
      <c r="D162" s="40"/>
    </row>
    <row r="163" ht="9.75">
      <c r="D163" s="40"/>
    </row>
    <row r="164" ht="9.75">
      <c r="D164" s="40"/>
    </row>
    <row r="165" ht="9.75">
      <c r="D165" s="40"/>
    </row>
    <row r="166" ht="9.75">
      <c r="D166" s="40"/>
    </row>
    <row r="167" ht="9.75">
      <c r="D167" s="40"/>
    </row>
    <row r="168" ht="9.75">
      <c r="D168" s="40"/>
    </row>
    <row r="169" ht="9.75">
      <c r="D169" s="40"/>
    </row>
    <row r="170" ht="9.75">
      <c r="D170" s="40"/>
    </row>
    <row r="171" ht="9.75">
      <c r="D171" s="40"/>
    </row>
    <row r="172" ht="9.75">
      <c r="D172" s="40"/>
    </row>
    <row r="173" ht="9.75">
      <c r="D173" s="40"/>
    </row>
    <row r="174" ht="9.75">
      <c r="D174" s="40"/>
    </row>
    <row r="175" ht="9.75">
      <c r="D175" s="40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.......................Önkormányzat
2013. ÉVI KÖLTSÉGVETÉS
ÁLLAMI (ÁLLAMIGAZGATÁSI) FELADATOK MÉRLEGE&amp;10
&amp;R&amp;"Times New Roman CE,Félkövér dőlt"&amp;11 1.4. melléklet a ........./2013. (.......) önkormányzati rendelethez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A2" sqref="A2:IV2"/>
    </sheetView>
  </sheetViews>
  <sheetFormatPr defaultColWidth="9.375" defaultRowHeight="12.75"/>
  <cols>
    <col min="1" max="1" width="5.625" style="54" bestFit="1" customWidth="1"/>
    <col min="2" max="2" width="34.75390625" style="96" customWidth="1"/>
    <col min="3" max="3" width="11.50390625" style="54" customWidth="1"/>
    <col min="4" max="4" width="10.375" style="54" customWidth="1"/>
    <col min="5" max="5" width="10.125" style="54" bestFit="1" customWidth="1"/>
    <col min="6" max="6" width="55.50390625" style="54" bestFit="1" customWidth="1"/>
    <col min="7" max="7" width="10.75390625" style="54" customWidth="1"/>
    <col min="8" max="8" width="10.375" style="54" customWidth="1"/>
    <col min="9" max="9" width="10.125" style="54" customWidth="1"/>
    <col min="10" max="16384" width="9.375" style="54" customWidth="1"/>
  </cols>
  <sheetData>
    <row r="1" spans="2:6" ht="31.5" customHeight="1">
      <c r="B1" s="184" t="s">
        <v>171</v>
      </c>
      <c r="C1" s="185"/>
      <c r="D1" s="185"/>
      <c r="E1" s="185"/>
      <c r="F1" s="185"/>
    </row>
    <row r="2" s="606" customFormat="1" ht="13.5" customHeight="1" thickBot="1">
      <c r="A2" s="606" t="s">
        <v>462</v>
      </c>
    </row>
    <row r="3" spans="1:9" ht="13.5" thickBot="1">
      <c r="A3" s="605" t="s">
        <v>92</v>
      </c>
      <c r="B3" s="607" t="s">
        <v>74</v>
      </c>
      <c r="C3" s="608"/>
      <c r="D3" s="608"/>
      <c r="E3" s="608"/>
      <c r="F3" s="607" t="s">
        <v>78</v>
      </c>
      <c r="G3" s="608"/>
      <c r="H3" s="608"/>
      <c r="I3" s="608"/>
    </row>
    <row r="4" spans="1:9" s="186" customFormat="1" ht="23.25" thickBot="1">
      <c r="A4" s="605"/>
      <c r="B4" s="444" t="s">
        <v>85</v>
      </c>
      <c r="C4" s="444" t="s">
        <v>297</v>
      </c>
      <c r="D4" s="444" t="s">
        <v>413</v>
      </c>
      <c r="E4" s="445" t="s">
        <v>457</v>
      </c>
      <c r="F4" s="444" t="s">
        <v>85</v>
      </c>
      <c r="G4" s="444" t="s">
        <v>297</v>
      </c>
      <c r="H4" s="445" t="s">
        <v>413</v>
      </c>
      <c r="I4" s="445" t="s">
        <v>457</v>
      </c>
    </row>
    <row r="5" spans="1:9" s="188" customFormat="1" ht="10.5" thickBot="1">
      <c r="A5" s="187">
        <v>1</v>
      </c>
      <c r="B5" s="187">
        <v>2</v>
      </c>
      <c r="C5" s="187" t="s">
        <v>37</v>
      </c>
      <c r="D5" s="187"/>
      <c r="E5" s="187"/>
      <c r="F5" s="187" t="s">
        <v>38</v>
      </c>
      <c r="G5" s="187" t="s">
        <v>39</v>
      </c>
      <c r="H5" s="187"/>
      <c r="I5" s="187"/>
    </row>
    <row r="6" spans="1:9" ht="12.75">
      <c r="A6" s="189" t="s">
        <v>35</v>
      </c>
      <c r="B6" s="190" t="s">
        <v>193</v>
      </c>
      <c r="C6" s="455">
        <v>50400</v>
      </c>
      <c r="D6" s="455">
        <v>58476</v>
      </c>
      <c r="E6" s="473">
        <v>73967</v>
      </c>
      <c r="F6" s="472" t="s">
        <v>86</v>
      </c>
      <c r="G6" s="455">
        <v>66412</v>
      </c>
      <c r="H6" s="474">
        <v>67365</v>
      </c>
      <c r="I6" s="473">
        <v>67967</v>
      </c>
    </row>
    <row r="7" spans="1:9" ht="12.75">
      <c r="A7" s="191" t="s">
        <v>36</v>
      </c>
      <c r="B7" s="192" t="s">
        <v>75</v>
      </c>
      <c r="C7" s="181">
        <v>24128</v>
      </c>
      <c r="D7" s="181">
        <v>23908</v>
      </c>
      <c r="E7" s="56">
        <v>23382</v>
      </c>
      <c r="F7" s="192" t="s">
        <v>216</v>
      </c>
      <c r="G7" s="181">
        <v>17352</v>
      </c>
      <c r="H7" s="475">
        <v>17357</v>
      </c>
      <c r="I7" s="56">
        <v>14841</v>
      </c>
    </row>
    <row r="8" spans="1:9" ht="12.75">
      <c r="A8" s="191" t="s">
        <v>37</v>
      </c>
      <c r="B8" s="192" t="s">
        <v>77</v>
      </c>
      <c r="C8" s="181">
        <v>6250</v>
      </c>
      <c r="D8" s="181">
        <v>7190</v>
      </c>
      <c r="E8" s="56">
        <v>7191</v>
      </c>
      <c r="F8" s="192" t="s">
        <v>344</v>
      </c>
      <c r="G8" s="181">
        <v>64819</v>
      </c>
      <c r="H8" s="475">
        <v>73300</v>
      </c>
      <c r="I8" s="56">
        <v>62862</v>
      </c>
    </row>
    <row r="9" spans="1:9" ht="12.75">
      <c r="A9" s="191" t="s">
        <v>38</v>
      </c>
      <c r="B9" s="193" t="s">
        <v>445</v>
      </c>
      <c r="C9" s="181">
        <v>76037</v>
      </c>
      <c r="D9" s="181">
        <v>88052</v>
      </c>
      <c r="E9" s="56">
        <v>88052</v>
      </c>
      <c r="F9" s="192" t="s">
        <v>217</v>
      </c>
      <c r="G9" s="181">
        <v>17103</v>
      </c>
      <c r="H9" s="475">
        <v>14127</v>
      </c>
      <c r="I9" s="56">
        <v>12064</v>
      </c>
    </row>
    <row r="10" spans="1:9" ht="12.75">
      <c r="A10" s="191" t="s">
        <v>39</v>
      </c>
      <c r="B10" s="192" t="s">
        <v>446</v>
      </c>
      <c r="C10" s="181">
        <v>9502</v>
      </c>
      <c r="D10" s="181">
        <v>15534</v>
      </c>
      <c r="E10" s="56">
        <v>17475</v>
      </c>
      <c r="F10" s="192" t="s">
        <v>218</v>
      </c>
      <c r="G10" s="181">
        <v>4141</v>
      </c>
      <c r="H10" s="475">
        <v>5464</v>
      </c>
      <c r="I10" s="56">
        <v>5162</v>
      </c>
    </row>
    <row r="11" spans="1:9" ht="12.75">
      <c r="A11" s="191" t="s">
        <v>40</v>
      </c>
      <c r="B11" s="192" t="s">
        <v>365</v>
      </c>
      <c r="C11" s="181"/>
      <c r="D11" s="181"/>
      <c r="E11" s="56"/>
      <c r="F11" s="192" t="s">
        <v>67</v>
      </c>
      <c r="G11" s="181">
        <v>3072</v>
      </c>
      <c r="H11" s="475">
        <v>10173</v>
      </c>
      <c r="I11" s="56"/>
    </row>
    <row r="12" spans="1:9" ht="12.75">
      <c r="A12" s="191" t="s">
        <v>41</v>
      </c>
      <c r="B12" s="192" t="s">
        <v>447</v>
      </c>
      <c r="C12" s="181"/>
      <c r="D12" s="181"/>
      <c r="E12" s="56"/>
      <c r="F12" s="192" t="s">
        <v>30</v>
      </c>
      <c r="G12" s="181"/>
      <c r="H12" s="475"/>
      <c r="I12" s="56"/>
    </row>
    <row r="13" spans="1:9" ht="12.75">
      <c r="A13" s="191" t="s">
        <v>42</v>
      </c>
      <c r="B13" s="192" t="s">
        <v>334</v>
      </c>
      <c r="C13" s="181"/>
      <c r="D13" s="181"/>
      <c r="E13" s="56"/>
      <c r="F13" s="45"/>
      <c r="G13" s="181"/>
      <c r="H13" s="475"/>
      <c r="I13" s="56"/>
    </row>
    <row r="14" spans="1:9" ht="12.75">
      <c r="A14" s="191" t="s">
        <v>43</v>
      </c>
      <c r="B14" s="194" t="s">
        <v>335</v>
      </c>
      <c r="C14" s="181"/>
      <c r="D14" s="181"/>
      <c r="E14" s="56"/>
      <c r="F14" s="45"/>
      <c r="G14" s="181"/>
      <c r="H14" s="475"/>
      <c r="I14" s="56"/>
    </row>
    <row r="15" spans="1:9" ht="12.75">
      <c r="A15" s="191" t="s">
        <v>44</v>
      </c>
      <c r="B15" s="45"/>
      <c r="C15" s="181"/>
      <c r="D15" s="181"/>
      <c r="E15" s="56"/>
      <c r="F15" s="45"/>
      <c r="G15" s="181"/>
      <c r="H15" s="475"/>
      <c r="I15" s="56"/>
    </row>
    <row r="16" spans="1:9" ht="12.75">
      <c r="A16" s="191" t="s">
        <v>45</v>
      </c>
      <c r="B16" s="45"/>
      <c r="C16" s="181"/>
      <c r="D16" s="181"/>
      <c r="E16" s="56"/>
      <c r="F16" s="45"/>
      <c r="G16" s="181"/>
      <c r="H16" s="475"/>
      <c r="I16" s="56"/>
    </row>
    <row r="17" spans="1:9" ht="13.5" thickBot="1">
      <c r="A17" s="191" t="s">
        <v>46</v>
      </c>
      <c r="B17" s="58"/>
      <c r="C17" s="456"/>
      <c r="D17" s="456"/>
      <c r="E17" s="476"/>
      <c r="F17" s="467"/>
      <c r="G17" s="456"/>
      <c r="H17" s="477"/>
      <c r="I17" s="476"/>
    </row>
    <row r="18" spans="1:9" ht="13.5" thickBot="1">
      <c r="A18" s="195" t="s">
        <v>47</v>
      </c>
      <c r="B18" s="446" t="s">
        <v>358</v>
      </c>
      <c r="C18" s="478">
        <f>SUM(C6:C17)</f>
        <v>166317</v>
      </c>
      <c r="D18" s="478">
        <f>SUM(D6:D17)</f>
        <v>193160</v>
      </c>
      <c r="E18" s="478">
        <f>SUM(E6:E17)</f>
        <v>210067</v>
      </c>
      <c r="F18" s="479" t="s">
        <v>357</v>
      </c>
      <c r="G18" s="478">
        <f>SUM(G6:G17)</f>
        <v>172899</v>
      </c>
      <c r="H18" s="478">
        <f>SUM(H6:H17)</f>
        <v>187786</v>
      </c>
      <c r="I18" s="478">
        <f>SUM(I6:I17)</f>
        <v>162896</v>
      </c>
    </row>
    <row r="19" spans="1:9" ht="12.75">
      <c r="A19" s="196" t="s">
        <v>48</v>
      </c>
      <c r="B19" s="197" t="s">
        <v>336</v>
      </c>
      <c r="C19" s="480">
        <f>SUM(C20:C23)</f>
        <v>23109</v>
      </c>
      <c r="D19" s="480">
        <f>SUM(D20:D23)</f>
        <v>21060</v>
      </c>
      <c r="E19" s="480">
        <f>SUM(E20:E23)</f>
        <v>21060</v>
      </c>
      <c r="F19" s="472" t="s">
        <v>228</v>
      </c>
      <c r="G19" s="455"/>
      <c r="H19" s="474"/>
      <c r="I19" s="473"/>
    </row>
    <row r="20" spans="1:9" ht="12.75">
      <c r="A20" s="199" t="s">
        <v>49</v>
      </c>
      <c r="B20" s="198" t="s">
        <v>273</v>
      </c>
      <c r="C20" s="181">
        <v>23109</v>
      </c>
      <c r="D20" s="181">
        <v>21060</v>
      </c>
      <c r="E20" s="56">
        <v>21060</v>
      </c>
      <c r="F20" s="192" t="s">
        <v>229</v>
      </c>
      <c r="G20" s="181"/>
      <c r="H20" s="475"/>
      <c r="I20" s="56"/>
    </row>
    <row r="21" spans="1:9" ht="12.75">
      <c r="A21" s="199" t="s">
        <v>50</v>
      </c>
      <c r="B21" s="198" t="s">
        <v>274</v>
      </c>
      <c r="C21" s="181"/>
      <c r="D21" s="181"/>
      <c r="E21" s="56"/>
      <c r="F21" s="192" t="s">
        <v>168</v>
      </c>
      <c r="G21" s="181"/>
      <c r="H21" s="475"/>
      <c r="I21" s="56"/>
    </row>
    <row r="22" spans="1:9" ht="12.75">
      <c r="A22" s="199" t="s">
        <v>51</v>
      </c>
      <c r="B22" s="198" t="s">
        <v>337</v>
      </c>
      <c r="C22" s="181"/>
      <c r="D22" s="181"/>
      <c r="E22" s="56"/>
      <c r="F22" s="192" t="s">
        <v>169</v>
      </c>
      <c r="G22" s="181"/>
      <c r="H22" s="475"/>
      <c r="I22" s="56"/>
    </row>
    <row r="23" spans="1:9" ht="12.75">
      <c r="A23" s="199" t="s">
        <v>52</v>
      </c>
      <c r="B23" s="198" t="s">
        <v>338</v>
      </c>
      <c r="C23" s="181"/>
      <c r="D23" s="181"/>
      <c r="E23" s="56"/>
      <c r="F23" s="192" t="s">
        <v>345</v>
      </c>
      <c r="G23" s="181"/>
      <c r="H23" s="475"/>
      <c r="I23" s="56"/>
    </row>
    <row r="24" spans="1:9" ht="12.75">
      <c r="A24" s="199" t="s">
        <v>53</v>
      </c>
      <c r="B24" s="198" t="s">
        <v>339</v>
      </c>
      <c r="C24" s="481">
        <f>SUM(C25:C26)</f>
        <v>0</v>
      </c>
      <c r="D24" s="481">
        <f>SUM(D25:D26)</f>
        <v>0</v>
      </c>
      <c r="E24" s="481">
        <f>SUM(E25:E26)</f>
        <v>0</v>
      </c>
      <c r="F24" s="192" t="s">
        <v>230</v>
      </c>
      <c r="G24" s="181"/>
      <c r="H24" s="475">
        <v>100</v>
      </c>
      <c r="I24" s="56">
        <v>100</v>
      </c>
    </row>
    <row r="25" spans="1:9" ht="12.75">
      <c r="A25" s="196" t="s">
        <v>54</v>
      </c>
      <c r="B25" s="197" t="s">
        <v>340</v>
      </c>
      <c r="C25" s="181"/>
      <c r="D25" s="181"/>
      <c r="E25" s="56"/>
      <c r="F25" s="192" t="s">
        <v>231</v>
      </c>
      <c r="G25" s="181"/>
      <c r="H25" s="475"/>
      <c r="I25" s="56"/>
    </row>
    <row r="26" spans="1:9" ht="13.5" thickBot="1">
      <c r="A26" s="199" t="s">
        <v>55</v>
      </c>
      <c r="B26" s="198" t="s">
        <v>283</v>
      </c>
      <c r="C26" s="456"/>
      <c r="D26" s="456"/>
      <c r="E26" s="476"/>
      <c r="F26" s="467"/>
      <c r="G26" s="456"/>
      <c r="H26" s="477"/>
      <c r="I26" s="476"/>
    </row>
    <row r="27" spans="1:9" ht="21" customHeight="1" thickBot="1">
      <c r="A27" s="195" t="s">
        <v>56</v>
      </c>
      <c r="B27" s="446" t="s">
        <v>355</v>
      </c>
      <c r="C27" s="478">
        <f>SUM(C19,C24)</f>
        <v>23109</v>
      </c>
      <c r="D27" s="478">
        <f>SUM(D19,D24)</f>
        <v>21060</v>
      </c>
      <c r="E27" s="478">
        <f>SUM(E19,E24)</f>
        <v>21060</v>
      </c>
      <c r="F27" s="479" t="s">
        <v>356</v>
      </c>
      <c r="G27" s="478">
        <f>SUM(G19:G26)</f>
        <v>0</v>
      </c>
      <c r="H27" s="478">
        <f>SUM(H19:H26)</f>
        <v>100</v>
      </c>
      <c r="I27" s="478">
        <f>SUM(I19:I26)</f>
        <v>100</v>
      </c>
    </row>
    <row r="28" spans="1:9" ht="22.5" customHeight="1" thickBot="1">
      <c r="A28" s="195" t="s">
        <v>57</v>
      </c>
      <c r="B28" s="468" t="s">
        <v>343</v>
      </c>
      <c r="C28" s="478">
        <f>SUM(C18,C27)</f>
        <v>189426</v>
      </c>
      <c r="D28" s="478">
        <f>SUM(D18,D27)</f>
        <v>214220</v>
      </c>
      <c r="E28" s="478">
        <f>SUM(E18,E27)</f>
        <v>231127</v>
      </c>
      <c r="F28" s="479" t="s">
        <v>346</v>
      </c>
      <c r="G28" s="478">
        <f>SUM(G18,G27)</f>
        <v>172899</v>
      </c>
      <c r="H28" s="478">
        <f>SUM(H18,H27)</f>
        <v>187886</v>
      </c>
      <c r="I28" s="478">
        <f>SUM(I18,I27)</f>
        <v>162996</v>
      </c>
    </row>
    <row r="29" spans="1:9" ht="13.5" thickBot="1">
      <c r="A29" s="195" t="s">
        <v>58</v>
      </c>
      <c r="B29" s="446" t="s">
        <v>341</v>
      </c>
      <c r="C29" s="482"/>
      <c r="D29" s="482"/>
      <c r="E29" s="485">
        <v>-441</v>
      </c>
      <c r="F29" s="479" t="s">
        <v>347</v>
      </c>
      <c r="G29" s="482"/>
      <c r="H29" s="483"/>
      <c r="I29" s="485">
        <v>-1255</v>
      </c>
    </row>
    <row r="30" spans="1:9" ht="11.25" customHeight="1" thickBot="1">
      <c r="A30" s="195" t="s">
        <v>59</v>
      </c>
      <c r="B30" s="195" t="s">
        <v>342</v>
      </c>
      <c r="C30" s="478">
        <f>SUM(C28:C29)</f>
        <v>189426</v>
      </c>
      <c r="D30" s="478">
        <f>SUM(D28:D29)</f>
        <v>214220</v>
      </c>
      <c r="E30" s="478">
        <f>SUM(E28:E29)</f>
        <v>230686</v>
      </c>
      <c r="F30" s="479" t="s">
        <v>348</v>
      </c>
      <c r="G30" s="478">
        <f>SUM(G28:G29)</f>
        <v>172899</v>
      </c>
      <c r="H30" s="478">
        <f>SUM(H28:H29)</f>
        <v>187886</v>
      </c>
      <c r="I30" s="478">
        <f>SUM(I28:I29)</f>
        <v>161741</v>
      </c>
    </row>
    <row r="31" spans="1:9" ht="13.5" thickBot="1">
      <c r="A31" s="195" t="s">
        <v>60</v>
      </c>
      <c r="B31" s="195" t="s">
        <v>173</v>
      </c>
      <c r="C31" s="478"/>
      <c r="D31" s="478"/>
      <c r="E31" s="483"/>
      <c r="F31" s="479" t="s">
        <v>174</v>
      </c>
      <c r="G31" s="478">
        <v>16527</v>
      </c>
      <c r="H31" s="484">
        <v>41321</v>
      </c>
      <c r="I31" s="485">
        <v>68945</v>
      </c>
    </row>
    <row r="32" spans="1:9" ht="15.75" customHeight="1" thickBot="1">
      <c r="A32" s="195" t="s">
        <v>61</v>
      </c>
      <c r="B32" s="195" t="s">
        <v>349</v>
      </c>
      <c r="C32" s="478" t="str">
        <f>IF(C18+C19-G28&lt;0,G28-(C18+C19),"-")</f>
        <v>-</v>
      </c>
      <c r="D32" s="478"/>
      <c r="E32" s="483"/>
      <c r="F32" s="479" t="s">
        <v>350</v>
      </c>
      <c r="G32" s="478">
        <f>IF(C18+C19-G28&gt;0,C18+C19-G28,"-")</f>
        <v>16527</v>
      </c>
      <c r="H32" s="484">
        <v>41321</v>
      </c>
      <c r="I32" s="485">
        <v>68945</v>
      </c>
    </row>
  </sheetData>
  <sheetProtection/>
  <mergeCells count="4">
    <mergeCell ref="A3:A4"/>
    <mergeCell ref="A2:IV2"/>
    <mergeCell ref="B3:E3"/>
    <mergeCell ref="F3:I3"/>
  </mergeCells>
  <printOptions gridLines="1" horizontalCentered="1"/>
  <pageMargins left="0.33" right="0.48" top="0.9055118110236221" bottom="0.5" header="0.6692913385826772" footer="0.28"/>
  <pageSetup blackAndWhite="1"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15" workbookViewId="0" topLeftCell="A1">
      <selection activeCell="L5" sqref="L5"/>
    </sheetView>
  </sheetViews>
  <sheetFormatPr defaultColWidth="9.375" defaultRowHeight="12.75"/>
  <cols>
    <col min="1" max="1" width="4.75390625" style="54" customWidth="1"/>
    <col min="2" max="2" width="43.75390625" style="96" customWidth="1"/>
    <col min="3" max="3" width="9.50390625" style="54" bestFit="1" customWidth="1"/>
    <col min="4" max="4" width="11.625" style="54" customWidth="1"/>
    <col min="5" max="5" width="10.125" style="54" bestFit="1" customWidth="1"/>
    <col min="6" max="6" width="52.625" style="54" bestFit="1" customWidth="1"/>
    <col min="7" max="7" width="9.50390625" style="54" bestFit="1" customWidth="1"/>
    <col min="8" max="8" width="11.75390625" style="54" customWidth="1"/>
    <col min="9" max="9" width="10.50390625" style="54" customWidth="1"/>
    <col min="10" max="16384" width="9.375" style="54" customWidth="1"/>
  </cols>
  <sheetData>
    <row r="1" spans="2:6" ht="31.5" customHeight="1">
      <c r="B1" s="184" t="s">
        <v>172</v>
      </c>
      <c r="C1" s="185"/>
      <c r="D1" s="185"/>
      <c r="E1" s="185"/>
      <c r="F1" s="185"/>
    </row>
    <row r="2" s="606" customFormat="1" ht="13.5" customHeight="1" thickBot="1">
      <c r="A2" s="606" t="s">
        <v>461</v>
      </c>
    </row>
    <row r="3" spans="1:9" ht="13.5" thickBot="1">
      <c r="A3" s="605" t="s">
        <v>92</v>
      </c>
      <c r="B3" s="607" t="s">
        <v>74</v>
      </c>
      <c r="C3" s="608"/>
      <c r="D3" s="608"/>
      <c r="E3" s="608"/>
      <c r="F3" s="607" t="s">
        <v>78</v>
      </c>
      <c r="G3" s="608"/>
      <c r="H3" s="608"/>
      <c r="I3" s="608"/>
    </row>
    <row r="4" spans="1:9" s="186" customFormat="1" ht="23.25" thickBot="1">
      <c r="A4" s="605"/>
      <c r="B4" s="444" t="s">
        <v>85</v>
      </c>
      <c r="C4" s="444" t="s">
        <v>297</v>
      </c>
      <c r="D4" s="444" t="s">
        <v>413</v>
      </c>
      <c r="E4" s="445" t="s">
        <v>457</v>
      </c>
      <c r="F4" s="444" t="s">
        <v>85</v>
      </c>
      <c r="G4" s="444" t="s">
        <v>297</v>
      </c>
      <c r="H4" s="445" t="s">
        <v>413</v>
      </c>
      <c r="I4" s="445" t="s">
        <v>457</v>
      </c>
    </row>
    <row r="5" spans="1:9" s="186" customFormat="1" ht="13.5" thickBot="1">
      <c r="A5" s="187">
        <v>1</v>
      </c>
      <c r="B5" s="187">
        <v>2</v>
      </c>
      <c r="C5" s="187">
        <v>3</v>
      </c>
      <c r="D5" s="187">
        <v>4</v>
      </c>
      <c r="E5" s="187">
        <v>5</v>
      </c>
      <c r="F5" s="187">
        <v>6</v>
      </c>
      <c r="G5" s="187">
        <v>7</v>
      </c>
      <c r="H5" s="187">
        <v>8</v>
      </c>
      <c r="I5" s="187">
        <v>9</v>
      </c>
    </row>
    <row r="6" spans="1:9" ht="12.75">
      <c r="A6" s="189" t="s">
        <v>35</v>
      </c>
      <c r="B6" s="190" t="s">
        <v>385</v>
      </c>
      <c r="C6" s="180"/>
      <c r="D6" s="288"/>
      <c r="E6" s="458"/>
      <c r="F6" s="461" t="s">
        <v>299</v>
      </c>
      <c r="G6" s="455">
        <v>630</v>
      </c>
      <c r="H6" s="448">
        <v>1162</v>
      </c>
      <c r="I6" s="449">
        <v>1007</v>
      </c>
    </row>
    <row r="7" spans="1:9" ht="20.25">
      <c r="A7" s="191" t="s">
        <v>36</v>
      </c>
      <c r="B7" s="192" t="s">
        <v>359</v>
      </c>
      <c r="C7" s="182"/>
      <c r="D7" s="181"/>
      <c r="E7" s="459"/>
      <c r="F7" s="462" t="s">
        <v>219</v>
      </c>
      <c r="G7" s="181">
        <v>30780</v>
      </c>
      <c r="H7" s="450">
        <v>30780</v>
      </c>
      <c r="I7" s="451">
        <v>25927</v>
      </c>
    </row>
    <row r="8" spans="1:9" ht="12.75">
      <c r="A8" s="191" t="s">
        <v>37</v>
      </c>
      <c r="B8" s="192" t="s">
        <v>166</v>
      </c>
      <c r="C8" s="182"/>
      <c r="D8" s="181"/>
      <c r="E8" s="459"/>
      <c r="F8" s="462" t="s">
        <v>329</v>
      </c>
      <c r="G8" s="181">
        <v>17692</v>
      </c>
      <c r="H8" s="450">
        <v>11200</v>
      </c>
      <c r="I8" s="451"/>
    </row>
    <row r="9" spans="1:9" ht="12" customHeight="1">
      <c r="A9" s="191" t="s">
        <v>38</v>
      </c>
      <c r="B9" s="192" t="s">
        <v>204</v>
      </c>
      <c r="C9" s="182"/>
      <c r="D9" s="181"/>
      <c r="E9" s="459"/>
      <c r="F9" s="462" t="s">
        <v>366</v>
      </c>
      <c r="G9" s="181"/>
      <c r="H9" s="450"/>
      <c r="I9" s="451"/>
    </row>
    <row r="10" spans="1:9" ht="9.75" customHeight="1">
      <c r="A10" s="191" t="s">
        <v>39</v>
      </c>
      <c r="B10" s="192" t="s">
        <v>260</v>
      </c>
      <c r="C10" s="182"/>
      <c r="D10" s="181">
        <v>1624</v>
      </c>
      <c r="E10" s="459">
        <v>1624</v>
      </c>
      <c r="F10" s="462" t="s">
        <v>367</v>
      </c>
      <c r="G10" s="181"/>
      <c r="H10" s="450"/>
      <c r="I10" s="451"/>
    </row>
    <row r="11" spans="1:9" ht="10.5" customHeight="1">
      <c r="A11" s="191" t="s">
        <v>40</v>
      </c>
      <c r="B11" s="192" t="s">
        <v>360</v>
      </c>
      <c r="C11" s="182"/>
      <c r="D11" s="181">
        <v>18</v>
      </c>
      <c r="E11" s="459">
        <v>18</v>
      </c>
      <c r="F11" s="463" t="s">
        <v>368</v>
      </c>
      <c r="G11" s="181"/>
      <c r="H11" s="450"/>
      <c r="I11" s="451"/>
    </row>
    <row r="12" spans="1:9" ht="9.75" customHeight="1">
      <c r="A12" s="191" t="s">
        <v>41</v>
      </c>
      <c r="B12" s="192" t="s">
        <v>361</v>
      </c>
      <c r="C12" s="182"/>
      <c r="D12" s="181">
        <v>15008</v>
      </c>
      <c r="E12" s="459">
        <v>15056</v>
      </c>
      <c r="F12" s="463" t="s">
        <v>302</v>
      </c>
      <c r="G12" s="181"/>
      <c r="H12" s="450"/>
      <c r="I12" s="451"/>
    </row>
    <row r="13" spans="1:9" ht="9.75" customHeight="1">
      <c r="A13" s="191" t="s">
        <v>42</v>
      </c>
      <c r="B13" s="192" t="s">
        <v>364</v>
      </c>
      <c r="C13" s="182">
        <v>18044</v>
      </c>
      <c r="D13" s="181"/>
      <c r="E13" s="459"/>
      <c r="F13" s="464" t="s">
        <v>303</v>
      </c>
      <c r="G13" s="181"/>
      <c r="H13" s="450"/>
      <c r="I13" s="451"/>
    </row>
    <row r="14" spans="1:9" ht="9.75" customHeight="1">
      <c r="A14" s="191" t="s">
        <v>43</v>
      </c>
      <c r="B14" s="201" t="s">
        <v>383</v>
      </c>
      <c r="C14" s="182"/>
      <c r="D14" s="181"/>
      <c r="E14" s="459"/>
      <c r="F14" s="463" t="s">
        <v>369</v>
      </c>
      <c r="G14" s="181"/>
      <c r="H14" s="450"/>
      <c r="I14" s="451"/>
    </row>
    <row r="15" spans="1:9" ht="12" customHeight="1">
      <c r="A15" s="191" t="s">
        <v>44</v>
      </c>
      <c r="B15" s="192" t="s">
        <v>362</v>
      </c>
      <c r="C15" s="182">
        <v>14531</v>
      </c>
      <c r="D15" s="181">
        <v>158</v>
      </c>
      <c r="E15" s="459">
        <v>158</v>
      </c>
      <c r="F15" s="463" t="s">
        <v>370</v>
      </c>
      <c r="G15" s="181"/>
      <c r="H15" s="450"/>
      <c r="I15" s="451"/>
    </row>
    <row r="16" spans="1:9" ht="7.5" customHeight="1">
      <c r="A16" s="191" t="s">
        <v>45</v>
      </c>
      <c r="B16" s="192" t="s">
        <v>363</v>
      </c>
      <c r="C16" s="182"/>
      <c r="D16" s="181"/>
      <c r="E16" s="459"/>
      <c r="F16" s="462" t="s">
        <v>67</v>
      </c>
      <c r="G16" s="181"/>
      <c r="H16" s="450"/>
      <c r="I16" s="451"/>
    </row>
    <row r="17" spans="1:9" ht="6.75" customHeight="1" thickBot="1">
      <c r="A17" s="239" t="s">
        <v>46</v>
      </c>
      <c r="B17" s="240"/>
      <c r="C17" s="241"/>
      <c r="D17" s="181"/>
      <c r="E17" s="460"/>
      <c r="F17" s="193" t="s">
        <v>30</v>
      </c>
      <c r="G17" s="456"/>
      <c r="H17" s="452"/>
      <c r="I17" s="453"/>
    </row>
    <row r="18" spans="1:9" ht="13.5" thickBot="1">
      <c r="A18" s="195" t="s">
        <v>47</v>
      </c>
      <c r="B18" s="446" t="s">
        <v>160</v>
      </c>
      <c r="C18" s="447">
        <f>SUM(C6:C17)</f>
        <v>32575</v>
      </c>
      <c r="D18" s="447">
        <f>SUM(D6:D17)</f>
        <v>16808</v>
      </c>
      <c r="E18" s="447">
        <f>SUM(E6:E17)</f>
        <v>16856</v>
      </c>
      <c r="F18" s="446" t="s">
        <v>161</v>
      </c>
      <c r="G18" s="454">
        <f>SUM(G6:G17)</f>
        <v>49102</v>
      </c>
      <c r="H18" s="454">
        <f>SUM(H6:H17)</f>
        <v>43142</v>
      </c>
      <c r="I18" s="454">
        <f>SUM(I6:I17)</f>
        <v>26934</v>
      </c>
    </row>
    <row r="19" spans="1:9" ht="12.75">
      <c r="A19" s="202" t="s">
        <v>48</v>
      </c>
      <c r="B19" s="203" t="s">
        <v>382</v>
      </c>
      <c r="C19" s="457">
        <f>SUM(B20:B24)</f>
        <v>0</v>
      </c>
      <c r="D19" s="457">
        <f>SUM(C20:C24)</f>
        <v>0</v>
      </c>
      <c r="E19" s="457">
        <f>SUM(D20:D24)</f>
        <v>0</v>
      </c>
      <c r="F19" s="465" t="s">
        <v>228</v>
      </c>
      <c r="G19" s="295"/>
      <c r="H19" s="448"/>
      <c r="I19" s="449"/>
    </row>
    <row r="20" spans="1:9" ht="12.75">
      <c r="A20" s="191" t="s">
        <v>49</v>
      </c>
      <c r="B20" s="204" t="s">
        <v>371</v>
      </c>
      <c r="C20" s="69"/>
      <c r="D20" s="69"/>
      <c r="E20" s="451"/>
      <c r="F20" s="198" t="s">
        <v>232</v>
      </c>
      <c r="G20" s="69"/>
      <c r="H20" s="450"/>
      <c r="I20" s="451"/>
    </row>
    <row r="21" spans="1:9" ht="12.75">
      <c r="A21" s="202" t="s">
        <v>50</v>
      </c>
      <c r="B21" s="204" t="s">
        <v>372</v>
      </c>
      <c r="C21" s="69"/>
      <c r="D21" s="69"/>
      <c r="E21" s="451"/>
      <c r="F21" s="198" t="s">
        <v>168</v>
      </c>
      <c r="G21" s="69"/>
      <c r="H21" s="450"/>
      <c r="I21" s="451"/>
    </row>
    <row r="22" spans="1:9" ht="12.75">
      <c r="A22" s="191" t="s">
        <v>51</v>
      </c>
      <c r="B22" s="204" t="s">
        <v>373</v>
      </c>
      <c r="C22" s="69"/>
      <c r="D22" s="69"/>
      <c r="E22" s="451"/>
      <c r="F22" s="198" t="s">
        <v>169</v>
      </c>
      <c r="G22" s="69"/>
      <c r="H22" s="450"/>
      <c r="I22" s="451"/>
    </row>
    <row r="23" spans="1:9" ht="12.75">
      <c r="A23" s="202" t="s">
        <v>52</v>
      </c>
      <c r="B23" s="204" t="s">
        <v>374</v>
      </c>
      <c r="C23" s="69"/>
      <c r="D23" s="69"/>
      <c r="E23" s="451"/>
      <c r="F23" s="198" t="s">
        <v>345</v>
      </c>
      <c r="G23" s="69"/>
      <c r="H23" s="450"/>
      <c r="I23" s="451"/>
    </row>
    <row r="24" spans="1:9" ht="12.75">
      <c r="A24" s="191" t="s">
        <v>53</v>
      </c>
      <c r="B24" s="205" t="s">
        <v>375</v>
      </c>
      <c r="C24" s="69"/>
      <c r="D24" s="69"/>
      <c r="E24" s="451"/>
      <c r="F24" s="198" t="s">
        <v>233</v>
      </c>
      <c r="G24" s="69"/>
      <c r="H24" s="450"/>
      <c r="I24" s="451"/>
    </row>
    <row r="25" spans="1:9" ht="12.75">
      <c r="A25" s="202" t="s">
        <v>54</v>
      </c>
      <c r="B25" s="206" t="s">
        <v>376</v>
      </c>
      <c r="C25" s="200">
        <f>SUM(C26:C30)</f>
        <v>0</v>
      </c>
      <c r="D25" s="200">
        <f>SUM(D26:D30)</f>
        <v>0</v>
      </c>
      <c r="E25" s="200">
        <f>SUM(E26:E30)</f>
        <v>0</v>
      </c>
      <c r="F25" s="198" t="s">
        <v>231</v>
      </c>
      <c r="G25" s="69"/>
      <c r="H25" s="450"/>
      <c r="I25" s="451"/>
    </row>
    <row r="26" spans="1:9" ht="12.75">
      <c r="A26" s="191" t="s">
        <v>55</v>
      </c>
      <c r="B26" s="205" t="s">
        <v>377</v>
      </c>
      <c r="C26" s="69"/>
      <c r="D26" s="69"/>
      <c r="E26" s="451"/>
      <c r="F26" s="198" t="s">
        <v>384</v>
      </c>
      <c r="G26" s="69"/>
      <c r="H26" s="450"/>
      <c r="I26" s="451"/>
    </row>
    <row r="27" spans="1:9" ht="12.75">
      <c r="A27" s="202" t="s">
        <v>56</v>
      </c>
      <c r="B27" s="205" t="s">
        <v>378</v>
      </c>
      <c r="C27" s="69"/>
      <c r="D27" s="69"/>
      <c r="E27" s="451"/>
      <c r="F27" s="466"/>
      <c r="G27" s="69"/>
      <c r="H27" s="450"/>
      <c r="I27" s="451"/>
    </row>
    <row r="28" spans="1:9" ht="12.75">
      <c r="A28" s="191" t="s">
        <v>57</v>
      </c>
      <c r="B28" s="204" t="s">
        <v>379</v>
      </c>
      <c r="C28" s="69"/>
      <c r="D28" s="69"/>
      <c r="E28" s="451"/>
      <c r="F28" s="45"/>
      <c r="G28" s="69"/>
      <c r="H28" s="450"/>
      <c r="I28" s="451"/>
    </row>
    <row r="29" spans="1:9" ht="12.75">
      <c r="A29" s="202" t="s">
        <v>58</v>
      </c>
      <c r="B29" s="207" t="s">
        <v>380</v>
      </c>
      <c r="C29" s="69"/>
      <c r="D29" s="69"/>
      <c r="E29" s="451"/>
      <c r="F29" s="45"/>
      <c r="G29" s="69"/>
      <c r="H29" s="450"/>
      <c r="I29" s="451"/>
    </row>
    <row r="30" spans="1:9" ht="13.5" thickBot="1">
      <c r="A30" s="191" t="s">
        <v>59</v>
      </c>
      <c r="B30" s="208" t="s">
        <v>381</v>
      </c>
      <c r="C30" s="70"/>
      <c r="D30" s="70"/>
      <c r="E30" s="453"/>
      <c r="F30" s="467"/>
      <c r="G30" s="70"/>
      <c r="H30" s="452"/>
      <c r="I30" s="453"/>
    </row>
    <row r="31" spans="1:9" ht="24.75" customHeight="1" thickBot="1">
      <c r="A31" s="195" t="s">
        <v>60</v>
      </c>
      <c r="B31" s="446" t="s">
        <v>402</v>
      </c>
      <c r="C31" s="447">
        <f>SUM(C19,C25)</f>
        <v>0</v>
      </c>
      <c r="D31" s="447">
        <f>SUM(D19,D25)</f>
        <v>0</v>
      </c>
      <c r="E31" s="447">
        <f>SUM(E19,E25)</f>
        <v>0</v>
      </c>
      <c r="F31" s="446" t="s">
        <v>403</v>
      </c>
      <c r="G31" s="447">
        <f>SUM(G19:G30)</f>
        <v>0</v>
      </c>
      <c r="H31" s="447">
        <f>SUM(H19:H30)</f>
        <v>0</v>
      </c>
      <c r="I31" s="447">
        <f>SUM(I19:I30)</f>
        <v>0</v>
      </c>
    </row>
    <row r="32" spans="1:9" ht="23.25" thickBot="1">
      <c r="A32" s="195" t="s">
        <v>61</v>
      </c>
      <c r="B32" s="468" t="s">
        <v>400</v>
      </c>
      <c r="C32" s="447">
        <f>SUM(C18,C31)</f>
        <v>32575</v>
      </c>
      <c r="D32" s="447">
        <f>SUM(D18,D31)</f>
        <v>16808</v>
      </c>
      <c r="E32" s="447">
        <f>SUM(E18,E31)</f>
        <v>16856</v>
      </c>
      <c r="F32" s="468" t="s">
        <v>404</v>
      </c>
      <c r="G32" s="447">
        <f>SUM(G18,G31)</f>
        <v>49102</v>
      </c>
      <c r="H32" s="447">
        <f>SUM(H18,H31)</f>
        <v>43142</v>
      </c>
      <c r="I32" s="447">
        <f>SUM(I18,I31)</f>
        <v>26934</v>
      </c>
    </row>
    <row r="33" spans="1:9" ht="13.5" thickBot="1">
      <c r="A33" s="195" t="s">
        <v>62</v>
      </c>
      <c r="B33" s="446" t="s">
        <v>341</v>
      </c>
      <c r="C33" s="469"/>
      <c r="D33" s="469"/>
      <c r="E33" s="313"/>
      <c r="F33" s="446" t="s">
        <v>347</v>
      </c>
      <c r="G33" s="469"/>
      <c r="H33" s="313"/>
      <c r="I33" s="313"/>
    </row>
    <row r="34" spans="1:9" ht="13.5" thickBot="1">
      <c r="A34" s="195" t="s">
        <v>63</v>
      </c>
      <c r="B34" s="195" t="s">
        <v>401</v>
      </c>
      <c r="C34" s="470">
        <f>SUM(C32,C33)</f>
        <v>32575</v>
      </c>
      <c r="D34" s="470">
        <f>SUM(D32,D33)</f>
        <v>16808</v>
      </c>
      <c r="E34" s="470">
        <f>SUM(E32,E33)</f>
        <v>16856</v>
      </c>
      <c r="F34" s="195" t="s">
        <v>405</v>
      </c>
      <c r="G34" s="470">
        <f>SUM(G32,G33)</f>
        <v>49102</v>
      </c>
      <c r="H34" s="470">
        <f>SUM(H32,H33)</f>
        <v>43142</v>
      </c>
      <c r="I34" s="470">
        <f>SUM(I32,I33)</f>
        <v>26934</v>
      </c>
    </row>
    <row r="35" spans="1:9" ht="13.5" thickBot="1">
      <c r="A35" s="195" t="s">
        <v>135</v>
      </c>
      <c r="B35" s="195" t="s">
        <v>173</v>
      </c>
      <c r="C35" s="470">
        <v>16527</v>
      </c>
      <c r="D35" s="470">
        <v>26334</v>
      </c>
      <c r="E35" s="471">
        <v>10078</v>
      </c>
      <c r="F35" s="195" t="s">
        <v>174</v>
      </c>
      <c r="G35" s="470"/>
      <c r="H35" s="313"/>
      <c r="I35" s="313"/>
    </row>
    <row r="36" spans="1:9" ht="13.5" thickBot="1">
      <c r="A36" s="195" t="s">
        <v>136</v>
      </c>
      <c r="B36" s="195" t="s">
        <v>349</v>
      </c>
      <c r="C36" s="470">
        <v>16527</v>
      </c>
      <c r="D36" s="470">
        <v>26334</v>
      </c>
      <c r="E36" s="471">
        <v>10078</v>
      </c>
      <c r="F36" s="195" t="s">
        <v>350</v>
      </c>
      <c r="G36" s="470"/>
      <c r="H36" s="313"/>
      <c r="I36" s="313"/>
    </row>
  </sheetData>
  <sheetProtection/>
  <mergeCells count="4">
    <mergeCell ref="A3:A4"/>
    <mergeCell ref="A2:IV2"/>
    <mergeCell ref="B3:E3"/>
    <mergeCell ref="F3:I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F24" sqref="F24"/>
    </sheetView>
  </sheetViews>
  <sheetFormatPr defaultColWidth="9.375" defaultRowHeight="12.75"/>
  <cols>
    <col min="1" max="1" width="23.50390625" style="43" bestFit="1" customWidth="1"/>
    <col min="2" max="2" width="13.625" style="42" bestFit="1" customWidth="1"/>
    <col min="3" max="3" width="13.50390625" style="42" bestFit="1" customWidth="1"/>
    <col min="4" max="4" width="13.75390625" style="42" bestFit="1" customWidth="1"/>
    <col min="5" max="5" width="11.125" style="42" bestFit="1" customWidth="1"/>
    <col min="6" max="6" width="11.125" style="42" customWidth="1"/>
    <col min="7" max="7" width="12.625" style="54" customWidth="1"/>
    <col min="8" max="9" width="12.75390625" style="42" customWidth="1"/>
    <col min="10" max="10" width="13.75390625" style="42" customWidth="1"/>
    <col min="11" max="16384" width="9.375" style="42" customWidth="1"/>
  </cols>
  <sheetData>
    <row r="1" spans="1:7" ht="33.75" customHeight="1">
      <c r="A1" s="609" t="s">
        <v>2</v>
      </c>
      <c r="B1" s="609"/>
      <c r="C1" s="609"/>
      <c r="D1" s="609"/>
      <c r="E1" s="609"/>
      <c r="F1" s="609"/>
      <c r="G1" s="609"/>
    </row>
    <row r="2" spans="1:7" ht="22.5" customHeight="1" thickBot="1">
      <c r="A2" s="96"/>
      <c r="B2" s="54"/>
      <c r="C2" s="54"/>
      <c r="D2" s="54"/>
      <c r="E2" s="54"/>
      <c r="F2" s="54"/>
      <c r="G2" s="49" t="s">
        <v>84</v>
      </c>
    </row>
    <row r="3" spans="1:8" s="44" customFormat="1" ht="44.25" customHeight="1" thickBot="1">
      <c r="A3" s="444" t="s">
        <v>88</v>
      </c>
      <c r="B3" s="444" t="s">
        <v>89</v>
      </c>
      <c r="C3" s="444" t="s">
        <v>90</v>
      </c>
      <c r="D3" s="444" t="s">
        <v>0</v>
      </c>
      <c r="E3" s="444" t="s">
        <v>415</v>
      </c>
      <c r="F3" s="444" t="s">
        <v>414</v>
      </c>
      <c r="G3" s="444" t="s">
        <v>1</v>
      </c>
      <c r="H3" s="486" t="s">
        <v>457</v>
      </c>
    </row>
    <row r="4" spans="1:8" s="54" customFormat="1" ht="12" customHeight="1" thickBot="1">
      <c r="A4" s="487">
        <v>1</v>
      </c>
      <c r="B4" s="487">
        <v>2</v>
      </c>
      <c r="C4" s="487">
        <v>3</v>
      </c>
      <c r="D4" s="487">
        <v>4</v>
      </c>
      <c r="E4" s="487">
        <v>5</v>
      </c>
      <c r="F4" s="487">
        <v>6</v>
      </c>
      <c r="G4" s="487">
        <v>7</v>
      </c>
      <c r="H4" s="487">
        <v>8</v>
      </c>
    </row>
    <row r="5" spans="1:8" ht="15.75" customHeight="1">
      <c r="A5" s="45" t="s">
        <v>406</v>
      </c>
      <c r="B5" s="28">
        <v>130</v>
      </c>
      <c r="C5" s="55">
        <v>2013</v>
      </c>
      <c r="D5" s="28"/>
      <c r="E5" s="28">
        <v>130</v>
      </c>
      <c r="F5" s="299">
        <v>130</v>
      </c>
      <c r="G5" s="488">
        <f aca="true" t="shared" si="0" ref="G5:G23">B5-D5-E5</f>
        <v>0</v>
      </c>
      <c r="H5" s="490"/>
    </row>
    <row r="6" spans="1:8" ht="15.75" customHeight="1">
      <c r="A6" s="45" t="s">
        <v>407</v>
      </c>
      <c r="B6" s="28">
        <v>500</v>
      </c>
      <c r="C6" s="55">
        <v>2013</v>
      </c>
      <c r="D6" s="28"/>
      <c r="E6" s="28">
        <v>500</v>
      </c>
      <c r="F6" s="299">
        <v>500</v>
      </c>
      <c r="G6" s="488">
        <f t="shared" si="0"/>
        <v>0</v>
      </c>
      <c r="H6" s="491">
        <v>480</v>
      </c>
    </row>
    <row r="7" spans="1:8" ht="15.75" customHeight="1">
      <c r="A7" s="45" t="s">
        <v>440</v>
      </c>
      <c r="B7" s="28">
        <v>10</v>
      </c>
      <c r="C7" s="55">
        <v>2013</v>
      </c>
      <c r="D7" s="28"/>
      <c r="E7" s="28"/>
      <c r="F7" s="299">
        <v>10</v>
      </c>
      <c r="G7" s="488"/>
      <c r="H7" s="491">
        <v>10</v>
      </c>
    </row>
    <row r="8" spans="1:8" ht="15.75" customHeight="1">
      <c r="A8" s="57" t="s">
        <v>441</v>
      </c>
      <c r="B8" s="28">
        <v>165</v>
      </c>
      <c r="C8" s="55">
        <v>2013</v>
      </c>
      <c r="D8" s="28"/>
      <c r="E8" s="28"/>
      <c r="F8" s="299">
        <v>165</v>
      </c>
      <c r="G8" s="488"/>
      <c r="H8" s="491">
        <v>165</v>
      </c>
    </row>
    <row r="9" spans="1:8" ht="15.75" customHeight="1">
      <c r="A9" s="45" t="s">
        <v>442</v>
      </c>
      <c r="B9" s="28">
        <v>152</v>
      </c>
      <c r="C9" s="55">
        <v>2013</v>
      </c>
      <c r="D9" s="28"/>
      <c r="E9" s="28"/>
      <c r="F9" s="299">
        <v>152</v>
      </c>
      <c r="G9" s="488"/>
      <c r="H9" s="491">
        <v>152</v>
      </c>
    </row>
    <row r="10" spans="1:8" ht="15.75" customHeight="1">
      <c r="A10" s="57" t="s">
        <v>454</v>
      </c>
      <c r="B10" s="28"/>
      <c r="C10" s="55"/>
      <c r="D10" s="28"/>
      <c r="E10" s="28"/>
      <c r="F10" s="299">
        <v>205</v>
      </c>
      <c r="G10" s="488">
        <f t="shared" si="0"/>
        <v>0</v>
      </c>
      <c r="H10" s="491">
        <v>200</v>
      </c>
    </row>
    <row r="11" spans="1:8" ht="15.75" customHeight="1">
      <c r="A11" s="45" t="s">
        <v>455</v>
      </c>
      <c r="B11" s="28"/>
      <c r="C11" s="55"/>
      <c r="D11" s="28"/>
      <c r="E11" s="28"/>
      <c r="F11" s="299"/>
      <c r="G11" s="488">
        <f t="shared" si="0"/>
        <v>0</v>
      </c>
      <c r="H11" s="491"/>
    </row>
    <row r="12" spans="1:8" ht="15.75" customHeight="1">
      <c r="A12" s="45"/>
      <c r="B12" s="28"/>
      <c r="C12" s="55"/>
      <c r="D12" s="28"/>
      <c r="E12" s="28"/>
      <c r="F12" s="299"/>
      <c r="G12" s="488">
        <f t="shared" si="0"/>
        <v>0</v>
      </c>
      <c r="H12" s="491"/>
    </row>
    <row r="13" spans="1:8" ht="15.75" customHeight="1">
      <c r="A13" s="45"/>
      <c r="B13" s="28"/>
      <c r="C13" s="55"/>
      <c r="D13" s="28"/>
      <c r="E13" s="28"/>
      <c r="F13" s="299"/>
      <c r="G13" s="488">
        <f t="shared" si="0"/>
        <v>0</v>
      </c>
      <c r="H13" s="491"/>
    </row>
    <row r="14" spans="1:8" ht="15.75" customHeight="1">
      <c r="A14" s="45"/>
      <c r="B14" s="28"/>
      <c r="C14" s="55"/>
      <c r="D14" s="28"/>
      <c r="E14" s="28"/>
      <c r="F14" s="299"/>
      <c r="G14" s="488">
        <f t="shared" si="0"/>
        <v>0</v>
      </c>
      <c r="H14" s="491"/>
    </row>
    <row r="15" spans="1:8" ht="15.75" customHeight="1">
      <c r="A15" s="45"/>
      <c r="B15" s="28"/>
      <c r="C15" s="55"/>
      <c r="D15" s="28"/>
      <c r="E15" s="28"/>
      <c r="F15" s="299"/>
      <c r="G15" s="488">
        <f t="shared" si="0"/>
        <v>0</v>
      </c>
      <c r="H15" s="491"/>
    </row>
    <row r="16" spans="1:8" ht="15.75" customHeight="1">
      <c r="A16" s="45"/>
      <c r="B16" s="28"/>
      <c r="C16" s="55"/>
      <c r="D16" s="28"/>
      <c r="E16" s="28"/>
      <c r="F16" s="299"/>
      <c r="G16" s="488">
        <f t="shared" si="0"/>
        <v>0</v>
      </c>
      <c r="H16" s="491"/>
    </row>
    <row r="17" spans="1:8" ht="15.75" customHeight="1">
      <c r="A17" s="45"/>
      <c r="B17" s="28"/>
      <c r="C17" s="55"/>
      <c r="D17" s="28"/>
      <c r="E17" s="28"/>
      <c r="F17" s="299"/>
      <c r="G17" s="488">
        <f t="shared" si="0"/>
        <v>0</v>
      </c>
      <c r="H17" s="491"/>
    </row>
    <row r="18" spans="1:8" ht="15.75" customHeight="1">
      <c r="A18" s="45"/>
      <c r="B18" s="28"/>
      <c r="C18" s="55"/>
      <c r="D18" s="28"/>
      <c r="E18" s="28"/>
      <c r="F18" s="299"/>
      <c r="G18" s="488">
        <f t="shared" si="0"/>
        <v>0</v>
      </c>
      <c r="H18" s="491"/>
    </row>
    <row r="19" spans="1:8" ht="15.75" customHeight="1">
      <c r="A19" s="45"/>
      <c r="B19" s="28"/>
      <c r="C19" s="55"/>
      <c r="D19" s="28"/>
      <c r="E19" s="28"/>
      <c r="F19" s="299"/>
      <c r="G19" s="488">
        <f t="shared" si="0"/>
        <v>0</v>
      </c>
      <c r="H19" s="491"/>
    </row>
    <row r="20" spans="1:8" ht="6.75" customHeight="1">
      <c r="A20" s="45"/>
      <c r="B20" s="28"/>
      <c r="C20" s="55"/>
      <c r="D20" s="28"/>
      <c r="E20" s="28"/>
      <c r="F20" s="299"/>
      <c r="G20" s="488">
        <f t="shared" si="0"/>
        <v>0</v>
      </c>
      <c r="H20" s="491"/>
    </row>
    <row r="21" spans="1:8" ht="4.5" customHeight="1">
      <c r="A21" s="45"/>
      <c r="B21" s="28"/>
      <c r="C21" s="55"/>
      <c r="D21" s="28"/>
      <c r="E21" s="28"/>
      <c r="F21" s="299"/>
      <c r="G21" s="488">
        <f t="shared" si="0"/>
        <v>0</v>
      </c>
      <c r="H21" s="491"/>
    </row>
    <row r="22" spans="1:8" ht="6" customHeight="1">
      <c r="A22" s="45"/>
      <c r="B22" s="28"/>
      <c r="C22" s="55"/>
      <c r="D22" s="28"/>
      <c r="E22" s="28"/>
      <c r="F22" s="299"/>
      <c r="G22" s="488">
        <f t="shared" si="0"/>
        <v>0</v>
      </c>
      <c r="H22" s="491"/>
    </row>
    <row r="23" spans="1:8" ht="6.75" customHeight="1" thickBot="1">
      <c r="A23" s="58"/>
      <c r="B23" s="29"/>
      <c r="C23" s="59"/>
      <c r="D23" s="29"/>
      <c r="E23" s="29"/>
      <c r="F23" s="300"/>
      <c r="G23" s="489">
        <f t="shared" si="0"/>
        <v>0</v>
      </c>
      <c r="H23" s="492"/>
    </row>
    <row r="24" spans="1:8" s="60" customFormat="1" ht="18" customHeight="1" thickBot="1">
      <c r="A24" s="493" t="s">
        <v>87</v>
      </c>
      <c r="B24" s="484">
        <f>SUM(B5:B23)</f>
        <v>957</v>
      </c>
      <c r="C24" s="494"/>
      <c r="D24" s="484">
        <f>SUM(D5:D23)</f>
        <v>0</v>
      </c>
      <c r="E24" s="484">
        <f>SUM(E5:E23)</f>
        <v>630</v>
      </c>
      <c r="F24" s="484">
        <f>SUM(F5:F23)</f>
        <v>1162</v>
      </c>
      <c r="G24" s="484">
        <f>SUM(G5:G23)</f>
        <v>0</v>
      </c>
      <c r="H24" s="495">
        <f>SUM(H5:H23)</f>
        <v>1007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……/2013.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7" sqref="E7"/>
    </sheetView>
  </sheetViews>
  <sheetFormatPr defaultColWidth="9.375" defaultRowHeight="12.75"/>
  <cols>
    <col min="1" max="1" width="22.00390625" style="43" bestFit="1" customWidth="1"/>
    <col min="2" max="2" width="13.625" style="42" bestFit="1" customWidth="1"/>
    <col min="3" max="3" width="13.50390625" style="42" bestFit="1" customWidth="1"/>
    <col min="4" max="4" width="13.75390625" style="42" bestFit="1" customWidth="1"/>
    <col min="5" max="5" width="11.125" style="42" bestFit="1" customWidth="1"/>
    <col min="6" max="6" width="11.125" style="42" customWidth="1"/>
    <col min="7" max="7" width="17.125" style="42" bestFit="1" customWidth="1"/>
    <col min="8" max="9" width="12.75390625" style="42" customWidth="1"/>
    <col min="10" max="10" width="13.75390625" style="42" customWidth="1"/>
    <col min="11" max="16384" width="9.375" style="42" customWidth="1"/>
  </cols>
  <sheetData>
    <row r="1" spans="1:7" ht="24.75" customHeight="1">
      <c r="A1" s="609" t="s">
        <v>3</v>
      </c>
      <c r="B1" s="609"/>
      <c r="C1" s="609"/>
      <c r="D1" s="609"/>
      <c r="E1" s="609"/>
      <c r="F1" s="609"/>
      <c r="G1" s="609"/>
    </row>
    <row r="2" spans="1:7" ht="23.25" customHeight="1" thickBot="1">
      <c r="A2" s="96"/>
      <c r="B2" s="54"/>
      <c r="C2" s="54"/>
      <c r="D2" s="54"/>
      <c r="E2" s="54"/>
      <c r="F2" s="54"/>
      <c r="G2" s="49" t="s">
        <v>84</v>
      </c>
    </row>
    <row r="3" spans="1:7" s="44" customFormat="1" ht="48.75" customHeight="1" thickBot="1">
      <c r="A3" s="97" t="s">
        <v>91</v>
      </c>
      <c r="B3" s="98" t="s">
        <v>89</v>
      </c>
      <c r="C3" s="98" t="s">
        <v>90</v>
      </c>
      <c r="D3" s="98" t="s">
        <v>0</v>
      </c>
      <c r="E3" s="98" t="s">
        <v>415</v>
      </c>
      <c r="F3" s="297" t="s">
        <v>416</v>
      </c>
      <c r="G3" s="50" t="s">
        <v>4</v>
      </c>
    </row>
    <row r="4" spans="1:7" s="54" customFormat="1" ht="15" customHeight="1" thickBot="1">
      <c r="A4" s="51">
        <v>1</v>
      </c>
      <c r="B4" s="52">
        <v>2</v>
      </c>
      <c r="C4" s="52">
        <v>3</v>
      </c>
      <c r="D4" s="52">
        <v>4</v>
      </c>
      <c r="E4" s="52">
        <v>5</v>
      </c>
      <c r="F4" s="298"/>
      <c r="G4" s="53">
        <v>6</v>
      </c>
    </row>
    <row r="5" spans="1:7" ht="15.75" customHeight="1">
      <c r="A5" s="61" t="s">
        <v>408</v>
      </c>
      <c r="B5" s="62">
        <v>17780</v>
      </c>
      <c r="C5" s="63">
        <v>2013</v>
      </c>
      <c r="D5" s="62"/>
      <c r="E5" s="62">
        <v>17780</v>
      </c>
      <c r="F5" s="301">
        <v>17780</v>
      </c>
      <c r="G5" s="64">
        <f aca="true" t="shared" si="0" ref="G5:G23">B5-D5-E5</f>
        <v>0</v>
      </c>
    </row>
    <row r="6" spans="1:7" ht="15.75" customHeight="1">
      <c r="A6" s="61"/>
      <c r="B6" s="62"/>
      <c r="C6" s="63"/>
      <c r="D6" s="62"/>
      <c r="E6" s="62"/>
      <c r="F6" s="301"/>
      <c r="G6" s="64"/>
    </row>
    <row r="7" spans="1:7" ht="15.75" customHeight="1">
      <c r="A7" s="61"/>
      <c r="B7" s="62"/>
      <c r="C7" s="63"/>
      <c r="D7" s="62"/>
      <c r="E7" s="62"/>
      <c r="F7" s="301"/>
      <c r="G7" s="64">
        <f t="shared" si="0"/>
        <v>0</v>
      </c>
    </row>
    <row r="8" spans="1:7" ht="15.75" customHeight="1">
      <c r="A8" s="61"/>
      <c r="B8" s="62"/>
      <c r="C8" s="63"/>
      <c r="D8" s="62"/>
      <c r="E8" s="62"/>
      <c r="F8" s="301"/>
      <c r="G8" s="64">
        <f t="shared" si="0"/>
        <v>0</v>
      </c>
    </row>
    <row r="9" spans="1:7" ht="15.75" customHeight="1">
      <c r="A9" s="61"/>
      <c r="B9" s="62"/>
      <c r="C9" s="63"/>
      <c r="D9" s="62"/>
      <c r="E9" s="62"/>
      <c r="F9" s="301"/>
      <c r="G9" s="64">
        <f t="shared" si="0"/>
        <v>0</v>
      </c>
    </row>
    <row r="10" spans="1:7" ht="15.75" customHeight="1">
      <c r="A10" s="61"/>
      <c r="B10" s="62"/>
      <c r="C10" s="63"/>
      <c r="D10" s="62"/>
      <c r="E10" s="62"/>
      <c r="F10" s="301"/>
      <c r="G10" s="64">
        <f t="shared" si="0"/>
        <v>0</v>
      </c>
    </row>
    <row r="11" spans="1:7" ht="15.75" customHeight="1">
      <c r="A11" s="61"/>
      <c r="B11" s="62"/>
      <c r="C11" s="63"/>
      <c r="D11" s="62"/>
      <c r="E11" s="62"/>
      <c r="F11" s="301"/>
      <c r="G11" s="64">
        <f t="shared" si="0"/>
        <v>0</v>
      </c>
    </row>
    <row r="12" spans="1:7" ht="15.75" customHeight="1">
      <c r="A12" s="61"/>
      <c r="B12" s="62"/>
      <c r="C12" s="63"/>
      <c r="D12" s="62"/>
      <c r="E12" s="62"/>
      <c r="F12" s="301"/>
      <c r="G12" s="64">
        <f t="shared" si="0"/>
        <v>0</v>
      </c>
    </row>
    <row r="13" spans="1:7" ht="15.75" customHeight="1">
      <c r="A13" s="61"/>
      <c r="B13" s="62"/>
      <c r="C13" s="63"/>
      <c r="D13" s="62"/>
      <c r="E13" s="62"/>
      <c r="F13" s="301"/>
      <c r="G13" s="64">
        <f t="shared" si="0"/>
        <v>0</v>
      </c>
    </row>
    <row r="14" spans="1:7" ht="15.75" customHeight="1">
      <c r="A14" s="61"/>
      <c r="B14" s="62"/>
      <c r="C14" s="63"/>
      <c r="D14" s="62"/>
      <c r="E14" s="62"/>
      <c r="F14" s="301"/>
      <c r="G14" s="64">
        <f t="shared" si="0"/>
        <v>0</v>
      </c>
    </row>
    <row r="15" spans="1:7" ht="15.75" customHeight="1">
      <c r="A15" s="61"/>
      <c r="B15" s="62"/>
      <c r="C15" s="63"/>
      <c r="D15" s="62"/>
      <c r="E15" s="62"/>
      <c r="F15" s="301"/>
      <c r="G15" s="64">
        <f t="shared" si="0"/>
        <v>0</v>
      </c>
    </row>
    <row r="16" spans="1:7" ht="15.75" customHeight="1">
      <c r="A16" s="61"/>
      <c r="B16" s="62"/>
      <c r="C16" s="63"/>
      <c r="D16" s="62"/>
      <c r="E16" s="62"/>
      <c r="F16" s="301"/>
      <c r="G16" s="64">
        <f t="shared" si="0"/>
        <v>0</v>
      </c>
    </row>
    <row r="17" spans="1:7" ht="15.75" customHeight="1">
      <c r="A17" s="61"/>
      <c r="B17" s="62"/>
      <c r="C17" s="63"/>
      <c r="D17" s="62"/>
      <c r="E17" s="62"/>
      <c r="F17" s="301"/>
      <c r="G17" s="64">
        <f t="shared" si="0"/>
        <v>0</v>
      </c>
    </row>
    <row r="18" spans="1:7" ht="15.75" customHeight="1">
      <c r="A18" s="61"/>
      <c r="B18" s="62"/>
      <c r="C18" s="63"/>
      <c r="D18" s="62"/>
      <c r="E18" s="62"/>
      <c r="F18" s="301"/>
      <c r="G18" s="64">
        <f t="shared" si="0"/>
        <v>0</v>
      </c>
    </row>
    <row r="19" spans="1:7" ht="15.75" customHeight="1">
      <c r="A19" s="61"/>
      <c r="B19" s="62"/>
      <c r="C19" s="63"/>
      <c r="D19" s="62"/>
      <c r="E19" s="62"/>
      <c r="F19" s="301"/>
      <c r="G19" s="64">
        <f t="shared" si="0"/>
        <v>0</v>
      </c>
    </row>
    <row r="20" spans="1:7" ht="15.75" customHeight="1">
      <c r="A20" s="61"/>
      <c r="B20" s="62"/>
      <c r="C20" s="63"/>
      <c r="D20" s="62"/>
      <c r="E20" s="62"/>
      <c r="F20" s="301"/>
      <c r="G20" s="64">
        <f t="shared" si="0"/>
        <v>0</v>
      </c>
    </row>
    <row r="21" spans="1:7" ht="15.75" customHeight="1">
      <c r="A21" s="61"/>
      <c r="B21" s="62"/>
      <c r="C21" s="63"/>
      <c r="D21" s="62"/>
      <c r="E21" s="62"/>
      <c r="F21" s="301"/>
      <c r="G21" s="64">
        <f t="shared" si="0"/>
        <v>0</v>
      </c>
    </row>
    <row r="22" spans="1:7" ht="15.75" customHeight="1">
      <c r="A22" s="61"/>
      <c r="B22" s="62"/>
      <c r="C22" s="63"/>
      <c r="D22" s="62"/>
      <c r="E22" s="62"/>
      <c r="F22" s="301"/>
      <c r="G22" s="64">
        <f t="shared" si="0"/>
        <v>0</v>
      </c>
    </row>
    <row r="23" spans="1:7" ht="15.75" customHeight="1" thickBot="1">
      <c r="A23" s="65"/>
      <c r="B23" s="66"/>
      <c r="C23" s="66"/>
      <c r="D23" s="66"/>
      <c r="E23" s="66"/>
      <c r="F23" s="302"/>
      <c r="G23" s="67">
        <f t="shared" si="0"/>
        <v>0</v>
      </c>
    </row>
    <row r="24" spans="1:7" s="60" customFormat="1" ht="18" customHeight="1" thickBot="1">
      <c r="A24" s="99" t="s">
        <v>87</v>
      </c>
      <c r="B24" s="100">
        <f>SUM(B5:B23)</f>
        <v>17780</v>
      </c>
      <c r="C24" s="84"/>
      <c r="D24" s="100">
        <f>SUM(D5:D23)</f>
        <v>0</v>
      </c>
      <c r="E24" s="100">
        <f>SUM(E5:E23)</f>
        <v>17780</v>
      </c>
      <c r="F24" s="100">
        <f>SUM(F5:F23)</f>
        <v>17780</v>
      </c>
      <c r="G24" s="100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……/2013. (….)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E2" sqref="E2"/>
    </sheetView>
  </sheetViews>
  <sheetFormatPr defaultColWidth="9.375" defaultRowHeight="12.75"/>
  <cols>
    <col min="1" max="1" width="5.125" style="140" customWidth="1"/>
    <col min="2" max="2" width="13.625" style="141" customWidth="1"/>
    <col min="3" max="3" width="60.00390625" style="141" bestFit="1" customWidth="1"/>
    <col min="4" max="4" width="16.625" style="141" bestFit="1" customWidth="1"/>
    <col min="5" max="5" width="10.50390625" style="4" bestFit="1" customWidth="1"/>
    <col min="6" max="6" width="10.75390625" style="4" customWidth="1"/>
    <col min="7" max="16384" width="9.375" style="4" customWidth="1"/>
  </cols>
  <sheetData>
    <row r="1" spans="1:4" s="2" customFormat="1" ht="15.75" thickBot="1">
      <c r="A1" s="122"/>
      <c r="B1" s="123"/>
      <c r="C1" s="124" t="s">
        <v>460</v>
      </c>
      <c r="D1" s="144"/>
    </row>
    <row r="2" spans="1:4" s="79" customFormat="1" ht="22.5" customHeight="1">
      <c r="A2" s="610" t="s">
        <v>249</v>
      </c>
      <c r="B2" s="611"/>
      <c r="C2" s="209" t="s">
        <v>254</v>
      </c>
      <c r="D2" s="214" t="s">
        <v>82</v>
      </c>
    </row>
    <row r="3" spans="1:4" s="79" customFormat="1" ht="15.75" thickBot="1">
      <c r="A3" s="125" t="s">
        <v>248</v>
      </c>
      <c r="B3" s="126"/>
      <c r="C3" s="210" t="s">
        <v>410</v>
      </c>
      <c r="D3" s="215" t="s">
        <v>256</v>
      </c>
    </row>
    <row r="4" spans="1:4" s="80" customFormat="1" ht="15.75" customHeight="1" thickBot="1">
      <c r="A4" s="127"/>
      <c r="B4" s="127"/>
      <c r="C4" s="127"/>
      <c r="D4" s="128" t="s">
        <v>71</v>
      </c>
    </row>
    <row r="5" spans="1:6" ht="13.5" thickBot="1">
      <c r="A5" s="612" t="s">
        <v>250</v>
      </c>
      <c r="B5" s="612"/>
      <c r="C5" s="565" t="s">
        <v>72</v>
      </c>
      <c r="D5" s="565" t="s">
        <v>73</v>
      </c>
      <c r="E5" s="566" t="s">
        <v>413</v>
      </c>
      <c r="F5" s="529" t="s">
        <v>457</v>
      </c>
    </row>
    <row r="6" spans="1:6" s="68" customFormat="1" ht="12.75" customHeight="1" thickBot="1">
      <c r="A6" s="499">
        <v>1</v>
      </c>
      <c r="B6" s="499">
        <v>2</v>
      </c>
      <c r="C6" s="499">
        <v>3</v>
      </c>
      <c r="D6" s="499">
        <v>4</v>
      </c>
      <c r="E6" s="499">
        <v>5</v>
      </c>
      <c r="F6" s="499">
        <v>6</v>
      </c>
    </row>
    <row r="7" spans="1:6" s="68" customFormat="1" ht="15.75" customHeight="1" thickBot="1">
      <c r="A7" s="497"/>
      <c r="B7" s="497"/>
      <c r="C7" s="497" t="s">
        <v>74</v>
      </c>
      <c r="D7" s="444"/>
      <c r="E7" s="501"/>
      <c r="F7" s="501"/>
    </row>
    <row r="8" spans="1:6" s="81" customFormat="1" ht="12" customHeight="1" thickBot="1">
      <c r="A8" s="499" t="s">
        <v>35</v>
      </c>
      <c r="B8" s="499"/>
      <c r="C8" s="503" t="s">
        <v>253</v>
      </c>
      <c r="D8" s="567">
        <f>SUM(D9:D16)</f>
        <v>6980</v>
      </c>
      <c r="E8" s="567">
        <f>SUM(E9:E16)</f>
        <v>4311</v>
      </c>
      <c r="F8" s="567">
        <f>SUM(F9:F16)</f>
        <v>8992</v>
      </c>
    </row>
    <row r="9" spans="1:6" s="81" customFormat="1" ht="12" customHeight="1">
      <c r="A9" s="496"/>
      <c r="B9" s="213" t="s">
        <v>114</v>
      </c>
      <c r="C9" s="10" t="s">
        <v>184</v>
      </c>
      <c r="D9" s="294"/>
      <c r="E9" s="526"/>
      <c r="F9" s="542"/>
    </row>
    <row r="10" spans="1:6" s="81" customFormat="1" ht="12" customHeight="1">
      <c r="A10" s="129"/>
      <c r="B10" s="130" t="s">
        <v>115</v>
      </c>
      <c r="C10" s="8" t="s">
        <v>185</v>
      </c>
      <c r="D10" s="69"/>
      <c r="E10" s="527"/>
      <c r="F10" s="540"/>
    </row>
    <row r="11" spans="1:6" s="81" customFormat="1" ht="12" customHeight="1">
      <c r="A11" s="129"/>
      <c r="B11" s="130" t="s">
        <v>116</v>
      </c>
      <c r="C11" s="8" t="s">
        <v>186</v>
      </c>
      <c r="D11" s="69">
        <v>1151</v>
      </c>
      <c r="E11" s="527">
        <v>1995</v>
      </c>
      <c r="F11" s="540">
        <v>6650</v>
      </c>
    </row>
    <row r="12" spans="1:6" s="81" customFormat="1" ht="12" customHeight="1">
      <c r="A12" s="129"/>
      <c r="B12" s="130" t="s">
        <v>117</v>
      </c>
      <c r="C12" s="8" t="s">
        <v>187</v>
      </c>
      <c r="D12" s="69">
        <v>393</v>
      </c>
      <c r="E12" s="527">
        <v>193</v>
      </c>
      <c r="F12" s="540">
        <v>193</v>
      </c>
    </row>
    <row r="13" spans="1:6" s="81" customFormat="1" ht="12" customHeight="1">
      <c r="A13" s="129"/>
      <c r="B13" s="130" t="s">
        <v>157</v>
      </c>
      <c r="C13" s="7" t="s">
        <v>188</v>
      </c>
      <c r="D13" s="69"/>
      <c r="E13" s="527"/>
      <c r="F13" s="540"/>
    </row>
    <row r="14" spans="1:6" s="81" customFormat="1" ht="12" customHeight="1">
      <c r="A14" s="131"/>
      <c r="B14" s="130" t="s">
        <v>118</v>
      </c>
      <c r="C14" s="8" t="s">
        <v>189</v>
      </c>
      <c r="D14" s="183">
        <v>4936</v>
      </c>
      <c r="E14" s="527">
        <v>1260</v>
      </c>
      <c r="F14" s="540">
        <v>1286</v>
      </c>
    </row>
    <row r="15" spans="1:6" s="82" customFormat="1" ht="12" customHeight="1">
      <c r="A15" s="129"/>
      <c r="B15" s="130" t="s">
        <v>119</v>
      </c>
      <c r="C15" s="8" t="s">
        <v>11</v>
      </c>
      <c r="D15" s="69"/>
      <c r="E15" s="527"/>
      <c r="F15" s="540"/>
    </row>
    <row r="16" spans="1:6" s="82" customFormat="1" ht="12" customHeight="1" thickBot="1">
      <c r="A16" s="132"/>
      <c r="B16" s="133" t="s">
        <v>126</v>
      </c>
      <c r="C16" s="7" t="s">
        <v>245</v>
      </c>
      <c r="D16" s="293">
        <v>500</v>
      </c>
      <c r="E16" s="528">
        <v>863</v>
      </c>
      <c r="F16" s="541">
        <v>863</v>
      </c>
    </row>
    <row r="17" spans="1:6" s="81" customFormat="1" ht="12" customHeight="1" thickBot="1">
      <c r="A17" s="499" t="s">
        <v>36</v>
      </c>
      <c r="B17" s="499"/>
      <c r="C17" s="503" t="s">
        <v>12</v>
      </c>
      <c r="D17" s="567">
        <f>SUM(D18:D21)</f>
        <v>27546</v>
      </c>
      <c r="E17" s="567">
        <f>SUM(E18:E21)</f>
        <v>30542</v>
      </c>
      <c r="F17" s="567">
        <f>SUM(F18:F21)</f>
        <v>32531</v>
      </c>
    </row>
    <row r="18" spans="1:6" s="82" customFormat="1" ht="12" customHeight="1">
      <c r="A18" s="496"/>
      <c r="B18" s="213" t="s">
        <v>120</v>
      </c>
      <c r="C18" s="10" t="s">
        <v>8</v>
      </c>
      <c r="D18" s="294">
        <v>18344</v>
      </c>
      <c r="E18" s="526">
        <v>15534</v>
      </c>
      <c r="F18" s="542">
        <v>17475</v>
      </c>
    </row>
    <row r="19" spans="1:6" s="82" customFormat="1" ht="12" customHeight="1">
      <c r="A19" s="129"/>
      <c r="B19" s="130" t="s">
        <v>121</v>
      </c>
      <c r="C19" s="8" t="s">
        <v>9</v>
      </c>
      <c r="D19" s="69"/>
      <c r="E19" s="527"/>
      <c r="F19" s="540"/>
    </row>
    <row r="20" spans="1:6" s="82" customFormat="1" ht="12" customHeight="1">
      <c r="A20" s="129"/>
      <c r="B20" s="130" t="s">
        <v>122</v>
      </c>
      <c r="C20" s="8" t="s">
        <v>10</v>
      </c>
      <c r="D20" s="69">
        <v>9202</v>
      </c>
      <c r="E20" s="527">
        <v>15008</v>
      </c>
      <c r="F20" s="540">
        <v>15056</v>
      </c>
    </row>
    <row r="21" spans="1:6" s="82" customFormat="1" ht="12" customHeight="1" thickBot="1">
      <c r="A21" s="132"/>
      <c r="B21" s="133" t="s">
        <v>123</v>
      </c>
      <c r="C21" s="13" t="s">
        <v>9</v>
      </c>
      <c r="D21" s="293"/>
      <c r="E21" s="528"/>
      <c r="F21" s="541"/>
    </row>
    <row r="22" spans="1:6" s="82" customFormat="1" ht="12" customHeight="1" thickBot="1">
      <c r="A22" s="507" t="s">
        <v>37</v>
      </c>
      <c r="B22" s="508"/>
      <c r="C22" s="508" t="s">
        <v>13</v>
      </c>
      <c r="D22" s="567">
        <f>SUM(D23:D24)</f>
        <v>14531</v>
      </c>
      <c r="E22" s="567">
        <f>SUM(E23:E24)</f>
        <v>158</v>
      </c>
      <c r="F22" s="567">
        <f>SUM(F23:F24)</f>
        <v>158</v>
      </c>
    </row>
    <row r="23" spans="1:6" s="82" customFormat="1" ht="12" customHeight="1">
      <c r="A23" s="138"/>
      <c r="B23" s="213" t="s">
        <v>94</v>
      </c>
      <c r="C23" s="504" t="s">
        <v>266</v>
      </c>
      <c r="D23" s="294"/>
      <c r="E23" s="526"/>
      <c r="F23" s="542"/>
    </row>
    <row r="24" spans="1:6" s="82" customFormat="1" ht="12" customHeight="1" thickBot="1">
      <c r="A24" s="533"/>
      <c r="B24" s="534" t="s">
        <v>95</v>
      </c>
      <c r="C24" s="535" t="s">
        <v>270</v>
      </c>
      <c r="D24" s="183">
        <v>14531</v>
      </c>
      <c r="E24" s="528">
        <v>158</v>
      </c>
      <c r="F24" s="541">
        <v>158</v>
      </c>
    </row>
    <row r="25" spans="1:6" s="82" customFormat="1" ht="12" customHeight="1" thickBot="1">
      <c r="A25" s="507" t="s">
        <v>38</v>
      </c>
      <c r="B25" s="508"/>
      <c r="C25" s="508" t="s">
        <v>257</v>
      </c>
      <c r="D25" s="469">
        <v>50400</v>
      </c>
      <c r="E25" s="567">
        <v>65666</v>
      </c>
      <c r="F25" s="558">
        <v>81158</v>
      </c>
    </row>
    <row r="26" spans="1:6" s="81" customFormat="1" ht="12" customHeight="1" thickBot="1">
      <c r="A26" s="507" t="s">
        <v>39</v>
      </c>
      <c r="B26" s="499"/>
      <c r="C26" s="508" t="s">
        <v>14</v>
      </c>
      <c r="D26" s="469">
        <v>17198</v>
      </c>
      <c r="E26" s="567">
        <v>89694</v>
      </c>
      <c r="F26" s="558">
        <v>89694</v>
      </c>
    </row>
    <row r="27" spans="1:6" s="81" customFormat="1" ht="12" customHeight="1" thickBot="1">
      <c r="A27" s="499" t="s">
        <v>40</v>
      </c>
      <c r="B27" s="510"/>
      <c r="C27" s="508" t="s">
        <v>19</v>
      </c>
      <c r="D27" s="447">
        <f>SUM(D8,D17,D22,D25,D26)</f>
        <v>116655</v>
      </c>
      <c r="E27" s="447">
        <f>SUM(E8,E17,E22,E25,E26)</f>
        <v>190371</v>
      </c>
      <c r="F27" s="447">
        <f>SUM(F8,F17,F22,F25,F26)</f>
        <v>212533</v>
      </c>
    </row>
    <row r="28" spans="1:6" s="81" customFormat="1" ht="12" customHeight="1" thickBot="1">
      <c r="A28" s="511" t="s">
        <v>41</v>
      </c>
      <c r="B28" s="554"/>
      <c r="C28" s="508" t="s">
        <v>15</v>
      </c>
      <c r="D28" s="447">
        <f>SUM(D29:D30)</f>
        <v>23109</v>
      </c>
      <c r="E28" s="447">
        <f>SUM(E29:E30)</f>
        <v>21060</v>
      </c>
      <c r="F28" s="447">
        <f>SUM(F29:F30)</f>
        <v>21060</v>
      </c>
    </row>
    <row r="29" spans="1:6" s="81" customFormat="1" ht="12" customHeight="1">
      <c r="A29" s="496"/>
      <c r="B29" s="94" t="s">
        <v>108</v>
      </c>
      <c r="C29" s="504" t="s">
        <v>371</v>
      </c>
      <c r="D29" s="294">
        <v>23109</v>
      </c>
      <c r="E29" s="526">
        <v>21060</v>
      </c>
      <c r="F29" s="542">
        <v>21060</v>
      </c>
    </row>
    <row r="30" spans="1:6" s="82" customFormat="1" ht="12" customHeight="1" thickBot="1">
      <c r="A30" s="543"/>
      <c r="B30" s="536" t="s">
        <v>109</v>
      </c>
      <c r="C30" s="537" t="s">
        <v>16</v>
      </c>
      <c r="D30" s="293"/>
      <c r="E30" s="528"/>
      <c r="F30" s="541"/>
    </row>
    <row r="31" spans="1:6" s="82" customFormat="1" ht="12" customHeight="1" thickBot="1">
      <c r="A31" s="511" t="s">
        <v>42</v>
      </c>
      <c r="B31" s="559"/>
      <c r="C31" s="508" t="s">
        <v>17</v>
      </c>
      <c r="D31" s="469"/>
      <c r="E31" s="509"/>
      <c r="F31" s="558"/>
    </row>
    <row r="32" spans="1:6" s="82" customFormat="1" ht="15" customHeight="1" thickBot="1">
      <c r="A32" s="511" t="s">
        <v>43</v>
      </c>
      <c r="B32" s="546"/>
      <c r="C32" s="547" t="s">
        <v>18</v>
      </c>
      <c r="D32" s="447">
        <f>SUM(D27,D28,D31)</f>
        <v>139764</v>
      </c>
      <c r="E32" s="447">
        <f>SUM(E27,E28,E31)</f>
        <v>211431</v>
      </c>
      <c r="F32" s="447">
        <f>SUM(F27,F28,F31)</f>
        <v>233593</v>
      </c>
    </row>
    <row r="33" spans="1:6" s="82" customFormat="1" ht="15" customHeight="1">
      <c r="A33" s="134"/>
      <c r="B33" s="134"/>
      <c r="C33" s="548"/>
      <c r="D33" s="564"/>
      <c r="E33" s="568"/>
      <c r="F33" s="569"/>
    </row>
    <row r="34" spans="1:6" ht="13.5" thickBot="1">
      <c r="A34" s="136"/>
      <c r="B34" s="137"/>
      <c r="C34" s="137"/>
      <c r="D34" s="563"/>
      <c r="E34" s="506"/>
      <c r="F34" s="310"/>
    </row>
    <row r="35" spans="1:6" s="68" customFormat="1" ht="16.5" customHeight="1" thickBot="1">
      <c r="A35" s="499"/>
      <c r="B35" s="499"/>
      <c r="C35" s="499" t="s">
        <v>78</v>
      </c>
      <c r="D35" s="478"/>
      <c r="E35" s="545"/>
      <c r="F35" s="545"/>
    </row>
    <row r="36" spans="1:6" s="83" customFormat="1" ht="12" customHeight="1" thickBot="1">
      <c r="A36" s="507" t="s">
        <v>35</v>
      </c>
      <c r="B36" s="516"/>
      <c r="C36" s="508" t="s">
        <v>7</v>
      </c>
      <c r="D36" s="447">
        <f>SUM(D37:D41)</f>
        <v>91292</v>
      </c>
      <c r="E36" s="447">
        <f>SUM(E37:E41)</f>
        <v>169236</v>
      </c>
      <c r="F36" s="447">
        <f>SUM(F37:F41)</f>
        <v>149738</v>
      </c>
    </row>
    <row r="37" spans="1:6" ht="12" customHeight="1">
      <c r="A37" s="138"/>
      <c r="B37" s="94" t="s">
        <v>114</v>
      </c>
      <c r="C37" s="10" t="s">
        <v>66</v>
      </c>
      <c r="D37" s="294">
        <v>13420</v>
      </c>
      <c r="E37" s="560">
        <v>14866</v>
      </c>
      <c r="F37" s="549">
        <v>15017</v>
      </c>
    </row>
    <row r="38" spans="1:6" ht="12" customHeight="1">
      <c r="A38" s="139"/>
      <c r="B38" s="93" t="s">
        <v>115</v>
      </c>
      <c r="C38" s="8" t="s">
        <v>216</v>
      </c>
      <c r="D38" s="69">
        <v>3347</v>
      </c>
      <c r="E38" s="561">
        <v>3655</v>
      </c>
      <c r="F38" s="530">
        <v>2914</v>
      </c>
    </row>
    <row r="39" spans="1:6" ht="12" customHeight="1">
      <c r="A39" s="139"/>
      <c r="B39" s="93" t="s">
        <v>116</v>
      </c>
      <c r="C39" s="8" t="s">
        <v>149</v>
      </c>
      <c r="D39" s="69">
        <v>34483</v>
      </c>
      <c r="E39" s="561">
        <v>54421</v>
      </c>
      <c r="F39" s="530">
        <v>38426</v>
      </c>
    </row>
    <row r="40" spans="1:6" ht="12" customHeight="1">
      <c r="A40" s="139"/>
      <c r="B40" s="93" t="s">
        <v>117</v>
      </c>
      <c r="C40" s="8" t="s">
        <v>217</v>
      </c>
      <c r="D40" s="69">
        <v>11025</v>
      </c>
      <c r="E40" s="561">
        <v>7153</v>
      </c>
      <c r="F40" s="530">
        <v>4542</v>
      </c>
    </row>
    <row r="41" spans="1:6" ht="12" customHeight="1" thickBot="1">
      <c r="A41" s="539"/>
      <c r="B41" s="536" t="s">
        <v>125</v>
      </c>
      <c r="C41" s="13" t="s">
        <v>218</v>
      </c>
      <c r="D41" s="293">
        <v>29017</v>
      </c>
      <c r="E41" s="562">
        <v>89141</v>
      </c>
      <c r="F41" s="544">
        <v>88839</v>
      </c>
    </row>
    <row r="42" spans="1:6" ht="12" customHeight="1" thickBot="1">
      <c r="A42" s="507" t="s">
        <v>36</v>
      </c>
      <c r="B42" s="516"/>
      <c r="C42" s="508" t="s">
        <v>23</v>
      </c>
      <c r="D42" s="447">
        <f>SUM(D43:D46)</f>
        <v>48472</v>
      </c>
      <c r="E42" s="447">
        <f>SUM(E43:E46)</f>
        <v>42195</v>
      </c>
      <c r="F42" s="447">
        <f>SUM(F43:F46)</f>
        <v>26137</v>
      </c>
    </row>
    <row r="43" spans="1:6" s="83" customFormat="1" ht="12" customHeight="1">
      <c r="A43" s="138"/>
      <c r="B43" s="94" t="s">
        <v>120</v>
      </c>
      <c r="C43" s="10" t="s">
        <v>299</v>
      </c>
      <c r="D43" s="294"/>
      <c r="E43" s="560">
        <v>215</v>
      </c>
      <c r="F43" s="542">
        <v>210</v>
      </c>
    </row>
    <row r="44" spans="1:6" ht="12" customHeight="1">
      <c r="A44" s="139"/>
      <c r="B44" s="93" t="s">
        <v>121</v>
      </c>
      <c r="C44" s="8" t="s">
        <v>219</v>
      </c>
      <c r="D44" s="69">
        <v>30780</v>
      </c>
      <c r="E44" s="561">
        <v>30780</v>
      </c>
      <c r="F44" s="530">
        <v>25927</v>
      </c>
    </row>
    <row r="45" spans="1:6" ht="12" customHeight="1">
      <c r="A45" s="139"/>
      <c r="B45" s="93" t="s">
        <v>124</v>
      </c>
      <c r="C45" s="8" t="s">
        <v>79</v>
      </c>
      <c r="D45" s="69">
        <v>17692</v>
      </c>
      <c r="E45" s="561">
        <v>11200</v>
      </c>
      <c r="F45" s="530"/>
    </row>
    <row r="46" spans="1:6" ht="12" customHeight="1" thickBot="1">
      <c r="A46" s="539"/>
      <c r="B46" s="536" t="s">
        <v>132</v>
      </c>
      <c r="C46" s="13" t="s">
        <v>20</v>
      </c>
      <c r="D46" s="293"/>
      <c r="E46" s="562"/>
      <c r="F46" s="544"/>
    </row>
    <row r="47" spans="1:6" ht="12" customHeight="1" thickBot="1">
      <c r="A47" s="507" t="s">
        <v>37</v>
      </c>
      <c r="B47" s="516"/>
      <c r="C47" s="516" t="s">
        <v>21</v>
      </c>
      <c r="D47" s="469"/>
      <c r="E47" s="558"/>
      <c r="F47" s="509"/>
    </row>
    <row r="48" spans="1:6" s="82" customFormat="1" ht="12" customHeight="1" thickBot="1">
      <c r="A48" s="511" t="s">
        <v>38</v>
      </c>
      <c r="B48" s="559"/>
      <c r="C48" s="508" t="s">
        <v>24</v>
      </c>
      <c r="D48" s="469"/>
      <c r="E48" s="558"/>
      <c r="F48" s="558"/>
    </row>
    <row r="49" spans="1:6" ht="15" customHeight="1" thickBot="1">
      <c r="A49" s="507" t="s">
        <v>39</v>
      </c>
      <c r="B49" s="517"/>
      <c r="C49" s="550" t="s">
        <v>22</v>
      </c>
      <c r="D49" s="478">
        <f>SUM(D36,D42,D47,D48)</f>
        <v>139764</v>
      </c>
      <c r="E49" s="478">
        <f>SUM(E36,E42,E47,E48)</f>
        <v>211431</v>
      </c>
      <c r="F49" s="478">
        <f>SUM(F36,F42,F47,F48)</f>
        <v>175875</v>
      </c>
    </row>
    <row r="50" spans="1:6" ht="13.5" thickBot="1">
      <c r="A50" s="551"/>
      <c r="B50" s="552"/>
      <c r="C50" s="552"/>
      <c r="D50" s="521"/>
      <c r="E50" s="558"/>
      <c r="F50" s="509"/>
    </row>
    <row r="51" spans="1:6" ht="15" customHeight="1" thickBot="1">
      <c r="A51" s="553" t="s">
        <v>251</v>
      </c>
      <c r="B51" s="554"/>
      <c r="C51" s="555"/>
      <c r="D51" s="570">
        <v>4</v>
      </c>
      <c r="E51" s="567">
        <v>4</v>
      </c>
      <c r="F51" s="567"/>
    </row>
    <row r="52" spans="1:6" ht="14.25" customHeight="1" thickBot="1">
      <c r="A52" s="553" t="s">
        <v>252</v>
      </c>
      <c r="B52" s="554"/>
      <c r="C52" s="555"/>
      <c r="D52" s="570"/>
      <c r="E52" s="567"/>
      <c r="F52" s="509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Hivatal</cp:lastModifiedBy>
  <cp:lastPrinted>2014-04-22T13:30:33Z</cp:lastPrinted>
  <dcterms:created xsi:type="dcterms:W3CDTF">1999-10-30T10:30:45Z</dcterms:created>
  <dcterms:modified xsi:type="dcterms:W3CDTF">2014-04-22T13:32:21Z</dcterms:modified>
  <cp:category/>
  <cp:version/>
  <cp:contentType/>
  <cp:contentStatus/>
</cp:coreProperties>
</file>