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05-2016 mellekletei\egyesével mellékletek\"/>
    </mc:Choice>
  </mc:AlternateContent>
  <bookViews>
    <workbookView xWindow="0" yWindow="0" windowWidth="20490" windowHeight="6855"/>
  </bookViews>
  <sheets>
    <sheet name="Munk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1" l="1"/>
  <c r="M32" i="1"/>
  <c r="L32" i="1"/>
  <c r="K32" i="1"/>
  <c r="J32" i="1"/>
  <c r="I32" i="1"/>
  <c r="H32" i="1"/>
  <c r="G32" i="1"/>
  <c r="F32" i="1"/>
  <c r="E32" i="1"/>
  <c r="D32" i="1"/>
  <c r="C32" i="1"/>
  <c r="O32" i="1" s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O29" i="1"/>
  <c r="O28" i="1"/>
  <c r="O27" i="1"/>
  <c r="O26" i="1"/>
  <c r="O25" i="1"/>
  <c r="Q24" i="1"/>
  <c r="O24" i="1"/>
  <c r="O23" i="1"/>
  <c r="O21" i="1"/>
  <c r="O20" i="1"/>
  <c r="O19" i="1"/>
  <c r="O18" i="1"/>
  <c r="D18" i="1"/>
  <c r="O17" i="1"/>
  <c r="O16" i="1"/>
  <c r="O15" i="1"/>
  <c r="O14" i="1"/>
  <c r="O13" i="1"/>
  <c r="O12" i="1"/>
  <c r="O11" i="1"/>
  <c r="O10" i="1"/>
  <c r="O9" i="1"/>
  <c r="O8" i="1"/>
  <c r="N7" i="1"/>
  <c r="M7" i="1"/>
  <c r="L7" i="1"/>
  <c r="K7" i="1"/>
  <c r="K6" i="1" s="1"/>
  <c r="K22" i="1" s="1"/>
  <c r="J7" i="1"/>
  <c r="J6" i="1" s="1"/>
  <c r="J22" i="1" s="1"/>
  <c r="J31" i="1" s="1"/>
  <c r="I7" i="1"/>
  <c r="H7" i="1"/>
  <c r="H6" i="1" s="1"/>
  <c r="H22" i="1" s="1"/>
  <c r="H31" i="1" s="1"/>
  <c r="G7" i="1"/>
  <c r="G6" i="1" s="1"/>
  <c r="G22" i="1" s="1"/>
  <c r="F7" i="1"/>
  <c r="F6" i="1" s="1"/>
  <c r="F22" i="1" s="1"/>
  <c r="F31" i="1" s="1"/>
  <c r="E7" i="1"/>
  <c r="D7" i="1"/>
  <c r="C7" i="1"/>
  <c r="C6" i="1" s="1"/>
  <c r="N6" i="1"/>
  <c r="N22" i="1" s="1"/>
  <c r="N31" i="1" s="1"/>
  <c r="M6" i="1"/>
  <c r="M22" i="1" s="1"/>
  <c r="L6" i="1"/>
  <c r="L22" i="1" s="1"/>
  <c r="I6" i="1"/>
  <c r="I22" i="1" s="1"/>
  <c r="I31" i="1" s="1"/>
  <c r="E6" i="1"/>
  <c r="E22" i="1" s="1"/>
  <c r="E31" i="1" s="1"/>
  <c r="D6" i="1"/>
  <c r="D22" i="1" s="1"/>
  <c r="D31" i="1" s="1"/>
  <c r="O5" i="1"/>
  <c r="G31" i="1" l="1"/>
  <c r="K31" i="1"/>
  <c r="L31" i="1"/>
  <c r="M31" i="1"/>
  <c r="O6" i="1"/>
  <c r="C22" i="1"/>
  <c r="O7" i="1"/>
  <c r="O22" i="1" l="1"/>
  <c r="C31" i="1"/>
  <c r="O31" i="1" l="1"/>
  <c r="C33" i="1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N33" i="1" s="1"/>
</calcChain>
</file>

<file path=xl/sharedStrings.xml><?xml version="1.0" encoding="utf-8"?>
<sst xmlns="http://schemas.openxmlformats.org/spreadsheetml/2006/main" count="69" uniqueCount="69">
  <si>
    <t>Megnevezés</t>
  </si>
  <si>
    <t>1.</t>
  </si>
  <si>
    <t>Önkormányzat működési támogatása (állami)</t>
  </si>
  <si>
    <t>2.</t>
  </si>
  <si>
    <t>Működési célú támogatások államháztartáson belülről</t>
  </si>
  <si>
    <t>2.1</t>
  </si>
  <si>
    <t>ebből egyéb működési célú támogatások bevételei</t>
  </si>
  <si>
    <t>2.11</t>
  </si>
  <si>
    <t>-ebből oeptől átvett támogatások</t>
  </si>
  <si>
    <t>2.12</t>
  </si>
  <si>
    <t>-ebből társulásoktól átvett támogatások</t>
  </si>
  <si>
    <t>2.13</t>
  </si>
  <si>
    <t>-ebből elkülönített állami pénzalapoktól átvett támogatások</t>
  </si>
  <si>
    <t>3.</t>
  </si>
  <si>
    <t>Felhalmozási célú támogatások államháztartásokon belülről</t>
  </si>
  <si>
    <t>4.</t>
  </si>
  <si>
    <t>Közhatalmi bevételek</t>
  </si>
  <si>
    <t>-ebből építményadó</t>
  </si>
  <si>
    <t>-ebből telekadó</t>
  </si>
  <si>
    <t>-ebből iparűzési adó</t>
  </si>
  <si>
    <t>-ebből idegenforgalmi adó</t>
  </si>
  <si>
    <t>-ebből gépjárműadó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</si>
  <si>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</si>
  <si>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</si>
  <si>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</si>
  <si>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</si>
  <si>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</si>
  <si>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</si>
  <si>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</si>
  <si>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</si>
  <si>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</si>
  <si>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</si>
  <si>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</si>
  <si>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</si>
  <si>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</si>
  <si>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</si>
  <si>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</si>
  <si>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</si>
  <si>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</si>
  <si>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</si>
  <si>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</si>
  <si>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</si>
  <si>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</si>
  <si>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</si>
  <si>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</si>
  <si>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</si>
  <si>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</si>
  <si>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</si>
  <si>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</si>
  <si>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adatok eFt-ban</t>
  </si>
  <si>
    <t>ssz.</t>
  </si>
  <si>
    <t>Tájékoztató adatok az Áht. 24.§ (4) bekezdése alapján</t>
  </si>
  <si>
    <t>Budakeszi Város Önkormányzatának 2016. évi bevételi előirányzat felhasználási ütemterve</t>
  </si>
  <si>
    <t>január</t>
  </si>
  <si>
    <t>február</t>
  </si>
  <si>
    <t>március</t>
  </si>
  <si>
    <t>április</t>
  </si>
  <si>
    <t>május</t>
  </si>
  <si>
    <t>junius</t>
  </si>
  <si>
    <t>július</t>
  </si>
  <si>
    <t>augusztus</t>
  </si>
  <si>
    <t>szeptember</t>
  </si>
  <si>
    <t>október</t>
  </si>
  <si>
    <t>november</t>
  </si>
  <si>
    <t>december</t>
  </si>
  <si>
    <t>összesen:</t>
  </si>
  <si>
    <t>kiadások</t>
  </si>
  <si>
    <t>göngyölt összeg</t>
  </si>
  <si>
    <t>21.melléklet az önkormányzat 2016. évi költségvetéséről szóló 5/2016. (II.16.)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</si>
</sst>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indexed="8"/>
      <name val="Calibri"/>
      <family val="2"/>
      <charset val="238"/>
    </font>
    <font>
      <b/>
      <i/>
      <sz val="8"/>
      <color theme="1"/>
      <name val="Calibri"/>
      <family val="2"/>
      <charset val="238"/>
      <scheme val="minor"/>
    </font>
    <font>
      <b/>
      <sz val="8"/>
      <color theme="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wrapText="1"/>
    </xf>
    <xf numFmtId="3" fontId="1" fillId="0" borderId="1" xfId="0" applyNumberFormat="1" applyFont="1" applyBorder="1"/>
    <xf numFmtId="3" fontId="0" fillId="0" borderId="0" xfId="0" applyNumberFormat="1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/>
    <xf numFmtId="3" fontId="5" fillId="0" borderId="1" xfId="0" applyNumberFormat="1" applyFont="1" applyBorder="1"/>
    <xf numFmtId="3" fontId="4" fillId="0" borderId="1" xfId="0" applyNumberFormat="1" applyFont="1" applyBorder="1"/>
    <xf numFmtId="0" fontId="1" fillId="0" borderId="0" xfId="0" applyFont="1" applyAlignment="1">
      <alignment horizontal="center" vertical="center"/>
    </xf>
    <xf numFmtId="3" fontId="3" fillId="0" borderId="0" xfId="0" applyNumberFormat="1" applyFont="1" applyBorder="1"/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3" fontId="1" fillId="0" borderId="0" xfId="0" applyNumberFormat="1" applyFont="1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1" fillId="0" borderId="3" xfId="0" applyNumberFormat="1" applyFont="1" applyFill="1" applyBorder="1"/>
    <xf numFmtId="3" fontId="4" fillId="0" borderId="3" xfId="0" applyNumberFormat="1" applyFont="1" applyFill="1" applyBorder="1"/>
    <xf numFmtId="3" fontId="1" fillId="2" borderId="1" xfId="0" applyNumberFormat="1" applyFont="1" applyFill="1" applyBorder="1"/>
    <xf numFmtId="49" fontId="6" fillId="0" borderId="1" xfId="0" applyNumberFormat="1" applyFont="1" applyBorder="1" applyAlignment="1">
      <alignment wrapText="1"/>
    </xf>
    <xf numFmtId="3" fontId="6" fillId="0" borderId="1" xfId="0" applyNumberFormat="1" applyFont="1" applyBorder="1"/>
    <xf numFmtId="3" fontId="7" fillId="0" borderId="1" xfId="0" applyNumberFormat="1" applyFont="1" applyBorder="1"/>
    <xf numFmtId="0" fontId="8" fillId="2" borderId="0" xfId="0" applyFont="1" applyFill="1" applyBorder="1" applyAlignment="1">
      <alignment wrapText="1"/>
    </xf>
    <xf numFmtId="3" fontId="8" fillId="2" borderId="0" xfId="0" applyNumberFormat="1" applyFont="1" applyFill="1" applyBorder="1" applyAlignme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erep.zsolt\AppData\Local\Microsoft\Windows\Temporary%20Internet%20Files\Content.Outlook\EWR3RYGL\2016%20ktgvet&#233;s%20mell%201-21%20%20T&#193;BL&#193;K_lek&#246;t&#233;ssel_02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1.bevkiadfőössz. "/>
      <sheetName val="2. önkorm.bevkiad"/>
      <sheetName val="3.önkorm.feladat"/>
      <sheetName val="4-10 önálló int.be-ki."/>
      <sheetName val="11-13.tartalék.köt.köt.részl."/>
      <sheetName val="14-16.pe.átad.közv.tám.szoc. j"/>
      <sheetName val="17.eng.létszámkeret"/>
      <sheetName val="18.EUS pályázat"/>
      <sheetName val="19.-20.mérleg"/>
      <sheetName val="21.bev ütemterv"/>
      <sheetName val="22.kiadási ütemterv"/>
      <sheetName val="23. beruházás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5">
          <cell r="C25">
            <v>129863</v>
          </cell>
          <cell r="D25">
            <v>129863</v>
          </cell>
          <cell r="E25">
            <v>228024</v>
          </cell>
          <cell r="F25">
            <v>213206</v>
          </cell>
          <cell r="G25">
            <v>208206</v>
          </cell>
          <cell r="H25">
            <v>206024</v>
          </cell>
          <cell r="I25">
            <v>205706</v>
          </cell>
          <cell r="J25">
            <v>205706</v>
          </cell>
          <cell r="K25">
            <v>206024</v>
          </cell>
          <cell r="L25">
            <v>205707</v>
          </cell>
          <cell r="M25">
            <v>205708</v>
          </cell>
          <cell r="N25">
            <v>207510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workbookViewId="0">
      <selection activeCell="P2" sqref="P2"/>
    </sheetView>
  </sheetViews>
  <sheetFormatPr defaultColWidth="9.140625" defaultRowHeight="15" x14ac:dyDescent="0.25"/>
  <cols>
    <col min="1" max="1" width="3.85546875" customWidth="1"/>
    <col min="2" max="2" width="29" customWidth="1"/>
    <col min="3" max="15" width="8" customWidth="1"/>
    <col min="16" max="17" width="8.5703125" customWidth="1"/>
  </cols>
  <sheetData>
    <row r="1" spans="1:18" x14ac:dyDescent="0.25">
      <c r="A1" s="36" t="s">
        <v>51</v>
      </c>
      <c r="B1" s="36"/>
      <c r="C1" s="36"/>
      <c r="D1" s="36"/>
      <c r="E1" s="36"/>
      <c r="F1" s="13"/>
      <c r="G1" s="13"/>
      <c r="H1" s="13"/>
      <c r="M1" s="35" t="s">
        <v>68</v>
      </c>
      <c r="N1" s="35"/>
      <c r="O1" s="35"/>
    </row>
    <row r="2" spans="1:18" ht="27.75" customHeight="1" x14ac:dyDescent="0.25">
      <c r="A2" s="36" t="s">
        <v>52</v>
      </c>
      <c r="B2" s="36"/>
      <c r="C2" s="36"/>
      <c r="D2" s="36"/>
      <c r="E2" s="36"/>
      <c r="F2" s="22"/>
      <c r="G2" s="22"/>
      <c r="H2" s="22"/>
      <c r="M2" s="35"/>
      <c r="N2" s="35"/>
      <c r="O2" s="35"/>
    </row>
    <row r="3" spans="1:18" x14ac:dyDescent="0.25">
      <c r="A3" s="1"/>
      <c r="B3" s="23"/>
      <c r="C3" s="3"/>
      <c r="D3" s="3"/>
      <c r="E3" s="3"/>
      <c r="F3" s="3"/>
      <c r="G3" s="3"/>
      <c r="H3" s="2"/>
      <c r="N3" s="37" t="s">
        <v>49</v>
      </c>
      <c r="O3" s="37"/>
    </row>
    <row r="4" spans="1:18" ht="15" customHeight="1" x14ac:dyDescent="0.25">
      <c r="A4" s="20" t="s">
        <v>50</v>
      </c>
      <c r="B4" s="24" t="s">
        <v>0</v>
      </c>
      <c r="C4" s="24" t="s">
        <v>53</v>
      </c>
      <c r="D4" s="20" t="s">
        <v>54</v>
      </c>
      <c r="E4" s="20" t="s">
        <v>55</v>
      </c>
      <c r="F4" s="20" t="s">
        <v>56</v>
      </c>
      <c r="G4" s="20" t="s">
        <v>57</v>
      </c>
      <c r="H4" s="25" t="s">
        <v>58</v>
      </c>
      <c r="I4" s="26" t="s">
        <v>59</v>
      </c>
      <c r="J4" s="26" t="s">
        <v>60</v>
      </c>
      <c r="K4" s="26" t="s">
        <v>61</v>
      </c>
      <c r="L4" s="26" t="s">
        <v>62</v>
      </c>
      <c r="M4" s="26" t="s">
        <v>63</v>
      </c>
      <c r="N4" s="26" t="s">
        <v>64</v>
      </c>
      <c r="O4" s="26" t="s">
        <v>65</v>
      </c>
    </row>
    <row r="5" spans="1:18" ht="23.25" x14ac:dyDescent="0.25">
      <c r="A5" s="4" t="s">
        <v>1</v>
      </c>
      <c r="B5" s="5" t="s">
        <v>2</v>
      </c>
      <c r="C5" s="6">
        <v>52774</v>
      </c>
      <c r="D5" s="6">
        <v>52774</v>
      </c>
      <c r="E5" s="6">
        <v>52775</v>
      </c>
      <c r="F5" s="6">
        <v>52774</v>
      </c>
      <c r="G5" s="6">
        <v>52774</v>
      </c>
      <c r="H5" s="6">
        <v>52775</v>
      </c>
      <c r="I5" s="6">
        <v>52774</v>
      </c>
      <c r="J5" s="6">
        <v>52774</v>
      </c>
      <c r="K5" s="6">
        <v>52775</v>
      </c>
      <c r="L5" s="6">
        <v>52774</v>
      </c>
      <c r="M5" s="6">
        <v>52774</v>
      </c>
      <c r="N5" s="6">
        <v>52775</v>
      </c>
      <c r="O5" s="11">
        <f t="shared" ref="O5:O31" si="0">SUM(C5:N5)</f>
        <v>633292</v>
      </c>
      <c r="P5" s="27"/>
      <c r="R5" s="7"/>
    </row>
    <row r="6" spans="1:18" ht="23.25" x14ac:dyDescent="0.25">
      <c r="A6" s="4" t="s">
        <v>3</v>
      </c>
      <c r="B6" s="5" t="s">
        <v>4</v>
      </c>
      <c r="C6" s="6">
        <f>C7</f>
        <v>2618</v>
      </c>
      <c r="D6" s="6">
        <f t="shared" ref="D6:N6" si="1">D7</f>
        <v>2618</v>
      </c>
      <c r="E6" s="6">
        <f t="shared" si="1"/>
        <v>2618</v>
      </c>
      <c r="F6" s="6">
        <f t="shared" si="1"/>
        <v>2618</v>
      </c>
      <c r="G6" s="6">
        <f t="shared" si="1"/>
        <v>2618</v>
      </c>
      <c r="H6" s="6">
        <f t="shared" si="1"/>
        <v>3618</v>
      </c>
      <c r="I6" s="6">
        <f t="shared" si="1"/>
        <v>2618</v>
      </c>
      <c r="J6" s="6">
        <f t="shared" si="1"/>
        <v>2618</v>
      </c>
      <c r="K6" s="6">
        <f t="shared" si="1"/>
        <v>2618</v>
      </c>
      <c r="L6" s="6">
        <f t="shared" si="1"/>
        <v>2618</v>
      </c>
      <c r="M6" s="6">
        <f t="shared" si="1"/>
        <v>2618</v>
      </c>
      <c r="N6" s="6">
        <f t="shared" si="1"/>
        <v>3573</v>
      </c>
      <c r="O6" s="11">
        <f t="shared" si="0"/>
        <v>33371</v>
      </c>
    </row>
    <row r="7" spans="1:18" ht="23.25" x14ac:dyDescent="0.25">
      <c r="A7" s="4" t="s">
        <v>5</v>
      </c>
      <c r="B7" s="5" t="s">
        <v>6</v>
      </c>
      <c r="C7" s="6">
        <f>C8+C9+C10</f>
        <v>2618</v>
      </c>
      <c r="D7" s="6">
        <f t="shared" ref="D7:N7" si="2">D8+D9+D10</f>
        <v>2618</v>
      </c>
      <c r="E7" s="6">
        <f t="shared" si="2"/>
        <v>2618</v>
      </c>
      <c r="F7" s="6">
        <f t="shared" si="2"/>
        <v>2618</v>
      </c>
      <c r="G7" s="6">
        <f t="shared" si="2"/>
        <v>2618</v>
      </c>
      <c r="H7" s="6">
        <f t="shared" si="2"/>
        <v>3618</v>
      </c>
      <c r="I7" s="6">
        <f t="shared" si="2"/>
        <v>2618</v>
      </c>
      <c r="J7" s="6">
        <f t="shared" si="2"/>
        <v>2618</v>
      </c>
      <c r="K7" s="6">
        <f t="shared" si="2"/>
        <v>2618</v>
      </c>
      <c r="L7" s="6">
        <f t="shared" si="2"/>
        <v>2618</v>
      </c>
      <c r="M7" s="6">
        <f t="shared" si="2"/>
        <v>2618</v>
      </c>
      <c r="N7" s="6">
        <f t="shared" si="2"/>
        <v>3573</v>
      </c>
      <c r="O7" s="11">
        <f t="shared" si="0"/>
        <v>33371</v>
      </c>
    </row>
    <row r="8" spans="1:18" x14ac:dyDescent="0.25">
      <c r="A8" s="4" t="s">
        <v>7</v>
      </c>
      <c r="B8" s="5" t="s">
        <v>8</v>
      </c>
      <c r="C8" s="6">
        <v>2618</v>
      </c>
      <c r="D8" s="6">
        <v>2618</v>
      </c>
      <c r="E8" s="6">
        <v>2618</v>
      </c>
      <c r="F8" s="6">
        <v>2618</v>
      </c>
      <c r="G8" s="6">
        <v>2618</v>
      </c>
      <c r="H8" s="6">
        <v>2618</v>
      </c>
      <c r="I8" s="12">
        <v>2618</v>
      </c>
      <c r="J8" s="12">
        <v>2618</v>
      </c>
      <c r="K8" s="12">
        <v>2618</v>
      </c>
      <c r="L8" s="12">
        <v>2618</v>
      </c>
      <c r="M8" s="12">
        <v>2618</v>
      </c>
      <c r="N8" s="12">
        <v>2618</v>
      </c>
      <c r="O8" s="11">
        <f t="shared" si="0"/>
        <v>31416</v>
      </c>
    </row>
    <row r="9" spans="1:18" x14ac:dyDescent="0.25">
      <c r="A9" s="4" t="s">
        <v>9</v>
      </c>
      <c r="B9" s="5" t="s">
        <v>10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1000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955</v>
      </c>
      <c r="O9" s="11">
        <f t="shared" si="0"/>
        <v>1955</v>
      </c>
    </row>
    <row r="10" spans="1:18" ht="23.25" x14ac:dyDescent="0.25">
      <c r="A10" s="4" t="s">
        <v>11</v>
      </c>
      <c r="B10" s="5" t="s">
        <v>12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1">
        <f t="shared" si="0"/>
        <v>0</v>
      </c>
    </row>
    <row r="11" spans="1:18" ht="23.25" x14ac:dyDescent="0.25">
      <c r="A11" s="4" t="s">
        <v>13</v>
      </c>
      <c r="B11" s="5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0">
        <v>0</v>
      </c>
      <c r="O11" s="11">
        <f t="shared" si="0"/>
        <v>0</v>
      </c>
    </row>
    <row r="12" spans="1:18" x14ac:dyDescent="0.25">
      <c r="A12" s="4" t="s">
        <v>15</v>
      </c>
      <c r="B12" s="5" t="s">
        <v>16</v>
      </c>
      <c r="C12" s="6">
        <v>600</v>
      </c>
      <c r="D12" s="6">
        <v>700</v>
      </c>
      <c r="E12" s="6">
        <v>390000</v>
      </c>
      <c r="F12" s="6">
        <v>21500</v>
      </c>
      <c r="G12" s="6">
        <v>12400</v>
      </c>
      <c r="H12" s="6">
        <v>1000</v>
      </c>
      <c r="I12" s="12">
        <v>1000</v>
      </c>
      <c r="J12" s="12">
        <v>1000</v>
      </c>
      <c r="K12" s="12">
        <v>390000</v>
      </c>
      <c r="L12" s="12">
        <v>22000</v>
      </c>
      <c r="M12" s="12">
        <v>1200</v>
      </c>
      <c r="N12" s="12">
        <v>12300</v>
      </c>
      <c r="O12" s="11">
        <f t="shared" si="0"/>
        <v>853700</v>
      </c>
    </row>
    <row r="13" spans="1:18" x14ac:dyDescent="0.25">
      <c r="A13" s="4"/>
      <c r="B13" s="5" t="s">
        <v>17</v>
      </c>
      <c r="C13" s="6">
        <v>0</v>
      </c>
      <c r="D13" s="6">
        <v>0</v>
      </c>
      <c r="E13" s="6">
        <v>109000</v>
      </c>
      <c r="F13" s="6">
        <v>15000</v>
      </c>
      <c r="G13" s="6">
        <v>0</v>
      </c>
      <c r="H13" s="6">
        <v>0</v>
      </c>
      <c r="I13" s="12">
        <v>0</v>
      </c>
      <c r="J13" s="12">
        <v>0</v>
      </c>
      <c r="K13" s="12">
        <v>109000</v>
      </c>
      <c r="L13" s="12">
        <v>14000</v>
      </c>
      <c r="M13" s="12">
        <v>0</v>
      </c>
      <c r="N13" s="12">
        <v>0</v>
      </c>
      <c r="O13" s="11">
        <f t="shared" si="0"/>
        <v>247000</v>
      </c>
    </row>
    <row r="14" spans="1:18" x14ac:dyDescent="0.25">
      <c r="A14" s="4"/>
      <c r="B14" s="5" t="s">
        <v>18</v>
      </c>
      <c r="C14" s="6">
        <v>0</v>
      </c>
      <c r="D14" s="6">
        <v>0</v>
      </c>
      <c r="E14" s="6">
        <v>30000</v>
      </c>
      <c r="F14" s="6">
        <v>5000</v>
      </c>
      <c r="G14" s="6">
        <v>0</v>
      </c>
      <c r="H14" s="6">
        <v>0</v>
      </c>
      <c r="I14" s="12">
        <v>0</v>
      </c>
      <c r="J14" s="12">
        <v>0</v>
      </c>
      <c r="K14" s="12">
        <v>30000</v>
      </c>
      <c r="L14" s="12">
        <v>5000</v>
      </c>
      <c r="M14" s="12">
        <v>0</v>
      </c>
      <c r="N14" s="12">
        <v>0</v>
      </c>
      <c r="O14" s="11">
        <f t="shared" si="0"/>
        <v>70000</v>
      </c>
    </row>
    <row r="15" spans="1:18" x14ac:dyDescent="0.25">
      <c r="A15" s="4"/>
      <c r="B15" s="5" t="s">
        <v>19</v>
      </c>
      <c r="C15" s="6">
        <v>0</v>
      </c>
      <c r="D15" s="6">
        <v>0</v>
      </c>
      <c r="E15" s="6">
        <v>230000</v>
      </c>
      <c r="F15" s="6">
        <v>0</v>
      </c>
      <c r="G15" s="6">
        <v>11000</v>
      </c>
      <c r="H15" s="6">
        <v>0</v>
      </c>
      <c r="I15" s="12">
        <v>0</v>
      </c>
      <c r="J15" s="12">
        <v>0</v>
      </c>
      <c r="K15" s="12">
        <v>230000</v>
      </c>
      <c r="L15" s="12">
        <v>0</v>
      </c>
      <c r="M15" s="12">
        <v>0</v>
      </c>
      <c r="N15" s="12">
        <v>19000</v>
      </c>
      <c r="O15" s="11">
        <f t="shared" si="0"/>
        <v>490000</v>
      </c>
    </row>
    <row r="16" spans="1:18" x14ac:dyDescent="0.25">
      <c r="A16" s="4"/>
      <c r="B16" s="5" t="s">
        <v>20</v>
      </c>
      <c r="C16" s="6">
        <v>0</v>
      </c>
      <c r="D16" s="6">
        <v>0</v>
      </c>
      <c r="E16" s="6">
        <v>0</v>
      </c>
      <c r="F16" s="6">
        <v>0</v>
      </c>
      <c r="G16" s="6">
        <v>400</v>
      </c>
      <c r="H16" s="6">
        <v>300</v>
      </c>
      <c r="I16" s="12">
        <v>250</v>
      </c>
      <c r="J16" s="12">
        <v>250</v>
      </c>
      <c r="K16" s="12">
        <v>300</v>
      </c>
      <c r="L16" s="12">
        <v>200</v>
      </c>
      <c r="M16" s="12">
        <v>0</v>
      </c>
      <c r="N16" s="12">
        <v>300</v>
      </c>
      <c r="O16" s="11">
        <f t="shared" si="0"/>
        <v>2000</v>
      </c>
    </row>
    <row r="17" spans="1:17" x14ac:dyDescent="0.25">
      <c r="A17" s="4"/>
      <c r="B17" s="5" t="s">
        <v>21</v>
      </c>
      <c r="C17" s="6">
        <v>0</v>
      </c>
      <c r="D17" s="6">
        <v>0</v>
      </c>
      <c r="E17" s="6">
        <v>20000</v>
      </c>
      <c r="F17" s="6">
        <v>0</v>
      </c>
      <c r="G17" s="6">
        <v>0</v>
      </c>
      <c r="H17" s="6">
        <v>0</v>
      </c>
      <c r="I17" s="12">
        <v>0</v>
      </c>
      <c r="J17" s="12">
        <v>0</v>
      </c>
      <c r="K17" s="12">
        <v>20000</v>
      </c>
      <c r="L17" s="12">
        <v>0</v>
      </c>
      <c r="M17" s="12">
        <v>0</v>
      </c>
      <c r="N17" s="12">
        <v>0</v>
      </c>
      <c r="O17" s="11">
        <f t="shared" si="0"/>
        <v>40000</v>
      </c>
    </row>
    <row r="18" spans="1:17" x14ac:dyDescent="0.25">
      <c r="A18" s="4" t="s">
        <v>22</v>
      </c>
      <c r="B18" s="5" t="s">
        <v>23</v>
      </c>
      <c r="C18" s="6">
        <v>18456</v>
      </c>
      <c r="D18" s="6">
        <f>18456+22000</f>
        <v>40456</v>
      </c>
      <c r="E18" s="6">
        <v>18456</v>
      </c>
      <c r="F18" s="6">
        <v>18456</v>
      </c>
      <c r="G18" s="6">
        <v>18456</v>
      </c>
      <c r="H18" s="12">
        <v>18456</v>
      </c>
      <c r="I18" s="12">
        <v>18456</v>
      </c>
      <c r="J18" s="12">
        <v>18456</v>
      </c>
      <c r="K18" s="12">
        <v>18456</v>
      </c>
      <c r="L18" s="12">
        <v>18456</v>
      </c>
      <c r="M18" s="12">
        <v>18456</v>
      </c>
      <c r="N18" s="12">
        <v>18456</v>
      </c>
      <c r="O18" s="11">
        <f t="shared" si="0"/>
        <v>243472</v>
      </c>
      <c r="P18" s="28"/>
    </row>
    <row r="19" spans="1:17" x14ac:dyDescent="0.25">
      <c r="A19" s="4" t="s">
        <v>24</v>
      </c>
      <c r="B19" s="5" t="s">
        <v>25</v>
      </c>
      <c r="C19" s="6">
        <v>65000</v>
      </c>
      <c r="D19" s="6">
        <v>81000</v>
      </c>
      <c r="E19" s="6">
        <v>0</v>
      </c>
      <c r="F19" s="6">
        <v>0</v>
      </c>
      <c r="G19" s="6">
        <v>30990</v>
      </c>
      <c r="H19" s="6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1">
        <f t="shared" si="0"/>
        <v>176990</v>
      </c>
    </row>
    <row r="20" spans="1:17" x14ac:dyDescent="0.25">
      <c r="A20" s="4" t="s">
        <v>26</v>
      </c>
      <c r="B20" s="5" t="s">
        <v>27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1">
        <f t="shared" si="0"/>
        <v>0</v>
      </c>
    </row>
    <row r="21" spans="1:17" x14ac:dyDescent="0.25">
      <c r="A21" s="4" t="s">
        <v>28</v>
      </c>
      <c r="B21" s="5" t="s">
        <v>29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1">
        <f t="shared" si="0"/>
        <v>0</v>
      </c>
    </row>
    <row r="22" spans="1:17" x14ac:dyDescent="0.25">
      <c r="A22" s="8" t="s">
        <v>30</v>
      </c>
      <c r="B22" s="9" t="s">
        <v>31</v>
      </c>
      <c r="C22" s="6">
        <f>C5+C6+C11+C12+C18+C19+C20+C21</f>
        <v>139448</v>
      </c>
      <c r="D22" s="6">
        <f t="shared" ref="D22:N22" si="3">D5+D6+D11+D12+D18+D19+D20+D21</f>
        <v>177548</v>
      </c>
      <c r="E22" s="6">
        <f t="shared" si="3"/>
        <v>463849</v>
      </c>
      <c r="F22" s="6">
        <f t="shared" si="3"/>
        <v>95348</v>
      </c>
      <c r="G22" s="6">
        <f t="shared" si="3"/>
        <v>117238</v>
      </c>
      <c r="H22" s="6">
        <f t="shared" si="3"/>
        <v>75849</v>
      </c>
      <c r="I22" s="6">
        <f t="shared" si="3"/>
        <v>74848</v>
      </c>
      <c r="J22" s="6">
        <f t="shared" si="3"/>
        <v>74848</v>
      </c>
      <c r="K22" s="6">
        <f t="shared" si="3"/>
        <v>463849</v>
      </c>
      <c r="L22" s="6">
        <f t="shared" si="3"/>
        <v>95848</v>
      </c>
      <c r="M22" s="6">
        <f t="shared" si="3"/>
        <v>75048</v>
      </c>
      <c r="N22" s="6">
        <f t="shared" si="3"/>
        <v>87104</v>
      </c>
      <c r="O22" s="11">
        <f t="shared" si="0"/>
        <v>1940825</v>
      </c>
    </row>
    <row r="23" spans="1:17" ht="23.25" x14ac:dyDescent="0.25">
      <c r="A23" s="4" t="s">
        <v>32</v>
      </c>
      <c r="B23" s="5" t="s">
        <v>33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1">
        <f t="shared" si="0"/>
        <v>0</v>
      </c>
    </row>
    <row r="24" spans="1:17" x14ac:dyDescent="0.25">
      <c r="A24" s="4" t="s">
        <v>34</v>
      </c>
      <c r="B24" s="5" t="s">
        <v>35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1">
        <f t="shared" si="0"/>
        <v>0</v>
      </c>
      <c r="P24" s="28"/>
      <c r="Q24">
        <f>+P24/12</f>
        <v>0</v>
      </c>
    </row>
    <row r="25" spans="1:17" x14ac:dyDescent="0.25">
      <c r="A25" s="4" t="s">
        <v>36</v>
      </c>
      <c r="B25" s="5" t="s">
        <v>37</v>
      </c>
      <c r="C25" s="6">
        <v>410722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1">
        <f t="shared" si="0"/>
        <v>410722</v>
      </c>
    </row>
    <row r="26" spans="1:17" x14ac:dyDescent="0.25">
      <c r="A26" s="4" t="s">
        <v>38</v>
      </c>
      <c r="B26" s="5" t="s">
        <v>39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1">
        <f t="shared" si="0"/>
        <v>0</v>
      </c>
    </row>
    <row r="27" spans="1:17" x14ac:dyDescent="0.25">
      <c r="A27" s="4"/>
      <c r="B27" s="5" t="s">
        <v>40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1">
        <f t="shared" si="0"/>
        <v>0</v>
      </c>
    </row>
    <row r="28" spans="1:17" x14ac:dyDescent="0.25">
      <c r="A28" s="4" t="s">
        <v>41</v>
      </c>
      <c r="B28" s="5" t="s">
        <v>42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1">
        <f t="shared" si="0"/>
        <v>0</v>
      </c>
    </row>
    <row r="29" spans="1:17" ht="23.25" x14ac:dyDescent="0.25">
      <c r="A29" s="4" t="s">
        <v>43</v>
      </c>
      <c r="B29" s="5" t="s">
        <v>44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29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1">
        <f t="shared" si="0"/>
        <v>0</v>
      </c>
    </row>
    <row r="30" spans="1:17" x14ac:dyDescent="0.25">
      <c r="A30" s="4" t="s">
        <v>45</v>
      </c>
      <c r="B30" s="9" t="s">
        <v>46</v>
      </c>
      <c r="C30" s="6">
        <f>C23+C24+C25+C26+C28+C29</f>
        <v>410722</v>
      </c>
      <c r="D30" s="6">
        <f t="shared" ref="D30:N30" si="4">D23+D24+D25+D26+D28+D29</f>
        <v>0</v>
      </c>
      <c r="E30" s="6">
        <f t="shared" si="4"/>
        <v>0</v>
      </c>
      <c r="F30" s="6">
        <f t="shared" si="4"/>
        <v>0</v>
      </c>
      <c r="G30" s="6">
        <f t="shared" si="4"/>
        <v>0</v>
      </c>
      <c r="H30" s="6">
        <f t="shared" si="4"/>
        <v>0</v>
      </c>
      <c r="I30" s="6">
        <f t="shared" si="4"/>
        <v>0</v>
      </c>
      <c r="J30" s="6">
        <f t="shared" si="4"/>
        <v>0</v>
      </c>
      <c r="K30" s="6">
        <f t="shared" si="4"/>
        <v>0</v>
      </c>
      <c r="L30" s="6">
        <f t="shared" si="4"/>
        <v>0</v>
      </c>
      <c r="M30" s="6">
        <f t="shared" si="4"/>
        <v>0</v>
      </c>
      <c r="N30" s="6">
        <f t="shared" si="4"/>
        <v>0</v>
      </c>
      <c r="O30" s="11">
        <f t="shared" si="0"/>
        <v>410722</v>
      </c>
    </row>
    <row r="31" spans="1:17" ht="23.25" x14ac:dyDescent="0.25">
      <c r="A31" s="4" t="s">
        <v>47</v>
      </c>
      <c r="B31" s="9" t="s">
        <v>48</v>
      </c>
      <c r="C31" s="6">
        <f>C22+C30</f>
        <v>550170</v>
      </c>
      <c r="D31" s="6">
        <f t="shared" ref="D31:N31" si="5">D22+D30</f>
        <v>177548</v>
      </c>
      <c r="E31" s="6">
        <f t="shared" si="5"/>
        <v>463849</v>
      </c>
      <c r="F31" s="6">
        <f t="shared" si="5"/>
        <v>95348</v>
      </c>
      <c r="G31" s="6">
        <f t="shared" si="5"/>
        <v>117238</v>
      </c>
      <c r="H31" s="6">
        <f t="shared" si="5"/>
        <v>75849</v>
      </c>
      <c r="I31" s="6">
        <f t="shared" si="5"/>
        <v>74848</v>
      </c>
      <c r="J31" s="6">
        <f t="shared" si="5"/>
        <v>74848</v>
      </c>
      <c r="K31" s="6">
        <f t="shared" si="5"/>
        <v>463849</v>
      </c>
      <c r="L31" s="6">
        <f t="shared" si="5"/>
        <v>95848</v>
      </c>
      <c r="M31" s="6">
        <f t="shared" si="5"/>
        <v>75048</v>
      </c>
      <c r="N31" s="6">
        <f t="shared" si="5"/>
        <v>87104</v>
      </c>
      <c r="O31" s="11">
        <f t="shared" si="0"/>
        <v>2351547</v>
      </c>
    </row>
    <row r="32" spans="1:17" x14ac:dyDescent="0.25">
      <c r="A32" s="4"/>
      <c r="B32" s="30" t="s">
        <v>66</v>
      </c>
      <c r="C32" s="31">
        <f>+'[1]22.kiadási ütemterv'!C25</f>
        <v>129863</v>
      </c>
      <c r="D32" s="31">
        <f>+'[1]22.kiadási ütemterv'!D25</f>
        <v>129863</v>
      </c>
      <c r="E32" s="31">
        <f>+'[1]22.kiadási ütemterv'!E25</f>
        <v>228024</v>
      </c>
      <c r="F32" s="31">
        <f>+'[1]22.kiadási ütemterv'!F25</f>
        <v>213206</v>
      </c>
      <c r="G32" s="31">
        <f>+'[1]22.kiadási ütemterv'!G25</f>
        <v>208206</v>
      </c>
      <c r="H32" s="31">
        <f>+'[1]22.kiadási ütemterv'!H25</f>
        <v>206024</v>
      </c>
      <c r="I32" s="31">
        <f>+'[1]22.kiadási ütemterv'!I25</f>
        <v>205706</v>
      </c>
      <c r="J32" s="31">
        <f>+'[1]22.kiadási ütemterv'!J25</f>
        <v>205706</v>
      </c>
      <c r="K32" s="31">
        <f>+'[1]22.kiadási ütemterv'!K25</f>
        <v>206024</v>
      </c>
      <c r="L32" s="31">
        <f>+'[1]22.kiadási ütemterv'!L25</f>
        <v>205707</v>
      </c>
      <c r="M32" s="31">
        <f>+'[1]22.kiadási ütemterv'!M25</f>
        <v>205708</v>
      </c>
      <c r="N32" s="31">
        <f>+'[1]22.kiadási ütemterv'!N25</f>
        <v>207510</v>
      </c>
      <c r="O32" s="32">
        <f>SUM(C32:N32)</f>
        <v>2351547</v>
      </c>
    </row>
    <row r="33" spans="1:15" ht="12" customHeight="1" x14ac:dyDescent="0.25">
      <c r="A33" s="4"/>
      <c r="B33" s="30" t="s">
        <v>67</v>
      </c>
      <c r="C33" s="31">
        <f>+C31-C32</f>
        <v>420307</v>
      </c>
      <c r="D33" s="31">
        <f>+C33+D31-D32</f>
        <v>467992</v>
      </c>
      <c r="E33" s="31">
        <f t="shared" ref="E33:N33" si="6">+D33+E31-E32</f>
        <v>703817</v>
      </c>
      <c r="F33" s="31">
        <f t="shared" si="6"/>
        <v>585959</v>
      </c>
      <c r="G33" s="31">
        <f t="shared" si="6"/>
        <v>494991</v>
      </c>
      <c r="H33" s="31">
        <f t="shared" si="6"/>
        <v>364816</v>
      </c>
      <c r="I33" s="31">
        <f t="shared" si="6"/>
        <v>233958</v>
      </c>
      <c r="J33" s="31">
        <f t="shared" si="6"/>
        <v>103100</v>
      </c>
      <c r="K33" s="31">
        <f t="shared" si="6"/>
        <v>360925</v>
      </c>
      <c r="L33" s="31">
        <f t="shared" si="6"/>
        <v>251066</v>
      </c>
      <c r="M33" s="31">
        <f t="shared" si="6"/>
        <v>120406</v>
      </c>
      <c r="N33" s="31">
        <f t="shared" si="6"/>
        <v>0</v>
      </c>
      <c r="O33" s="32"/>
    </row>
    <row r="34" spans="1:15" x14ac:dyDescent="0.25">
      <c r="A34" s="15"/>
      <c r="B34" s="21"/>
      <c r="C34" s="14"/>
      <c r="D34" s="14"/>
      <c r="E34" s="14"/>
      <c r="F34" s="14"/>
      <c r="G34" s="14"/>
      <c r="H34" s="14"/>
      <c r="I34" s="7"/>
    </row>
    <row r="35" spans="1:15" x14ac:dyDescent="0.25">
      <c r="A35" s="15"/>
      <c r="B35" s="18"/>
      <c r="C35" s="16"/>
      <c r="D35" s="16"/>
      <c r="E35" s="16"/>
      <c r="F35" s="16"/>
      <c r="G35" s="16"/>
      <c r="H35" s="16"/>
      <c r="I35" s="7"/>
    </row>
    <row r="36" spans="1:15" x14ac:dyDescent="0.25">
      <c r="A36" s="15"/>
      <c r="B36" s="18"/>
      <c r="C36" s="16"/>
      <c r="D36" s="16"/>
      <c r="E36" s="16"/>
      <c r="F36" s="16"/>
      <c r="G36" s="16"/>
      <c r="H36" s="16"/>
      <c r="I36" s="7"/>
    </row>
    <row r="37" spans="1:15" x14ac:dyDescent="0.25">
      <c r="A37" s="15"/>
      <c r="B37" s="21"/>
      <c r="C37" s="14"/>
      <c r="D37" s="16"/>
      <c r="E37" s="16"/>
      <c r="F37" s="16"/>
      <c r="G37" s="16"/>
      <c r="H37" s="16"/>
      <c r="I37" s="7"/>
    </row>
    <row r="38" spans="1:15" x14ac:dyDescent="0.25">
      <c r="A38" s="15"/>
      <c r="B38" s="21"/>
      <c r="C38" s="14"/>
      <c r="D38" s="14"/>
      <c r="E38" s="14"/>
      <c r="F38" s="14"/>
      <c r="G38" s="14"/>
      <c r="H38" s="14"/>
      <c r="I38" s="7"/>
    </row>
    <row r="39" spans="1:15" x14ac:dyDescent="0.25">
      <c r="A39" s="15"/>
      <c r="B39" s="18"/>
      <c r="C39" s="19"/>
      <c r="D39" s="19"/>
      <c r="E39" s="19"/>
      <c r="F39" s="19"/>
      <c r="G39" s="19"/>
      <c r="H39" s="19"/>
      <c r="I39" s="7"/>
    </row>
    <row r="40" spans="1:15" x14ac:dyDescent="0.25">
      <c r="A40" s="15"/>
      <c r="B40" s="33"/>
      <c r="C40" s="34"/>
      <c r="D40" s="34"/>
      <c r="E40" s="34"/>
      <c r="F40" s="34"/>
      <c r="G40" s="34"/>
      <c r="H40" s="34"/>
      <c r="I40" s="7"/>
    </row>
    <row r="41" spans="1:15" x14ac:dyDescent="0.25">
      <c r="A41" s="15"/>
      <c r="B41" s="18"/>
      <c r="C41" s="17"/>
      <c r="D41" s="17"/>
      <c r="E41" s="17"/>
      <c r="F41" s="17"/>
      <c r="G41" s="17"/>
      <c r="H41" s="17"/>
    </row>
  </sheetData>
  <mergeCells count="4">
    <mergeCell ref="M1:O2"/>
    <mergeCell ref="A2:E2"/>
    <mergeCell ref="N3:O3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2016-02-12T10:55:45Z</dcterms:created>
  <dcterms:modified xsi:type="dcterms:W3CDTF">2016-02-16T09:07:02Z</dcterms:modified>
</cp:coreProperties>
</file>