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80" windowWidth="13980" windowHeight="7860" activeTab="0"/>
  </bookViews>
  <sheets>
    <sheet name="Munka1" sheetId="1" r:id="rId1"/>
    <sheet name="Munka3" sheetId="2" r:id="rId2"/>
  </sheets>
  <definedNames>
    <definedName name="_xlnm.Print_Titles" localSheetId="0">'Munka1'!$6:$6</definedName>
    <definedName name="_xlnm.Print_Area" localSheetId="0">'Munka1'!$A$1:$M$53</definedName>
  </definedNames>
  <calcPr fullCalcOnLoad="1"/>
</workbook>
</file>

<file path=xl/sharedStrings.xml><?xml version="1.0" encoding="utf-8"?>
<sst xmlns="http://schemas.openxmlformats.org/spreadsheetml/2006/main" count="70" uniqueCount="62">
  <si>
    <t>MEGNEVEZÉS</t>
  </si>
  <si>
    <t>a)</t>
  </si>
  <si>
    <t>b)</t>
  </si>
  <si>
    <t>c)</t>
  </si>
  <si>
    <t>d)</t>
  </si>
  <si>
    <t>II.</t>
  </si>
  <si>
    <t>adatok e Ft-ban</t>
  </si>
  <si>
    <t>(1. melléklet)</t>
  </si>
  <si>
    <t>(2. melléklet)</t>
  </si>
  <si>
    <t>(3. melléklet)</t>
  </si>
  <si>
    <t>(4. melléklet)</t>
  </si>
  <si>
    <t>Polgármesteri Hivatal</t>
  </si>
  <si>
    <t>Segítő Kezek Szoc. Szolg. Központ</t>
  </si>
  <si>
    <t>Egyesített Óvodai Intézmény</t>
  </si>
  <si>
    <t>Dorogi Márton Városi Könyvtár és Műv.Kp</t>
  </si>
  <si>
    <t>Tájékoztató Központ</t>
  </si>
  <si>
    <t>III.</t>
  </si>
  <si>
    <t>e)</t>
  </si>
  <si>
    <t>ebből:</t>
  </si>
  <si>
    <t xml:space="preserve">   - működési hiány</t>
  </si>
  <si>
    <t xml:space="preserve">   - fejlesztési hiány</t>
  </si>
  <si>
    <t>IV.</t>
  </si>
  <si>
    <t>1. Működési pénzmaradvány</t>
  </si>
  <si>
    <t>2. Fejlesztési pénzmaradvány</t>
  </si>
  <si>
    <t>Gazdasági Ellátó Szervezet</t>
  </si>
  <si>
    <t>Önkormányzat és intézmények összesen</t>
  </si>
  <si>
    <t>4.   melléklet</t>
  </si>
  <si>
    <t>Önkormányzat és intézmények összesen intézményfinan-szírozás nélkül</t>
  </si>
  <si>
    <t>f)</t>
  </si>
  <si>
    <t xml:space="preserve">     (a-f-ig)</t>
  </si>
  <si>
    <t>Karacs Ferenc Múzeum</t>
  </si>
  <si>
    <t>2013. ÉVRE JÓVÁHAGYOTT BEVÉTELEIRŐL ÉS KIADÁSAIRÓL   2013. MÁJUS 31-IG</t>
  </si>
  <si>
    <t>Eredeti előirányzat</t>
  </si>
  <si>
    <t>Módosított előirányzat 2013. május 31-én</t>
  </si>
  <si>
    <t>Irányító szervtől kapott intézményfinanszírozás   eredeti előirányzat</t>
  </si>
  <si>
    <t>Irányító szervtől kapott intézményfinanszírozás   módosított előirányzat május 31-én</t>
  </si>
  <si>
    <t>BEVÉTELEK ÖSSZESEN Módosított előirányzat május 31-én</t>
  </si>
  <si>
    <t>Püspökladány Város Önkormányzatának 2013. évre jóváhagyott  működési, fenntartási kiadási előirányzatai   eredeti előirányzat</t>
  </si>
  <si>
    <t>Püspökladány Város Önkormányzata 2013. évre jóváhagyott fejlesztési, illetve fejlesztési jellegű kiadásai   eredeti előirányzat</t>
  </si>
  <si>
    <t>Püspökladány Város Önkormányzata 2013. évre jóváhagyott fejlesztési, illetve fejlesztési jellegű kiadásai módosított előirányzat május 31-én</t>
  </si>
  <si>
    <t>Általános tartalék módosított előirányzat május 31-én</t>
  </si>
  <si>
    <t>Általános tartalék   eredeti előirányzat</t>
  </si>
  <si>
    <t>Irányító szerv alá tartozó költségvetési szervnek folyósított működési támogatás   eredeti előirányzat</t>
  </si>
  <si>
    <t>Irányító szerv alá tartozó költségvetési szervnek folyósított működési támogatás módosított előirányzat május 31-én</t>
  </si>
  <si>
    <t>Finanszírozási kiadás   eredeti előirányzat</t>
  </si>
  <si>
    <t>Finanszírozási kiadás módosított előirányzat május 31-én</t>
  </si>
  <si>
    <t>KÖLTSÉGVETÉSI BEVÉTELEK ÉS KIADÁSOK EGYENLEGE   eredeti előirányzat</t>
  </si>
  <si>
    <t>KÖLTSÉGVETÉSI BEVÉTELEK ÉS KIADÁSOK EGYENLEGE módosított előirányzat május 31-én</t>
  </si>
  <si>
    <t>KÖLTSÉGVETÉSI HIÁNY BELSŐ FINANSZÍROZÁSÁRA SZOLGÁLÓ PÉNZMARADVÁNY   eredeti előirányzat</t>
  </si>
  <si>
    <t>KÖLTSÉGVETÉSI HIÁNY BELSŐ FINANSZÍROZÁSÁRA SZOLGÁLÓ PÉNZMARADVÁNY módosított előirányzat május 31-én</t>
  </si>
  <si>
    <t xml:space="preserve">           I.</t>
  </si>
  <si>
    <t>BEVÉTELEK ÖSSZESEN Eredeti előirányzat</t>
  </si>
  <si>
    <t>ÖSSZESÍTŐ  PÜSPÖKLADÁNY VÁROS ÖNKORMÁNYZATA</t>
  </si>
  <si>
    <t>Püspökladány Város Önkormányzata</t>
  </si>
  <si>
    <t>PÜSPÖKLADÁNY VÁROS ÖNKORMÁNYZATA 2013. ÉVRE JÓVÁHAGYOTT KÖLTSÉGVETÉSI BEVÉTELEI:</t>
  </si>
  <si>
    <t>PÜSPÖKLADÁNY VÁROS ÖNKORMÁNYZATA 2013. ÉVRE JÓVÁHAGYOTT KIADÁSAINAK RÉSZLETEZÉSE:</t>
  </si>
  <si>
    <t>Püspökladány Város Önkormányzata intézményei által 2013. évre jóváhagyott fejlesztési kiadásai   eredeti előirányzat</t>
  </si>
  <si>
    <t>Püspökladány Város Önkormányzata intézményei által 2013. évre jóváhagyott fejlesztési kiadásai módosított előirányzat május 31-én</t>
  </si>
  <si>
    <t>PÜSPÖKLADÁNY VÁROS ÖNKORMÁNYZATA 2013. ÉVRE JÓVÁHAGYOTT KIADÁSAI ÖSSZESEN EREDETI ELŐIRÁNYZAT:</t>
  </si>
  <si>
    <t>PÜSPÖKLADÁNY VÁROS ÖNKORMÁNYZATA 2013. ÉVRE JÓVÁHAGYOTT KIADÁSAI ÖSSZESEN MÓDOSÍTOTT ELŐIRÁNYZAT MÁJUS 31-ÉN:</t>
  </si>
  <si>
    <t>Püspökladány Város Önkormányzatának 2013. évre jóváhagyott  működési, fenntartási kiadásai  módosított előirányzat május 31-én</t>
  </si>
  <si>
    <t>a 10/2013. (V. 31.)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</si>
</sst>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6">
    <font>
      <sz val="10"/>
      <name val="Arial CE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3"/>
      <name val="Arial CE"/>
      <family val="0"/>
    </font>
    <font>
      <b/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double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3" fontId="11" fillId="0" borderId="24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3" fontId="3" fillId="2" borderId="26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9" fillId="2" borderId="9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 wrapText="1"/>
    </xf>
    <xf numFmtId="3" fontId="3" fillId="2" borderId="27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3" fontId="9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3" fontId="3" fillId="2" borderId="28" xfId="0" applyNumberFormat="1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3" fontId="3" fillId="2" borderId="32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3" fontId="3" fillId="2" borderId="18" xfId="0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left" vertical="center" wrapText="1"/>
    </xf>
    <xf numFmtId="3" fontId="10" fillId="0" borderId="33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3" fontId="3" fillId="2" borderId="35" xfId="0" applyNumberFormat="1" applyFont="1" applyFill="1" applyBorder="1" applyAlignment="1">
      <alignment horizontal="center" vertical="center" wrapText="1"/>
    </xf>
    <xf numFmtId="3" fontId="3" fillId="2" borderId="36" xfId="0" applyNumberFormat="1" applyFont="1" applyFill="1" applyBorder="1" applyAlignment="1">
      <alignment horizontal="center" vertical="center" wrapText="1"/>
    </xf>
    <xf numFmtId="3" fontId="10" fillId="2" borderId="37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3" fontId="10" fillId="2" borderId="27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3" fontId="10" fillId="0" borderId="38" xfId="0" applyNumberFormat="1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3" fontId="9" fillId="2" borderId="26" xfId="0" applyNumberFormat="1" applyFont="1" applyFill="1" applyBorder="1" applyAlignment="1">
      <alignment horizontal="center" vertical="center" wrapText="1"/>
    </xf>
    <xf numFmtId="3" fontId="3" fillId="2" borderId="39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10" fillId="0" borderId="39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3" fontId="10" fillId="0" borderId="41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3" fontId="10" fillId="0" borderId="29" xfId="0" applyNumberFormat="1" applyFont="1" applyBorder="1" applyAlignment="1">
      <alignment horizontal="center" vertical="center" wrapText="1"/>
    </xf>
    <xf numFmtId="3" fontId="3" fillId="2" borderId="2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42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 wrapText="1"/>
    </xf>
    <xf numFmtId="3" fontId="10" fillId="0" borderId="43" xfId="0" applyNumberFormat="1" applyFont="1" applyBorder="1" applyAlignment="1">
      <alignment horizontal="center" vertical="center" wrapText="1"/>
    </xf>
    <xf numFmtId="3" fontId="11" fillId="0" borderId="8" xfId="0" applyNumberFormat="1" applyFont="1" applyBorder="1" applyAlignment="1">
      <alignment horizontal="center" vertical="center" wrapText="1"/>
    </xf>
    <xf numFmtId="3" fontId="11" fillId="0" borderId="21" xfId="0" applyNumberFormat="1" applyFont="1" applyBorder="1" applyAlignment="1">
      <alignment horizontal="center" vertical="center" wrapText="1"/>
    </xf>
    <xf numFmtId="3" fontId="9" fillId="2" borderId="21" xfId="0" applyNumberFormat="1" applyFont="1" applyFill="1" applyBorder="1" applyAlignment="1">
      <alignment horizontal="center" vertical="center" wrapText="1"/>
    </xf>
    <xf numFmtId="3" fontId="10" fillId="0" borderId="44" xfId="0" applyNumberFormat="1" applyFont="1" applyBorder="1" applyAlignment="1">
      <alignment horizontal="center" vertical="center" wrapText="1"/>
    </xf>
    <xf numFmtId="3" fontId="3" fillId="2" borderId="44" xfId="0" applyNumberFormat="1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3" fontId="3" fillId="2" borderId="47" xfId="0" applyNumberFormat="1" applyFont="1" applyFill="1" applyBorder="1" applyAlignment="1">
      <alignment horizontal="center" vertical="center" wrapText="1"/>
    </xf>
    <xf numFmtId="3" fontId="3" fillId="2" borderId="48" xfId="0" applyNumberFormat="1" applyFont="1" applyFill="1" applyBorder="1" applyAlignment="1">
      <alignment horizontal="center" vertical="center"/>
    </xf>
    <xf numFmtId="3" fontId="9" fillId="2" borderId="49" xfId="0" applyNumberFormat="1" applyFont="1" applyFill="1" applyBorder="1" applyAlignment="1">
      <alignment horizontal="center" vertical="center" wrapText="1"/>
    </xf>
    <xf numFmtId="3" fontId="3" fillId="2" borderId="50" xfId="0" applyNumberFormat="1" applyFont="1" applyFill="1" applyBorder="1" applyAlignment="1">
      <alignment horizontal="center" vertical="center" wrapText="1"/>
    </xf>
    <xf numFmtId="3" fontId="10" fillId="0" borderId="36" xfId="0" applyNumberFormat="1" applyFont="1" applyBorder="1" applyAlignment="1">
      <alignment horizontal="center" vertical="center" wrapText="1"/>
    </xf>
    <xf numFmtId="3" fontId="11" fillId="0" borderId="28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3" fontId="11" fillId="0" borderId="27" xfId="0" applyNumberFormat="1" applyFont="1" applyFill="1" applyBorder="1" applyAlignment="1">
      <alignment horizontal="center" vertical="center" wrapText="1"/>
    </xf>
    <xf numFmtId="3" fontId="11" fillId="0" borderId="28" xfId="0" applyNumberFormat="1" applyFont="1" applyFill="1" applyBorder="1" applyAlignment="1">
      <alignment horizontal="center" vertical="center" wrapText="1"/>
    </xf>
    <xf numFmtId="3" fontId="11" fillId="0" borderId="49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/>
    </xf>
    <xf numFmtId="3" fontId="9" fillId="2" borderId="28" xfId="0" applyNumberFormat="1" applyFont="1" applyFill="1" applyBorder="1" applyAlignment="1">
      <alignment horizontal="center" vertical="center" wrapText="1"/>
    </xf>
    <xf numFmtId="3" fontId="3" fillId="2" borderId="24" xfId="0" applyNumberFormat="1" applyFont="1" applyFill="1" applyBorder="1" applyAlignment="1">
      <alignment horizontal="center" vertical="center" wrapText="1"/>
    </xf>
    <xf numFmtId="3" fontId="3" fillId="2" borderId="51" xfId="0" applyNumberFormat="1" applyFont="1" applyFill="1" applyBorder="1" applyAlignment="1">
      <alignment horizontal="center" vertical="center" wrapText="1"/>
    </xf>
    <xf numFmtId="3" fontId="3" fillId="2" borderId="41" xfId="0" applyNumberFormat="1" applyFont="1" applyFill="1" applyBorder="1" applyAlignment="1">
      <alignment horizontal="center" vertical="center" wrapText="1"/>
    </xf>
    <xf numFmtId="3" fontId="3" fillId="2" borderId="49" xfId="0" applyNumberFormat="1" applyFont="1" applyFill="1" applyBorder="1" applyAlignment="1">
      <alignment horizontal="center" vertical="center" wrapText="1"/>
    </xf>
    <xf numFmtId="3" fontId="10" fillId="0" borderId="5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5" fillId="0" borderId="3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13" fillId="2" borderId="8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vertical="center"/>
    </xf>
    <xf numFmtId="3" fontId="10" fillId="0" borderId="52" xfId="0" applyNumberFormat="1" applyFont="1" applyBorder="1" applyAlignment="1">
      <alignment horizontal="center" vertical="center" wrapText="1"/>
    </xf>
    <xf numFmtId="3" fontId="10" fillId="0" borderId="53" xfId="0" applyNumberFormat="1" applyFont="1" applyBorder="1" applyAlignment="1">
      <alignment horizontal="center" vertical="center" wrapText="1"/>
    </xf>
    <xf numFmtId="3" fontId="10" fillId="0" borderId="3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top" wrapText="1"/>
    </xf>
    <xf numFmtId="0" fontId="4" fillId="2" borderId="55" xfId="0" applyFont="1" applyFill="1" applyBorder="1" applyAlignment="1">
      <alignment horizontal="left" vertical="center" wrapText="1"/>
    </xf>
    <xf numFmtId="0" fontId="4" fillId="2" borderId="43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3" fontId="10" fillId="0" borderId="28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3" fontId="3" fillId="2" borderId="27" xfId="0" applyNumberFormat="1" applyFont="1" applyFill="1" applyBorder="1" applyAlignment="1">
      <alignment horizontal="center" vertical="center" wrapText="1"/>
    </xf>
    <xf numFmtId="3" fontId="10" fillId="2" borderId="37" xfId="0" applyNumberFormat="1" applyFont="1" applyFill="1" applyBorder="1" applyAlignment="1">
      <alignment horizontal="center" vertical="center" wrapText="1"/>
    </xf>
    <xf numFmtId="3" fontId="10" fillId="2" borderId="28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13" fillId="2" borderId="22" xfId="0" applyFont="1" applyFill="1" applyBorder="1" applyAlignment="1">
      <alignment horizontal="left" vertical="center" wrapText="1"/>
    </xf>
    <xf numFmtId="0" fontId="0" fillId="0" borderId="23" xfId="0" applyBorder="1" applyAlignment="1">
      <alignment vertical="center"/>
    </xf>
    <xf numFmtId="3" fontId="11" fillId="0" borderId="56" xfId="0" applyNumberFormat="1" applyFont="1" applyBorder="1" applyAlignment="1">
      <alignment horizontal="center" vertical="center" wrapText="1"/>
    </xf>
    <xf numFmtId="3" fontId="11" fillId="0" borderId="48" xfId="0" applyNumberFormat="1" applyFont="1" applyBorder="1" applyAlignment="1">
      <alignment horizontal="center" vertical="center" wrapText="1"/>
    </xf>
    <xf numFmtId="3" fontId="11" fillId="0" borderId="55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3" fontId="11" fillId="0" borderId="61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3" fontId="10" fillId="0" borderId="62" xfId="0" applyNumberFormat="1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4" fillId="2" borderId="39" xfId="0" applyFont="1" applyFill="1" applyBorder="1" applyAlignment="1">
      <alignment horizontal="left" vertical="center" wrapText="1"/>
    </xf>
    <xf numFmtId="0" fontId="4" fillId="2" borderId="6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left" vertical="center" wrapText="1"/>
    </xf>
    <xf numFmtId="0" fontId="4" fillId="2" borderId="60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7"/>
  <sheetViews>
    <sheetView tabSelected="1" view="pageBreakPreview" zoomScale="60" zoomScaleNormal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4" sqref="A4:M4"/>
    </sheetView>
  </sheetViews>
  <sheetFormatPr defaultColWidth="9.00390625" defaultRowHeight="12.75"/>
  <cols>
    <col min="1" max="1" width="7.125" style="2" customWidth="1"/>
    <col min="2" max="2" width="4.375" style="2" customWidth="1"/>
    <col min="3" max="3" width="89.75390625" style="2" customWidth="1"/>
    <col min="4" max="4" width="24.00390625" style="2" customWidth="1"/>
    <col min="5" max="11" width="18.25390625" style="2" customWidth="1"/>
    <col min="12" max="13" width="18.375" style="22" customWidth="1"/>
    <col min="14" max="14" width="13.75390625" style="116" customWidth="1"/>
    <col min="15" max="16384" width="9.125" style="2" customWidth="1"/>
  </cols>
  <sheetData>
    <row r="1" spans="4:13" ht="18.75">
      <c r="D1" s="4"/>
      <c r="E1" s="4"/>
      <c r="F1" s="4"/>
      <c r="G1" s="4"/>
      <c r="H1" s="4"/>
      <c r="I1" s="4"/>
      <c r="J1" s="4"/>
      <c r="K1" s="4"/>
      <c r="L1" s="23"/>
      <c r="M1" s="132" t="s">
        <v>26</v>
      </c>
    </row>
    <row r="2" spans="4:13" ht="18.75">
      <c r="D2" s="1"/>
      <c r="E2" s="1"/>
      <c r="F2" s="1"/>
      <c r="G2" s="1"/>
      <c r="H2" s="1"/>
      <c r="I2" s="1"/>
      <c r="J2" s="1"/>
      <c r="K2" s="1"/>
      <c r="L2" s="23"/>
      <c r="M2" s="133" t="s">
        <v>61</v>
      </c>
    </row>
    <row r="3" spans="1:13" ht="24.75" customHeight="1">
      <c r="A3" s="182" t="s">
        <v>52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</row>
    <row r="4" spans="1:13" ht="29.25" customHeight="1">
      <c r="A4" s="182" t="s">
        <v>31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</row>
    <row r="5" spans="4:13" ht="24.75" customHeight="1" thickBot="1">
      <c r="D5" s="5"/>
      <c r="E5" s="5"/>
      <c r="F5" s="5"/>
      <c r="G5" s="5"/>
      <c r="H5" s="5"/>
      <c r="I5" s="5"/>
      <c r="J5" s="5"/>
      <c r="K5" s="5"/>
      <c r="L5" s="23"/>
      <c r="M5" s="23" t="s">
        <v>6</v>
      </c>
    </row>
    <row r="6" spans="1:13" ht="97.5" customHeight="1" thickBot="1">
      <c r="A6" s="184" t="s">
        <v>0</v>
      </c>
      <c r="B6" s="185"/>
      <c r="C6" s="186"/>
      <c r="D6" s="42" t="s">
        <v>53</v>
      </c>
      <c r="E6" s="42" t="s">
        <v>11</v>
      </c>
      <c r="F6" s="42" t="s">
        <v>12</v>
      </c>
      <c r="G6" s="42" t="s">
        <v>13</v>
      </c>
      <c r="H6" s="42" t="s">
        <v>30</v>
      </c>
      <c r="I6" s="42" t="s">
        <v>24</v>
      </c>
      <c r="J6" s="42" t="s">
        <v>14</v>
      </c>
      <c r="K6" s="41" t="s">
        <v>15</v>
      </c>
      <c r="L6" s="60" t="s">
        <v>25</v>
      </c>
      <c r="M6" s="108" t="s">
        <v>27</v>
      </c>
    </row>
    <row r="7" spans="1:13" ht="19.5" thickTop="1">
      <c r="A7" s="26"/>
      <c r="B7" s="27"/>
      <c r="C7" s="28"/>
      <c r="D7" s="29"/>
      <c r="E7" s="29"/>
      <c r="F7" s="29"/>
      <c r="G7" s="29"/>
      <c r="H7" s="29"/>
      <c r="I7" s="29"/>
      <c r="J7" s="29"/>
      <c r="K7" s="29"/>
      <c r="L7" s="27"/>
      <c r="M7" s="109"/>
    </row>
    <row r="8" spans="1:14" s="6" customFormat="1" ht="39.75" customHeight="1">
      <c r="A8" s="146" t="s">
        <v>50</v>
      </c>
      <c r="B8" s="181" t="s">
        <v>54</v>
      </c>
      <c r="C8" s="181"/>
      <c r="D8" s="183"/>
      <c r="E8" s="183"/>
      <c r="F8" s="183"/>
      <c r="G8" s="183"/>
      <c r="H8" s="183"/>
      <c r="I8" s="183"/>
      <c r="J8" s="183"/>
      <c r="K8" s="183"/>
      <c r="L8" s="180"/>
      <c r="M8" s="155"/>
      <c r="N8" s="117"/>
    </row>
    <row r="9" spans="1:14" s="6" customFormat="1" ht="18" customHeight="1">
      <c r="A9" s="146"/>
      <c r="B9" s="63"/>
      <c r="C9" s="64" t="s">
        <v>7</v>
      </c>
      <c r="D9" s="183"/>
      <c r="E9" s="183"/>
      <c r="F9" s="183"/>
      <c r="G9" s="183"/>
      <c r="H9" s="183"/>
      <c r="I9" s="183"/>
      <c r="J9" s="183"/>
      <c r="K9" s="183"/>
      <c r="L9" s="180"/>
      <c r="M9" s="155"/>
      <c r="N9" s="117"/>
    </row>
    <row r="10" spans="1:14" s="6" customFormat="1" ht="25.5" customHeight="1">
      <c r="A10" s="146"/>
      <c r="B10" s="144" t="s">
        <v>32</v>
      </c>
      <c r="C10" s="144"/>
      <c r="D10" s="48">
        <v>4417811</v>
      </c>
      <c r="E10" s="48">
        <v>7760</v>
      </c>
      <c r="F10" s="48">
        <v>64486</v>
      </c>
      <c r="G10" s="48">
        <v>40520</v>
      </c>
      <c r="H10" s="48">
        <v>357</v>
      </c>
      <c r="I10" s="48">
        <v>79182</v>
      </c>
      <c r="J10" s="48">
        <v>1326</v>
      </c>
      <c r="K10" s="48">
        <v>18000</v>
      </c>
      <c r="L10" s="92">
        <f>SUM(D10:K10)</f>
        <v>4629442</v>
      </c>
      <c r="M10" s="77">
        <f>SUM(D10:K10)</f>
        <v>4629442</v>
      </c>
      <c r="N10" s="117"/>
    </row>
    <row r="11" spans="1:14" s="6" customFormat="1" ht="30.75" customHeight="1">
      <c r="A11" s="146"/>
      <c r="B11" s="145" t="s">
        <v>33</v>
      </c>
      <c r="C11" s="145"/>
      <c r="D11" s="65">
        <v>4687273</v>
      </c>
      <c r="E11" s="65">
        <v>7760</v>
      </c>
      <c r="F11" s="65">
        <v>66378</v>
      </c>
      <c r="G11" s="65">
        <v>41940</v>
      </c>
      <c r="H11" s="65">
        <v>357</v>
      </c>
      <c r="I11" s="65">
        <v>79182</v>
      </c>
      <c r="J11" s="65">
        <v>8346</v>
      </c>
      <c r="K11" s="65">
        <v>18000</v>
      </c>
      <c r="L11" s="93">
        <f>SUM(D11:K11)</f>
        <v>4909236</v>
      </c>
      <c r="M11" s="49">
        <f>SUM(D11:K11)</f>
        <v>4909236</v>
      </c>
      <c r="N11" s="117"/>
    </row>
    <row r="12" spans="1:14" s="6" customFormat="1" ht="32.25" customHeight="1">
      <c r="A12" s="146"/>
      <c r="B12" s="137" t="s">
        <v>34</v>
      </c>
      <c r="C12" s="138"/>
      <c r="D12" s="48"/>
      <c r="E12" s="48">
        <v>690295</v>
      </c>
      <c r="F12" s="48">
        <v>230961</v>
      </c>
      <c r="G12" s="48">
        <v>285745</v>
      </c>
      <c r="H12" s="48">
        <v>9027</v>
      </c>
      <c r="I12" s="48">
        <v>228510</v>
      </c>
      <c r="J12" s="48">
        <v>38406</v>
      </c>
      <c r="K12" s="48">
        <v>20157</v>
      </c>
      <c r="L12" s="92">
        <f>SUM(D12:K12)</f>
        <v>1503101</v>
      </c>
      <c r="M12" s="49"/>
      <c r="N12" s="117"/>
    </row>
    <row r="13" spans="1:14" s="6" customFormat="1" ht="32.25" customHeight="1">
      <c r="A13" s="146"/>
      <c r="B13" s="139" t="s">
        <v>35</v>
      </c>
      <c r="C13" s="140"/>
      <c r="D13" s="65"/>
      <c r="E13" s="65">
        <v>656451</v>
      </c>
      <c r="F13" s="65">
        <v>225218</v>
      </c>
      <c r="G13" s="65">
        <v>291898</v>
      </c>
      <c r="H13" s="65">
        <v>9014</v>
      </c>
      <c r="I13" s="65">
        <v>231934</v>
      </c>
      <c r="J13" s="65">
        <v>39773</v>
      </c>
      <c r="K13" s="65">
        <v>20276</v>
      </c>
      <c r="L13" s="93">
        <f>SUM(D13:K13)</f>
        <v>1474564</v>
      </c>
      <c r="M13" s="49"/>
      <c r="N13" s="117"/>
    </row>
    <row r="14" spans="1:14" s="6" customFormat="1" ht="32.25" customHeight="1" thickBot="1">
      <c r="A14" s="147"/>
      <c r="B14" s="158" t="s">
        <v>51</v>
      </c>
      <c r="C14" s="159"/>
      <c r="D14" s="67">
        <f>SUM(D10,D12)</f>
        <v>4417811</v>
      </c>
      <c r="E14" s="67">
        <f>SUM(E10,E12)</f>
        <v>698055</v>
      </c>
      <c r="F14" s="67">
        <f aca="true" t="shared" si="0" ref="F14:K14">SUM(F10,F12)</f>
        <v>295447</v>
      </c>
      <c r="G14" s="67">
        <f t="shared" si="0"/>
        <v>326265</v>
      </c>
      <c r="H14" s="67">
        <f t="shared" si="0"/>
        <v>9384</v>
      </c>
      <c r="I14" s="67">
        <f t="shared" si="0"/>
        <v>307692</v>
      </c>
      <c r="J14" s="67">
        <f t="shared" si="0"/>
        <v>39732</v>
      </c>
      <c r="K14" s="67">
        <f t="shared" si="0"/>
        <v>38157</v>
      </c>
      <c r="L14" s="94">
        <f>SUM(L10,L12)</f>
        <v>6132543</v>
      </c>
      <c r="M14" s="71">
        <f>SUM(M10,M12)</f>
        <v>4629442</v>
      </c>
      <c r="N14" s="117"/>
    </row>
    <row r="15" spans="1:14" s="17" customFormat="1" ht="32.25" customHeight="1" thickBot="1">
      <c r="A15" s="68"/>
      <c r="B15" s="160" t="s">
        <v>36</v>
      </c>
      <c r="C15" s="161"/>
      <c r="D15" s="69">
        <f>SUM(D11,D13)</f>
        <v>4687273</v>
      </c>
      <c r="E15" s="69">
        <f aca="true" t="shared" si="1" ref="E15:L15">SUM(E11,E13)</f>
        <v>664211</v>
      </c>
      <c r="F15" s="69">
        <f t="shared" si="1"/>
        <v>291596</v>
      </c>
      <c r="G15" s="69">
        <f t="shared" si="1"/>
        <v>333838</v>
      </c>
      <c r="H15" s="69">
        <f t="shared" si="1"/>
        <v>9371</v>
      </c>
      <c r="I15" s="69">
        <f t="shared" si="1"/>
        <v>311116</v>
      </c>
      <c r="J15" s="69">
        <f t="shared" si="1"/>
        <v>48119</v>
      </c>
      <c r="K15" s="69">
        <f t="shared" si="1"/>
        <v>38276</v>
      </c>
      <c r="L15" s="95">
        <f t="shared" si="1"/>
        <v>6383800</v>
      </c>
      <c r="M15" s="110">
        <f>SUM(M11,M13)</f>
        <v>4909236</v>
      </c>
      <c r="N15" s="118"/>
    </row>
    <row r="16" spans="1:14" s="6" customFormat="1" ht="10.5" customHeight="1">
      <c r="A16" s="9"/>
      <c r="B16" s="10"/>
      <c r="C16" s="14"/>
      <c r="D16" s="20"/>
      <c r="E16" s="20"/>
      <c r="F16" s="20"/>
      <c r="G16" s="20"/>
      <c r="H16" s="20"/>
      <c r="I16" s="20"/>
      <c r="J16" s="20"/>
      <c r="K16" s="20"/>
      <c r="L16" s="96"/>
      <c r="M16" s="57"/>
      <c r="N16" s="117"/>
    </row>
    <row r="17" spans="1:14" s="6" customFormat="1" ht="47.25" customHeight="1">
      <c r="A17" s="3" t="s">
        <v>5</v>
      </c>
      <c r="B17" s="150" t="s">
        <v>55</v>
      </c>
      <c r="C17" s="151"/>
      <c r="D17" s="19"/>
      <c r="E17" s="19"/>
      <c r="F17" s="19"/>
      <c r="G17" s="19"/>
      <c r="H17" s="19"/>
      <c r="I17" s="19"/>
      <c r="J17" s="19"/>
      <c r="K17" s="19"/>
      <c r="L17" s="97"/>
      <c r="M17" s="57"/>
      <c r="N17" s="117"/>
    </row>
    <row r="18" spans="1:14" s="6" customFormat="1" ht="39" customHeight="1">
      <c r="A18" s="9"/>
      <c r="B18" s="135" t="s">
        <v>1</v>
      </c>
      <c r="C18" s="13" t="s">
        <v>37</v>
      </c>
      <c r="D18" s="178">
        <v>523093</v>
      </c>
      <c r="E18" s="143">
        <v>698055</v>
      </c>
      <c r="F18" s="143">
        <v>298321</v>
      </c>
      <c r="G18" s="143">
        <v>326265</v>
      </c>
      <c r="H18" s="143">
        <v>9384</v>
      </c>
      <c r="I18" s="143">
        <v>307692</v>
      </c>
      <c r="J18" s="143">
        <v>39732</v>
      </c>
      <c r="K18" s="143">
        <v>38157</v>
      </c>
      <c r="L18" s="141">
        <f>SUM(D18:K19)</f>
        <v>2240699</v>
      </c>
      <c r="M18" s="156">
        <f>SUM(D18:K19)</f>
        <v>2240699</v>
      </c>
      <c r="N18" s="117"/>
    </row>
    <row r="19" spans="1:14" s="6" customFormat="1" ht="18" customHeight="1">
      <c r="A19" s="9"/>
      <c r="B19" s="136"/>
      <c r="C19" s="14" t="s">
        <v>8</v>
      </c>
      <c r="D19" s="179"/>
      <c r="E19" s="153"/>
      <c r="F19" s="153"/>
      <c r="G19" s="153"/>
      <c r="H19" s="153"/>
      <c r="I19" s="153"/>
      <c r="J19" s="153"/>
      <c r="K19" s="153"/>
      <c r="L19" s="142"/>
      <c r="M19" s="157"/>
      <c r="N19" s="117"/>
    </row>
    <row r="20" spans="1:14" s="6" customFormat="1" ht="39" customHeight="1">
      <c r="A20" s="9"/>
      <c r="B20" s="82"/>
      <c r="C20" s="62" t="s">
        <v>60</v>
      </c>
      <c r="D20" s="61">
        <v>852624</v>
      </c>
      <c r="E20" s="70">
        <v>706078</v>
      </c>
      <c r="F20" s="70">
        <v>294854</v>
      </c>
      <c r="G20" s="70">
        <v>339988</v>
      </c>
      <c r="H20" s="70">
        <v>9371</v>
      </c>
      <c r="I20" s="70">
        <v>311676</v>
      </c>
      <c r="J20" s="70">
        <v>51050</v>
      </c>
      <c r="K20" s="70">
        <v>39270</v>
      </c>
      <c r="L20" s="93">
        <f>SUM(D20:K20)</f>
        <v>2604911</v>
      </c>
      <c r="M20" s="70">
        <f>SUM(D20:K20)</f>
        <v>2604911</v>
      </c>
      <c r="N20" s="117"/>
    </row>
    <row r="21" spans="1:14" s="6" customFormat="1" ht="35.25" customHeight="1">
      <c r="A21" s="9"/>
      <c r="B21" s="135" t="s">
        <v>2</v>
      </c>
      <c r="C21" s="59" t="s">
        <v>38</v>
      </c>
      <c r="D21" s="178">
        <v>3087185</v>
      </c>
      <c r="E21" s="143"/>
      <c r="F21" s="143"/>
      <c r="G21" s="143"/>
      <c r="H21" s="143"/>
      <c r="I21" s="143"/>
      <c r="J21" s="143"/>
      <c r="K21" s="143"/>
      <c r="L21" s="141">
        <f>SUM(D21:K22)</f>
        <v>3087185</v>
      </c>
      <c r="M21" s="156">
        <f>SUM(E21:L22)</f>
        <v>3087185</v>
      </c>
      <c r="N21" s="117"/>
    </row>
    <row r="22" spans="1:14" s="6" customFormat="1" ht="18" customHeight="1">
      <c r="A22" s="9"/>
      <c r="B22" s="136"/>
      <c r="C22" s="12" t="s">
        <v>9</v>
      </c>
      <c r="D22" s="179"/>
      <c r="E22" s="153"/>
      <c r="F22" s="153"/>
      <c r="G22" s="153"/>
      <c r="H22" s="153"/>
      <c r="I22" s="153"/>
      <c r="J22" s="153"/>
      <c r="K22" s="153"/>
      <c r="L22" s="142"/>
      <c r="M22" s="157"/>
      <c r="N22" s="117"/>
    </row>
    <row r="23" spans="1:14" s="6" customFormat="1" ht="39" customHeight="1">
      <c r="A23" s="9"/>
      <c r="B23" s="83"/>
      <c r="C23" s="62" t="s">
        <v>39</v>
      </c>
      <c r="D23" s="61">
        <v>3082070</v>
      </c>
      <c r="E23" s="70"/>
      <c r="F23" s="70"/>
      <c r="G23" s="70"/>
      <c r="H23" s="70"/>
      <c r="I23" s="70"/>
      <c r="J23" s="70"/>
      <c r="K23" s="70"/>
      <c r="L23" s="93">
        <f>SUM(D23:K23)</f>
        <v>3082070</v>
      </c>
      <c r="M23" s="70">
        <f>SUM(D23:K23)</f>
        <v>3082070</v>
      </c>
      <c r="N23" s="117"/>
    </row>
    <row r="24" spans="1:14" s="6" customFormat="1" ht="36.75" customHeight="1">
      <c r="A24" s="9"/>
      <c r="B24" s="58" t="s">
        <v>3</v>
      </c>
      <c r="C24" s="59" t="s">
        <v>56</v>
      </c>
      <c r="D24" s="178"/>
      <c r="E24" s="143"/>
      <c r="F24" s="143"/>
      <c r="G24" s="143"/>
      <c r="H24" s="143"/>
      <c r="I24" s="143"/>
      <c r="J24" s="143"/>
      <c r="K24" s="143"/>
      <c r="L24" s="141">
        <f>SUM(D24:K25)</f>
        <v>0</v>
      </c>
      <c r="M24" s="156">
        <f>SUM(E24:L25)</f>
        <v>0</v>
      </c>
      <c r="N24" s="117"/>
    </row>
    <row r="25" spans="1:14" s="6" customFormat="1" ht="18" customHeight="1">
      <c r="A25" s="9"/>
      <c r="B25" s="10"/>
      <c r="C25" s="12" t="s">
        <v>10</v>
      </c>
      <c r="D25" s="179"/>
      <c r="E25" s="153"/>
      <c r="F25" s="153"/>
      <c r="G25" s="153"/>
      <c r="H25" s="153"/>
      <c r="I25" s="153"/>
      <c r="J25" s="153"/>
      <c r="K25" s="153"/>
      <c r="L25" s="142"/>
      <c r="M25" s="157"/>
      <c r="N25" s="117"/>
    </row>
    <row r="26" spans="1:14" s="6" customFormat="1" ht="39" customHeight="1">
      <c r="A26" s="9"/>
      <c r="B26" s="73"/>
      <c r="C26" s="72" t="s">
        <v>57</v>
      </c>
      <c r="D26" s="61"/>
      <c r="E26" s="70"/>
      <c r="F26" s="70"/>
      <c r="G26" s="70"/>
      <c r="H26" s="70"/>
      <c r="I26" s="70"/>
      <c r="J26" s="70"/>
      <c r="K26" s="70"/>
      <c r="L26" s="93">
        <f>SUM(D26:K26)</f>
        <v>0</v>
      </c>
      <c r="M26" s="70">
        <f>SUM(D26:K26)</f>
        <v>0</v>
      </c>
      <c r="N26" s="117"/>
    </row>
    <row r="27" spans="1:14" s="6" customFormat="1" ht="18" customHeight="1">
      <c r="A27" s="9"/>
      <c r="B27" s="135" t="s">
        <v>4</v>
      </c>
      <c r="C27" s="167" t="s">
        <v>41</v>
      </c>
      <c r="D27" s="178"/>
      <c r="E27" s="143"/>
      <c r="F27" s="143"/>
      <c r="G27" s="143"/>
      <c r="H27" s="143"/>
      <c r="I27" s="143"/>
      <c r="J27" s="143"/>
      <c r="K27" s="143"/>
      <c r="L27" s="141">
        <f>SUM(D27:K28)</f>
        <v>0</v>
      </c>
      <c r="M27" s="156">
        <f>SUM(E27:L28)</f>
        <v>0</v>
      </c>
      <c r="N27" s="117"/>
    </row>
    <row r="28" spans="1:14" s="6" customFormat="1" ht="18" customHeight="1">
      <c r="A28" s="9"/>
      <c r="B28" s="136"/>
      <c r="C28" s="168"/>
      <c r="D28" s="179"/>
      <c r="E28" s="153"/>
      <c r="F28" s="153"/>
      <c r="G28" s="153"/>
      <c r="H28" s="153"/>
      <c r="I28" s="153"/>
      <c r="J28" s="153"/>
      <c r="K28" s="153"/>
      <c r="L28" s="142"/>
      <c r="M28" s="157"/>
      <c r="N28" s="117"/>
    </row>
    <row r="29" spans="1:14" s="6" customFormat="1" ht="33.75" customHeight="1">
      <c r="A29" s="9"/>
      <c r="B29" s="74"/>
      <c r="C29" s="75" t="s">
        <v>40</v>
      </c>
      <c r="D29" s="43"/>
      <c r="E29" s="45"/>
      <c r="F29" s="45"/>
      <c r="G29" s="45"/>
      <c r="H29" s="45"/>
      <c r="I29" s="45"/>
      <c r="J29" s="45"/>
      <c r="K29" s="45"/>
      <c r="L29" s="93">
        <f>SUM(D29:K29)</f>
        <v>0</v>
      </c>
      <c r="M29" s="70">
        <f>SUM(D29:K29)</f>
        <v>0</v>
      </c>
      <c r="N29" s="117"/>
    </row>
    <row r="30" spans="1:256" s="6" customFormat="1" ht="39" customHeight="1">
      <c r="A30" s="8"/>
      <c r="B30" s="7" t="s">
        <v>17</v>
      </c>
      <c r="C30" s="15" t="s">
        <v>42</v>
      </c>
      <c r="D30" s="20">
        <v>1503101</v>
      </c>
      <c r="E30" s="18"/>
      <c r="F30" s="18"/>
      <c r="G30" s="18"/>
      <c r="H30" s="18"/>
      <c r="I30" s="18"/>
      <c r="J30" s="18"/>
      <c r="K30" s="18"/>
      <c r="L30" s="98">
        <f>SUM(D30:K30)</f>
        <v>1503101</v>
      </c>
      <c r="M30" s="77"/>
      <c r="N30" s="117"/>
      <c r="IV30" s="47">
        <f>SUM(L30)</f>
        <v>1503101</v>
      </c>
    </row>
    <row r="31" spans="1:256" s="6" customFormat="1" ht="39" customHeight="1">
      <c r="A31" s="8"/>
      <c r="B31" s="76"/>
      <c r="C31" s="62" t="s">
        <v>43</v>
      </c>
      <c r="D31" s="43">
        <v>1474564</v>
      </c>
      <c r="E31" s="46"/>
      <c r="F31" s="46"/>
      <c r="G31" s="46"/>
      <c r="H31" s="46"/>
      <c r="I31" s="46"/>
      <c r="J31" s="46"/>
      <c r="K31" s="46"/>
      <c r="L31" s="93">
        <f>SUM(D31:K31)</f>
        <v>1474564</v>
      </c>
      <c r="M31" s="70"/>
      <c r="N31" s="117"/>
      <c r="IV31" s="47"/>
    </row>
    <row r="32" spans="1:256" s="6" customFormat="1" ht="39" customHeight="1">
      <c r="A32" s="8"/>
      <c r="B32" s="16" t="s">
        <v>28</v>
      </c>
      <c r="C32" s="15" t="s">
        <v>44</v>
      </c>
      <c r="D32" s="20">
        <v>12278</v>
      </c>
      <c r="E32" s="18"/>
      <c r="F32" s="18"/>
      <c r="G32" s="18"/>
      <c r="H32" s="18"/>
      <c r="I32" s="18"/>
      <c r="J32" s="18"/>
      <c r="K32" s="18"/>
      <c r="L32" s="98">
        <f>SUM(D32:K32)</f>
        <v>12278</v>
      </c>
      <c r="M32" s="77">
        <f>SUM(E32:L32)</f>
        <v>12278</v>
      </c>
      <c r="N32" s="117"/>
      <c r="IV32" s="47"/>
    </row>
    <row r="33" spans="1:256" s="6" customFormat="1" ht="39" customHeight="1">
      <c r="A33" s="8"/>
      <c r="B33" s="76"/>
      <c r="C33" s="62" t="s">
        <v>45</v>
      </c>
      <c r="D33" s="44">
        <v>9208</v>
      </c>
      <c r="E33" s="84"/>
      <c r="F33" s="84"/>
      <c r="G33" s="84"/>
      <c r="H33" s="84"/>
      <c r="I33" s="84"/>
      <c r="J33" s="84"/>
      <c r="K33" s="84"/>
      <c r="L33" s="93">
        <f>SUM(D33:K33)</f>
        <v>9208</v>
      </c>
      <c r="M33" s="49">
        <f>SUM(D33:K33)</f>
        <v>9208</v>
      </c>
      <c r="N33" s="117"/>
      <c r="IV33" s="47"/>
    </row>
    <row r="34" spans="1:14" s="6" customFormat="1" ht="18" customHeight="1" thickBot="1">
      <c r="A34" s="9"/>
      <c r="B34" s="34"/>
      <c r="C34" s="33"/>
      <c r="D34" s="21"/>
      <c r="E34" s="21"/>
      <c r="F34" s="21"/>
      <c r="G34" s="21"/>
      <c r="H34" s="21"/>
      <c r="I34" s="21"/>
      <c r="J34" s="21"/>
      <c r="K34" s="21"/>
      <c r="L34" s="100"/>
      <c r="M34" s="111"/>
      <c r="N34" s="117"/>
    </row>
    <row r="35" spans="1:14" s="6" customFormat="1" ht="36.75" customHeight="1">
      <c r="A35" s="171" t="s">
        <v>5</v>
      </c>
      <c r="B35" s="152" t="s">
        <v>58</v>
      </c>
      <c r="C35" s="134"/>
      <c r="D35" s="176">
        <f aca="true" t="shared" si="2" ref="D35:M35">SUM(D18,D21,D24,D27,D30,D32)</f>
        <v>5125657</v>
      </c>
      <c r="E35" s="176">
        <f t="shared" si="2"/>
        <v>698055</v>
      </c>
      <c r="F35" s="176">
        <f t="shared" si="2"/>
        <v>298321</v>
      </c>
      <c r="G35" s="176">
        <f t="shared" si="2"/>
        <v>326265</v>
      </c>
      <c r="H35" s="176">
        <f t="shared" si="2"/>
        <v>9384</v>
      </c>
      <c r="I35" s="176">
        <f t="shared" si="2"/>
        <v>307692</v>
      </c>
      <c r="J35" s="176">
        <f t="shared" si="2"/>
        <v>39732</v>
      </c>
      <c r="K35" s="176">
        <f t="shared" si="2"/>
        <v>38157</v>
      </c>
      <c r="L35" s="164">
        <f t="shared" si="2"/>
        <v>6843263</v>
      </c>
      <c r="M35" s="162">
        <f t="shared" si="2"/>
        <v>5340162</v>
      </c>
      <c r="N35" s="119">
        <f>SUM(M18,M21,M32)</f>
        <v>5340162</v>
      </c>
    </row>
    <row r="36" spans="1:14" s="6" customFormat="1" ht="18" customHeight="1" thickBot="1">
      <c r="A36" s="173"/>
      <c r="B36" s="25"/>
      <c r="C36" s="78" t="s">
        <v>29</v>
      </c>
      <c r="D36" s="177"/>
      <c r="E36" s="177"/>
      <c r="F36" s="177"/>
      <c r="G36" s="177"/>
      <c r="H36" s="177"/>
      <c r="I36" s="177"/>
      <c r="J36" s="177"/>
      <c r="K36" s="177"/>
      <c r="L36" s="165"/>
      <c r="M36" s="163"/>
      <c r="N36" s="117"/>
    </row>
    <row r="37" spans="1:14" s="6" customFormat="1" ht="36.75" customHeight="1" thickBot="1">
      <c r="A37" s="89"/>
      <c r="B37" s="148" t="s">
        <v>59</v>
      </c>
      <c r="C37" s="149"/>
      <c r="D37" s="110">
        <f>SUM(D20,D23,D26,D29,D31,D33)</f>
        <v>5418466</v>
      </c>
      <c r="E37" s="129">
        <f aca="true" t="shared" si="3" ref="E37:L37">SUM(E20,E23,E26,E29,E31,E33)</f>
        <v>706078</v>
      </c>
      <c r="F37" s="129">
        <f t="shared" si="3"/>
        <v>294854</v>
      </c>
      <c r="G37" s="129">
        <f t="shared" si="3"/>
        <v>339988</v>
      </c>
      <c r="H37" s="129">
        <f t="shared" si="3"/>
        <v>9371</v>
      </c>
      <c r="I37" s="129">
        <f t="shared" si="3"/>
        <v>311676</v>
      </c>
      <c r="J37" s="110">
        <f t="shared" si="3"/>
        <v>51050</v>
      </c>
      <c r="K37" s="129">
        <f t="shared" si="3"/>
        <v>39270</v>
      </c>
      <c r="L37" s="95">
        <f t="shared" si="3"/>
        <v>7170753</v>
      </c>
      <c r="M37" s="110">
        <f>SUM(M20,M23,M26,M29,M33)</f>
        <v>5696189</v>
      </c>
      <c r="N37" s="119">
        <f>SUM(M20,M23,M33)</f>
        <v>5696189</v>
      </c>
    </row>
    <row r="38" spans="1:14" s="6" customFormat="1" ht="11.25" customHeight="1" thickBot="1">
      <c r="A38" s="90"/>
      <c r="B38" s="37"/>
      <c r="C38" s="38"/>
      <c r="D38" s="91"/>
      <c r="E38" s="91"/>
      <c r="F38" s="91"/>
      <c r="G38" s="91"/>
      <c r="H38" s="91"/>
      <c r="I38" s="91"/>
      <c r="J38" s="91"/>
      <c r="K38" s="91"/>
      <c r="L38" s="101"/>
      <c r="M38" s="115"/>
      <c r="N38" s="117"/>
    </row>
    <row r="39" spans="1:14" s="6" customFormat="1" ht="36.75" customHeight="1">
      <c r="A39" s="171" t="s">
        <v>16</v>
      </c>
      <c r="B39" s="174" t="s">
        <v>46</v>
      </c>
      <c r="C39" s="175"/>
      <c r="D39" s="79">
        <f>SUM(D14-D35)</f>
        <v>-707846</v>
      </c>
      <c r="E39" s="79">
        <f>SUM(E14-E35)</f>
        <v>0</v>
      </c>
      <c r="F39" s="79">
        <f>SUM(F14-F35)</f>
        <v>-2874</v>
      </c>
      <c r="G39" s="79">
        <f aca="true" t="shared" si="4" ref="G39:M39">SUM(G14-G35)</f>
        <v>0</v>
      </c>
      <c r="H39" s="79">
        <f t="shared" si="4"/>
        <v>0</v>
      </c>
      <c r="I39" s="79">
        <f t="shared" si="4"/>
        <v>0</v>
      </c>
      <c r="J39" s="79">
        <f t="shared" si="4"/>
        <v>0</v>
      </c>
      <c r="K39" s="79">
        <f t="shared" si="4"/>
        <v>0</v>
      </c>
      <c r="L39" s="102">
        <f t="shared" si="4"/>
        <v>-710720</v>
      </c>
      <c r="M39" s="114">
        <f t="shared" si="4"/>
        <v>-710720</v>
      </c>
      <c r="N39" s="117"/>
    </row>
    <row r="40" spans="1:14" s="6" customFormat="1" ht="19.5" customHeight="1">
      <c r="A40" s="172"/>
      <c r="B40" s="11"/>
      <c r="C40" s="30" t="s">
        <v>18</v>
      </c>
      <c r="D40" s="36"/>
      <c r="E40" s="36"/>
      <c r="F40" s="36"/>
      <c r="G40" s="36"/>
      <c r="H40" s="36"/>
      <c r="I40" s="36"/>
      <c r="J40" s="36"/>
      <c r="K40" s="36"/>
      <c r="L40" s="103"/>
      <c r="M40" s="122"/>
      <c r="N40" s="120"/>
    </row>
    <row r="41" spans="1:14" s="6" customFormat="1" ht="25.5" customHeight="1">
      <c r="A41" s="172"/>
      <c r="B41" s="11"/>
      <c r="C41" s="30" t="s">
        <v>19</v>
      </c>
      <c r="D41" s="36">
        <v>-9334</v>
      </c>
      <c r="E41" s="36"/>
      <c r="F41" s="36">
        <v>-2874</v>
      </c>
      <c r="G41" s="36"/>
      <c r="H41" s="36"/>
      <c r="I41" s="36"/>
      <c r="J41" s="36"/>
      <c r="K41" s="36"/>
      <c r="L41" s="98">
        <f>SUM(D41:K41)</f>
        <v>-12208</v>
      </c>
      <c r="M41" s="123">
        <f>SUM(D41:K41)</f>
        <v>-12208</v>
      </c>
      <c r="N41" s="117"/>
    </row>
    <row r="42" spans="1:14" s="6" customFormat="1" ht="30" customHeight="1" thickBot="1">
      <c r="A42" s="173"/>
      <c r="B42" s="25"/>
      <c r="C42" s="39" t="s">
        <v>20</v>
      </c>
      <c r="D42" s="40">
        <v>-698512</v>
      </c>
      <c r="E42" s="40"/>
      <c r="F42" s="40"/>
      <c r="G42" s="40"/>
      <c r="H42" s="40"/>
      <c r="I42" s="40"/>
      <c r="J42" s="40"/>
      <c r="K42" s="40"/>
      <c r="L42" s="104">
        <f>SUM(D42:K42)</f>
        <v>-698512</v>
      </c>
      <c r="M42" s="124">
        <f>SUM(E42:L42)</f>
        <v>-698512</v>
      </c>
      <c r="N42" s="117"/>
    </row>
    <row r="43" spans="1:14" s="6" customFormat="1" ht="32.25" customHeight="1">
      <c r="A43" s="194" t="s">
        <v>16</v>
      </c>
      <c r="B43" s="197" t="s">
        <v>47</v>
      </c>
      <c r="C43" s="198"/>
      <c r="D43" s="85">
        <f>SUM(D15-D37)</f>
        <v>-731193</v>
      </c>
      <c r="E43" s="85">
        <f aca="true" t="shared" si="5" ref="E43:M43">SUM(E15-E37)</f>
        <v>-41867</v>
      </c>
      <c r="F43" s="85">
        <f t="shared" si="5"/>
        <v>-3258</v>
      </c>
      <c r="G43" s="85">
        <f t="shared" si="5"/>
        <v>-6150</v>
      </c>
      <c r="H43" s="85">
        <f t="shared" si="5"/>
        <v>0</v>
      </c>
      <c r="I43" s="85">
        <f t="shared" si="5"/>
        <v>-560</v>
      </c>
      <c r="J43" s="85">
        <f t="shared" si="5"/>
        <v>-2931</v>
      </c>
      <c r="K43" s="85">
        <f t="shared" si="5"/>
        <v>-994</v>
      </c>
      <c r="L43" s="107">
        <f t="shared" si="5"/>
        <v>-786953</v>
      </c>
      <c r="M43" s="113">
        <f t="shared" si="5"/>
        <v>-786953</v>
      </c>
      <c r="N43" s="119">
        <f>SUM(M45:M46)</f>
        <v>-786953</v>
      </c>
    </row>
    <row r="44" spans="1:14" s="6" customFormat="1" ht="18.75" customHeight="1">
      <c r="A44" s="195"/>
      <c r="B44" s="73"/>
      <c r="C44" s="66" t="s">
        <v>18</v>
      </c>
      <c r="D44" s="65"/>
      <c r="E44" s="65"/>
      <c r="F44" s="65"/>
      <c r="G44" s="65"/>
      <c r="H44" s="65"/>
      <c r="I44" s="65"/>
      <c r="J44" s="65"/>
      <c r="K44" s="65"/>
      <c r="L44" s="93"/>
      <c r="M44" s="49"/>
      <c r="N44" s="117"/>
    </row>
    <row r="45" spans="1:14" s="6" customFormat="1" ht="30" customHeight="1">
      <c r="A45" s="195"/>
      <c r="B45" s="73"/>
      <c r="C45" s="66" t="s">
        <v>19</v>
      </c>
      <c r="D45" s="65">
        <v>-32681</v>
      </c>
      <c r="E45" s="65">
        <v>-41867</v>
      </c>
      <c r="F45" s="65">
        <v>-3258</v>
      </c>
      <c r="G45" s="65">
        <v>-6150</v>
      </c>
      <c r="H45" s="65">
        <v>0</v>
      </c>
      <c r="I45" s="65">
        <v>-560</v>
      </c>
      <c r="J45" s="65">
        <v>-2931</v>
      </c>
      <c r="K45" s="65">
        <v>-994</v>
      </c>
      <c r="L45" s="93">
        <f>SUM(D45:K45)</f>
        <v>-88441</v>
      </c>
      <c r="M45" s="57">
        <f>SUM(D45:K45)</f>
        <v>-88441</v>
      </c>
      <c r="N45" s="117"/>
    </row>
    <row r="46" spans="1:14" s="6" customFormat="1" ht="30" customHeight="1" thickBot="1">
      <c r="A46" s="196"/>
      <c r="B46" s="80"/>
      <c r="C46" s="81" t="s">
        <v>20</v>
      </c>
      <c r="D46" s="127">
        <v>-698512</v>
      </c>
      <c r="E46" s="127"/>
      <c r="F46" s="127"/>
      <c r="G46" s="127"/>
      <c r="H46" s="127"/>
      <c r="I46" s="127"/>
      <c r="J46" s="127"/>
      <c r="K46" s="127"/>
      <c r="L46" s="128">
        <f>SUM(D46:K46)</f>
        <v>-698512</v>
      </c>
      <c r="M46" s="130">
        <f>SUM(E46:L46)</f>
        <v>-698512</v>
      </c>
      <c r="N46" s="117"/>
    </row>
    <row r="47" spans="1:14" s="22" customFormat="1" ht="10.5" customHeight="1" thickBot="1">
      <c r="A47" s="24"/>
      <c r="B47" s="169"/>
      <c r="C47" s="170"/>
      <c r="D47" s="35"/>
      <c r="E47" s="35"/>
      <c r="F47" s="35"/>
      <c r="G47" s="35"/>
      <c r="H47" s="35"/>
      <c r="I47" s="35"/>
      <c r="J47" s="35"/>
      <c r="K47" s="35"/>
      <c r="L47" s="100"/>
      <c r="M47" s="111"/>
      <c r="N47" s="121"/>
    </row>
    <row r="48" spans="1:14" s="6" customFormat="1" ht="51.75" customHeight="1">
      <c r="A48" s="171" t="s">
        <v>21</v>
      </c>
      <c r="B48" s="174" t="s">
        <v>48</v>
      </c>
      <c r="C48" s="175"/>
      <c r="D48" s="79">
        <f>SUM(D49,D50)</f>
        <v>707846</v>
      </c>
      <c r="E48" s="79">
        <f>SUM(E49,E50)</f>
        <v>0</v>
      </c>
      <c r="F48" s="79">
        <f>SUM(F49,F50)</f>
        <v>2874</v>
      </c>
      <c r="G48" s="79">
        <f aca="true" t="shared" si="6" ref="G48:M48">SUM(G49,G50)</f>
        <v>0</v>
      </c>
      <c r="H48" s="79">
        <f t="shared" si="6"/>
        <v>0</v>
      </c>
      <c r="I48" s="88">
        <f t="shared" si="6"/>
        <v>0</v>
      </c>
      <c r="J48" s="88">
        <f t="shared" si="6"/>
        <v>0</v>
      </c>
      <c r="K48" s="88">
        <f t="shared" si="6"/>
        <v>0</v>
      </c>
      <c r="L48" s="106">
        <f t="shared" si="6"/>
        <v>710720</v>
      </c>
      <c r="M48" s="131">
        <f t="shared" si="6"/>
        <v>710720</v>
      </c>
      <c r="N48" s="117"/>
    </row>
    <row r="49" spans="1:14" s="6" customFormat="1" ht="25.5" customHeight="1">
      <c r="A49" s="172"/>
      <c r="B49" s="137" t="s">
        <v>22</v>
      </c>
      <c r="C49" s="154"/>
      <c r="D49" s="31">
        <v>9334</v>
      </c>
      <c r="E49" s="31">
        <v>0</v>
      </c>
      <c r="F49" s="31">
        <v>2874</v>
      </c>
      <c r="G49" s="31"/>
      <c r="H49" s="31"/>
      <c r="I49" s="48"/>
      <c r="J49" s="48"/>
      <c r="K49" s="48"/>
      <c r="L49" s="98">
        <f>SUM(D49:K49)</f>
        <v>12208</v>
      </c>
      <c r="M49" s="123">
        <f>SUM(D49:K49)</f>
        <v>12208</v>
      </c>
      <c r="N49" s="117"/>
    </row>
    <row r="50" spans="1:14" s="6" customFormat="1" ht="26.25" customHeight="1" thickBot="1">
      <c r="A50" s="173"/>
      <c r="B50" s="158" t="s">
        <v>23</v>
      </c>
      <c r="C50" s="187"/>
      <c r="D50" s="32">
        <v>698512</v>
      </c>
      <c r="E50" s="32">
        <v>0</v>
      </c>
      <c r="F50" s="32">
        <v>0</v>
      </c>
      <c r="G50" s="32"/>
      <c r="H50" s="32"/>
      <c r="I50" s="32"/>
      <c r="J50" s="32"/>
      <c r="K50" s="32"/>
      <c r="L50" s="104">
        <f>SUM(D50:K50)</f>
        <v>698512</v>
      </c>
      <c r="M50" s="124">
        <f>SUM(E50:L50)</f>
        <v>698512</v>
      </c>
      <c r="N50" s="117"/>
    </row>
    <row r="51" spans="1:14" s="6" customFormat="1" ht="51.75" customHeight="1">
      <c r="A51" s="189" t="s">
        <v>21</v>
      </c>
      <c r="B51" s="188" t="s">
        <v>49</v>
      </c>
      <c r="C51" s="188"/>
      <c r="D51" s="85">
        <f>SUM(D52:D53)</f>
        <v>731193</v>
      </c>
      <c r="E51" s="85">
        <f aca="true" t="shared" si="7" ref="E51:K51">SUM(E52:E53)</f>
        <v>41867</v>
      </c>
      <c r="F51" s="85">
        <f t="shared" si="7"/>
        <v>3258</v>
      </c>
      <c r="G51" s="85">
        <f t="shared" si="7"/>
        <v>6150</v>
      </c>
      <c r="H51" s="85">
        <f t="shared" si="7"/>
        <v>0</v>
      </c>
      <c r="I51" s="85">
        <f t="shared" si="7"/>
        <v>560</v>
      </c>
      <c r="J51" s="85">
        <f t="shared" si="7"/>
        <v>2931</v>
      </c>
      <c r="K51" s="85">
        <f t="shared" si="7"/>
        <v>994</v>
      </c>
      <c r="L51" s="107">
        <f>SUM(L52,L53)</f>
        <v>786953</v>
      </c>
      <c r="M51" s="113">
        <f>SUM(M52,M53)</f>
        <v>786953</v>
      </c>
      <c r="N51" s="117"/>
    </row>
    <row r="52" spans="1:14" s="6" customFormat="1" ht="26.25" customHeight="1">
      <c r="A52" s="190"/>
      <c r="B52" s="192" t="s">
        <v>22</v>
      </c>
      <c r="C52" s="192"/>
      <c r="D52" s="65">
        <v>32681</v>
      </c>
      <c r="E52" s="65">
        <v>41867</v>
      </c>
      <c r="F52" s="65">
        <v>3258</v>
      </c>
      <c r="G52" s="65">
        <v>6150</v>
      </c>
      <c r="H52" s="65">
        <v>0</v>
      </c>
      <c r="I52" s="65">
        <v>560</v>
      </c>
      <c r="J52" s="65">
        <v>2931</v>
      </c>
      <c r="K52" s="65">
        <v>994</v>
      </c>
      <c r="L52" s="99">
        <f>SUM(D52:K52)</f>
        <v>88441</v>
      </c>
      <c r="M52" s="126">
        <f>SUM(D52:K52)</f>
        <v>88441</v>
      </c>
      <c r="N52" s="117"/>
    </row>
    <row r="53" spans="1:13" ht="26.25" customHeight="1" thickBot="1">
      <c r="A53" s="191"/>
      <c r="B53" s="193" t="s">
        <v>23</v>
      </c>
      <c r="C53" s="193"/>
      <c r="D53" s="127">
        <v>698512</v>
      </c>
      <c r="E53" s="125"/>
      <c r="F53" s="125"/>
      <c r="G53" s="125"/>
      <c r="H53" s="125"/>
      <c r="I53" s="125"/>
      <c r="J53" s="125"/>
      <c r="K53" s="125"/>
      <c r="L53" s="105">
        <f>SUM(D53:K53)</f>
        <v>698512</v>
      </c>
      <c r="M53" s="112">
        <f>SUM(E53:L53)</f>
        <v>698512</v>
      </c>
    </row>
    <row r="54" spans="1:14" s="6" customFormat="1" ht="36.75" customHeight="1">
      <c r="A54" s="166"/>
      <c r="B54" s="53"/>
      <c r="C54" s="51"/>
      <c r="D54" s="54"/>
      <c r="E54" s="54"/>
      <c r="F54" s="54"/>
      <c r="G54" s="54"/>
      <c r="H54" s="54"/>
      <c r="I54" s="54"/>
      <c r="J54" s="54"/>
      <c r="K54" s="54"/>
      <c r="L54" s="54"/>
      <c r="M54" s="86"/>
      <c r="N54" s="117"/>
    </row>
    <row r="55" spans="1:14" s="6" customFormat="1" ht="19.5" customHeight="1">
      <c r="A55" s="166"/>
      <c r="B55" s="55"/>
      <c r="C55" s="50"/>
      <c r="D55" s="56"/>
      <c r="E55" s="56"/>
      <c r="F55" s="56"/>
      <c r="G55" s="56"/>
      <c r="H55" s="56"/>
      <c r="I55" s="56"/>
      <c r="J55" s="56"/>
      <c r="K55" s="56"/>
      <c r="L55" s="52"/>
      <c r="M55" s="87"/>
      <c r="N55" s="117"/>
    </row>
    <row r="56" spans="1:14" s="6" customFormat="1" ht="25.5" customHeight="1">
      <c r="A56" s="166"/>
      <c r="B56" s="55"/>
      <c r="C56" s="50"/>
      <c r="D56" s="56"/>
      <c r="E56" s="56"/>
      <c r="F56" s="56"/>
      <c r="G56" s="56"/>
      <c r="H56" s="56"/>
      <c r="I56" s="56"/>
      <c r="J56" s="56"/>
      <c r="K56" s="56"/>
      <c r="L56" s="52"/>
      <c r="M56" s="87"/>
      <c r="N56" s="117"/>
    </row>
    <row r="57" spans="1:14" s="6" customFormat="1" ht="30" customHeight="1">
      <c r="A57" s="166"/>
      <c r="B57" s="55"/>
      <c r="C57" s="50"/>
      <c r="D57" s="56"/>
      <c r="E57" s="56"/>
      <c r="F57" s="56"/>
      <c r="G57" s="56"/>
      <c r="H57" s="56"/>
      <c r="I57" s="56"/>
      <c r="J57" s="56"/>
      <c r="K57" s="56"/>
      <c r="L57" s="52"/>
      <c r="M57" s="87"/>
      <c r="N57" s="117"/>
    </row>
  </sheetData>
  <mergeCells count="93">
    <mergeCell ref="D8:D9"/>
    <mergeCell ref="E8:E9"/>
    <mergeCell ref="I8:I9"/>
    <mergeCell ref="A43:A46"/>
    <mergeCell ref="B43:C43"/>
    <mergeCell ref="D18:D19"/>
    <mergeCell ref="E18:E19"/>
    <mergeCell ref="D27:D28"/>
    <mergeCell ref="E27:E28"/>
    <mergeCell ref="D35:D36"/>
    <mergeCell ref="B51:C51"/>
    <mergeCell ref="A51:A53"/>
    <mergeCell ref="B52:C52"/>
    <mergeCell ref="B53:C53"/>
    <mergeCell ref="L8:L9"/>
    <mergeCell ref="B8:C8"/>
    <mergeCell ref="A3:M3"/>
    <mergeCell ref="K8:K9"/>
    <mergeCell ref="F8:F9"/>
    <mergeCell ref="G8:G9"/>
    <mergeCell ref="H8:H9"/>
    <mergeCell ref="J8:J9"/>
    <mergeCell ref="A4:M4"/>
    <mergeCell ref="A6:C6"/>
    <mergeCell ref="D21:D22"/>
    <mergeCell ref="E21:E22"/>
    <mergeCell ref="F21:F22"/>
    <mergeCell ref="I21:I22"/>
    <mergeCell ref="G21:G22"/>
    <mergeCell ref="H21:H22"/>
    <mergeCell ref="F27:F28"/>
    <mergeCell ref="L18:L19"/>
    <mergeCell ref="J18:J19"/>
    <mergeCell ref="K18:K19"/>
    <mergeCell ref="F18:F19"/>
    <mergeCell ref="G18:G19"/>
    <mergeCell ref="H18:H19"/>
    <mergeCell ref="I18:I19"/>
    <mergeCell ref="G27:G28"/>
    <mergeCell ref="H27:H28"/>
    <mergeCell ref="D24:D25"/>
    <mergeCell ref="E24:E25"/>
    <mergeCell ref="L24:L25"/>
    <mergeCell ref="F24:F25"/>
    <mergeCell ref="G24:G25"/>
    <mergeCell ref="I24:I25"/>
    <mergeCell ref="H24:H25"/>
    <mergeCell ref="E35:E36"/>
    <mergeCell ref="F35:F36"/>
    <mergeCell ref="J35:J36"/>
    <mergeCell ref="G35:G36"/>
    <mergeCell ref="H35:H36"/>
    <mergeCell ref="I27:I28"/>
    <mergeCell ref="K27:K28"/>
    <mergeCell ref="L27:L28"/>
    <mergeCell ref="K35:K36"/>
    <mergeCell ref="I35:I36"/>
    <mergeCell ref="J27:J28"/>
    <mergeCell ref="A54:A57"/>
    <mergeCell ref="C27:C28"/>
    <mergeCell ref="B27:B28"/>
    <mergeCell ref="B47:C47"/>
    <mergeCell ref="A39:A42"/>
    <mergeCell ref="A48:A50"/>
    <mergeCell ref="B39:C39"/>
    <mergeCell ref="B48:C48"/>
    <mergeCell ref="A35:A36"/>
    <mergeCell ref="B50:C50"/>
    <mergeCell ref="B49:C49"/>
    <mergeCell ref="M8:M9"/>
    <mergeCell ref="M18:M19"/>
    <mergeCell ref="M21:M22"/>
    <mergeCell ref="M24:M25"/>
    <mergeCell ref="B14:C14"/>
    <mergeCell ref="B15:C15"/>
    <mergeCell ref="M27:M28"/>
    <mergeCell ref="M35:M36"/>
    <mergeCell ref="L35:L36"/>
    <mergeCell ref="L21:L22"/>
    <mergeCell ref="J21:J22"/>
    <mergeCell ref="J24:J25"/>
    <mergeCell ref="K24:K25"/>
    <mergeCell ref="K21:K22"/>
    <mergeCell ref="B10:C10"/>
    <mergeCell ref="B11:C11"/>
    <mergeCell ref="A8:A14"/>
    <mergeCell ref="B37:C37"/>
    <mergeCell ref="B17:C17"/>
    <mergeCell ref="B35:C35"/>
    <mergeCell ref="B18:B19"/>
    <mergeCell ref="B21:B22"/>
    <mergeCell ref="B12:C12"/>
    <mergeCell ref="B13:C13"/>
  </mergeCells>
  <printOptions/>
  <pageMargins left="0.51" right="0.37" top="0.33" bottom="0.48" header="0.26" footer="0.38"/>
  <pageSetup horizontalDpi="600" verticalDpi="600" orientation="landscape" paperSize="9" scale="47" r:id="rId1"/>
  <headerFooter alignWithMargins="0">
    <oddFooter>&amp;C&amp;P. oldal</oddFooter>
  </headerFooter>
  <rowBreaks count="1" manualBreakCount="1">
    <brk id="38" max="12" man="1"/>
  </rowBreaks>
  <ignoredErrors>
    <ignoredError sqref="M32 L5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Jeney Tibor</dc:creator>
  <cp:keywords/>
  <dc:description/>
  <cp:lastModifiedBy>PMH</cp:lastModifiedBy>
  <cp:lastPrinted>2013-08-13T08:21:39Z</cp:lastPrinted>
  <dcterms:created xsi:type="dcterms:W3CDTF">2005-02-10T14:05:00Z</dcterms:created>
  <dcterms:modified xsi:type="dcterms:W3CDTF">2013-08-13T08:22:18Z</dcterms:modified>
  <cp:category/>
  <cp:version/>
  <cp:contentType/>
  <cp:contentStatus/>
</cp:coreProperties>
</file>