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tabRatio="619" activeTab="17"/>
  </bookViews>
  <sheets>
    <sheet name="Címrend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>
    <definedName name="_xlnm.Print_Area" localSheetId="2">'2'!$A$1:$F$81</definedName>
  </definedNames>
  <calcPr fullCalcOnLoad="1"/>
</workbook>
</file>

<file path=xl/sharedStrings.xml><?xml version="1.0" encoding="utf-8"?>
<sst xmlns="http://schemas.openxmlformats.org/spreadsheetml/2006/main" count="1369" uniqueCount="865">
  <si>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</si>
  <si>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</si>
  <si>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</si>
  <si>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</si>
  <si>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</si>
  <si>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Készletbeszerzés (=29+30+31) (K31)</t>
  </si>
  <si>
    <t>Egyéb kommunikációs szolgáltatások (K322)</t>
  </si>
  <si>
    <t>Kommunikációs szolgáltatások (=33+34) (K32)</t>
  </si>
  <si>
    <t>Közüzemi díjak (K331)</t>
  </si>
  <si>
    <t>Vásárolt élelmezés (K332)</t>
  </si>
  <si>
    <t>Bérleti és lízing díjak (&gt;=39) (K333)</t>
  </si>
  <si>
    <t>Karbantartási, kisjavítási szolgáltatások (K334)</t>
  </si>
  <si>
    <t>Közvetített szolgáltatások (&gt;=42) (K335)</t>
  </si>
  <si>
    <t>Egyéb szolgáltatások (K337)</t>
  </si>
  <si>
    <t>Szolgáltatási kiadások (=36+37+38+40+41+43+44) (K33)</t>
  </si>
  <si>
    <t>Kiküldetések kiadásai (K341)</t>
  </si>
  <si>
    <t>Kiküldetések, reklám- és propagandakiadások (=46+47) (K34)</t>
  </si>
  <si>
    <t>Működési célú előzetesen felszámított általános forgalmi adó (K351)</t>
  </si>
  <si>
    <t>Fizetendő általános forgalmi adó (K352)</t>
  </si>
  <si>
    <t>Kamatkiadások (&gt;=52+53) (K353)</t>
  </si>
  <si>
    <t>Egyéb dologi kiadások (K355)</t>
  </si>
  <si>
    <t>Különféle befizetések és egyéb dologi kiadások (=49+50+51+54+58) (K35)</t>
  </si>
  <si>
    <t>Dologi kiadások (=32+35+45+48+59) (K3)</t>
  </si>
  <si>
    <t>Családi támogatások (=63+…+73) (K42)</t>
  </si>
  <si>
    <t>ebből: az egyéb pénzbeli és természetbeni gyermekvédelmi támogatások (K42)</t>
  </si>
  <si>
    <t>ebből: helyi megállapítású közgyógyellátás [Szoctv.50.§ (3) bekezdése] (K44)</t>
  </si>
  <si>
    <t>ebből: foglalkoztatást helyettesítő támogatás [Szoctv. 35. § (1) bek.] (K45)</t>
  </si>
  <si>
    <t>ebből: lakásfenntartási támogatás [Szoctv. 38. § (1) bek. a) és b) pontok] (K46)</t>
  </si>
  <si>
    <t>ebből: köztemetés [Szoctv. 48.§] (K48)</t>
  </si>
  <si>
    <t>ebből: önkormányzat által saját hatáskörben (nem szociális és gyermekvédelmi előírások alapján) adott pénzügyi ellátás (K48)</t>
  </si>
  <si>
    <t>ebből: önkormányzat által saját hatáskörben (nem szociális és gyermekvédelmi előírások alapján) adott természetbeni ellátás (K48)</t>
  </si>
  <si>
    <t>Elvonások és befizetések (K502) (=134+135+136)</t>
  </si>
  <si>
    <t>ebből: helyi önkormányzatok és költségvetési szerveik (K506)</t>
  </si>
  <si>
    <t>ebből: társulások és költségvetési szerveik (K506)</t>
  </si>
  <si>
    <t>ebből: nonprofit gazdasági társaságok (K512)</t>
  </si>
  <si>
    <t>ebből: egyéb civil szervezetek (K512)</t>
  </si>
  <si>
    <t>ebből: háztartások (K512)</t>
  </si>
  <si>
    <t>ebből: állami többségi tulajdonú nem pénzügyi vállalkozások (K512)</t>
  </si>
  <si>
    <t>Egyéb működési célú kiadások (=132+137+138+139+150+161+172+174+186+187+188+189+200) (K5)</t>
  </si>
  <si>
    <t>Egyéb tárgyi eszközök beszerzése, létesítése (K64)</t>
  </si>
  <si>
    <t>Beruházási célú előzetesen felszámított általános forgalmi adó (K67)</t>
  </si>
  <si>
    <t>ebből: háztartások (K89)</t>
  </si>
  <si>
    <t>299</t>
  </si>
  <si>
    <t>300</t>
  </si>
  <si>
    <t>307</t>
  </si>
  <si>
    <t>Belföldi finanszírozás kiadásai (=284+297+…+303+306) (K91)</t>
  </si>
  <si>
    <t>318</t>
  </si>
  <si>
    <t>Finanszírozási kiadások (=307+315+316+317) (K9)</t>
  </si>
  <si>
    <t>319</t>
  </si>
  <si>
    <t>Kiadások összesen (=278+318) (K1-K9)</t>
  </si>
  <si>
    <t>7.melléklet</t>
  </si>
  <si>
    <t xml:space="preserve"> Teljesített kiadások kormányzati funkciónként</t>
  </si>
  <si>
    <t>011220  Adó-, vám- és jövedéki igazgatás</t>
  </si>
  <si>
    <t xml:space="preserve">Éves létszám-előirányzat </t>
  </si>
  <si>
    <t>Szakfeladat száma</t>
  </si>
  <si>
    <t>Szakfeladat megnevezése</t>
  </si>
  <si>
    <t>Éves létszám-előirányzat  (fő)</t>
  </si>
  <si>
    <t>Módosított létszám-előirányzat 2015.12.31.</t>
  </si>
  <si>
    <t>Önkormányzatok igazgatási tevékenysége</t>
  </si>
  <si>
    <t>Mns. személyi szolgáltatás, Egyéb szabadidős szolgáltatás</t>
  </si>
  <si>
    <t>Város és községgazdálkodási egyéb szolgáltatások</t>
  </si>
  <si>
    <t>Család és nővédelmi egészségügyi gondozás</t>
  </si>
  <si>
    <t>Könyvtári állomány gyarapítása, nyilvántartása</t>
  </si>
  <si>
    <t>096015</t>
  </si>
  <si>
    <t>Gyermekétkeztetés köznevelési intézményben</t>
  </si>
  <si>
    <t>096025</t>
  </si>
  <si>
    <t>Munkahelyi étkeztetés köznevelési intézményben</t>
  </si>
  <si>
    <t>Szociális étkeztetés</t>
  </si>
  <si>
    <t>Üzemi konyha</t>
  </si>
  <si>
    <t>Önkormányzat összesen</t>
  </si>
  <si>
    <t>Óvoda éves létszám-előirányzat</t>
  </si>
  <si>
    <t>Óvodai nevelés, ellátás, szakmai feladatai</t>
  </si>
  <si>
    <t>Közfoglalkoztatás éves létszám-előirányzata</t>
  </si>
  <si>
    <t>Éves létszám-előirányzat (fő)</t>
  </si>
  <si>
    <t>Hosszabb időtartamú közfoglalkoztatás</t>
  </si>
  <si>
    <t xml:space="preserve">       17.melléklet</t>
  </si>
  <si>
    <t>17.sz.melléklet</t>
  </si>
  <si>
    <t>Éves létszám-előirányzat</t>
  </si>
  <si>
    <t>900010  Központi költségvetés funkcióra nem sorolható bevételei államháztartáson kívülről</t>
  </si>
  <si>
    <t>900020  Önkormányzatok funkcióra nem sorolható bevételei államháztartáson kívülről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</si>
  <si>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</si>
  <si>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</si>
  <si>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és gyermekétkeztetési feladatainak támogatása (B113)</t>
  </si>
  <si>
    <t>Települési önkormányzatok kulturális feladatainak támogatása (B114)</t>
  </si>
  <si>
    <t>Önkormányzatok működési támogatásai (=01+…+06) (B11)</t>
  </si>
  <si>
    <t>Egyéb működési célú támogatások bevételei államháztartáson belülről (=33+…+42) (B16)</t>
  </si>
  <si>
    <t>ebből: központi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</si>
  <si>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</si>
  <si>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</si>
  <si>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</si>
  <si>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Működési célú támogatások államháztartáson belülről (=07+...+10+21+32) (B1)</t>
  </si>
  <si>
    <t>Felhalmozási célú önkormányzati támogatások (B21)</t>
  </si>
  <si>
    <t>Felhalmozási célú támogatások államháztartáson belülről (=44+45+46+57+68) (B2)</t>
  </si>
  <si>
    <t>Vagyoni tipusú adók (=110+…+116) (B34)</t>
  </si>
  <si>
    <t>ebből: építményadó (B34)</t>
  </si>
  <si>
    <t>ebből: magánszemélyek kommunális adója (B34)</t>
  </si>
  <si>
    <t>ebből: állandó jeleggel végzett iparűzési tevékenység után fizetett helyi iparűzési adó (B351)</t>
  </si>
  <si>
    <t>ebből: belföldi gépjárművek adójának a helyi önkormányzatot megillető része (B354)</t>
  </si>
  <si>
    <t>Egyéb áruhasználati és szolgáltatási adók (=151+…+167) (B355)</t>
  </si>
  <si>
    <t>ebből: tartózkodás után fizetett idegenforgalmi adó (B355)</t>
  </si>
  <si>
    <t>ebből: talajterhelési díj (B355)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</si>
  <si>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</si>
  <si>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</si>
  <si>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Készletértékesítés ellenértéke (B401)</t>
  </si>
  <si>
    <t>ebből:tárgyi eszközök bérbeadásából származó bevétel (B402)</t>
  </si>
  <si>
    <t>Közvetített szolgáltatások ellenértéke (&gt;=191) (B403)</t>
  </si>
  <si>
    <t>Tulajdonosi bevételek (&gt;=193+…+198) (B404)</t>
  </si>
  <si>
    <t>ebből: önkormányzati vagyon üzemeltetéséből, koncesszióból származó bevétel (B404)</t>
  </si>
  <si>
    <t>ebből: önkormányzati többségi tulajdonú vállalkozástól kapott osztalék (B404)</t>
  </si>
  <si>
    <t>Ellátási díjak (B405)</t>
  </si>
  <si>
    <t>Kiszámlázott általános forgalmi adó (B406)</t>
  </si>
  <si>
    <t>289</t>
  </si>
  <si>
    <t>291</t>
  </si>
  <si>
    <t>Maradvány igénybevétele (=289+290) (B813)</t>
  </si>
  <si>
    <t>292</t>
  </si>
  <si>
    <t>Belföldi finanszírozás bevételei (=281+288+291+…+296+299) (B81)</t>
  </si>
  <si>
    <t>309</t>
  </si>
  <si>
    <t>Finanszírozási bevételek (=300+306+307+308) (B8)</t>
  </si>
  <si>
    <t>310</t>
  </si>
  <si>
    <t>Bevételek összesen (277+309) (B1-B8)</t>
  </si>
  <si>
    <t>Teljesített bevételek kormányzati funkciónként</t>
  </si>
  <si>
    <t>8.melléklet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</si>
  <si>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</si>
  <si>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</si>
  <si>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</si>
  <si>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</si>
  <si>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</si>
  <si>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 xml:space="preserve">       12.melléklet</t>
  </si>
  <si>
    <t>13.melléklet</t>
  </si>
  <si>
    <t>Működési célú pénzeszköz átadások</t>
  </si>
  <si>
    <t>13.sz.melléklet</t>
  </si>
  <si>
    <t>14.sz.melléklet</t>
  </si>
  <si>
    <t>16.sz.melléklet</t>
  </si>
  <si>
    <t>15.sz.melléklet</t>
  </si>
  <si>
    <t>Felhalmozási kiadások</t>
  </si>
  <si>
    <t>Adósságot keletkeztető ügyletek</t>
  </si>
  <si>
    <t>Adótt, közvetett támogatások</t>
  </si>
  <si>
    <t>II         Alaptevékenység finanszírozási egyenlege (=03-04)</t>
  </si>
  <si>
    <t>A)        Alaptevékenység maradványa (=±I±II)</t>
  </si>
  <si>
    <t>C)        Összes maradvány (=A+B)</t>
  </si>
  <si>
    <t>D)        Alaptevékenység kötelezettségvállalással terhelt maradványa</t>
  </si>
  <si>
    <t>17</t>
  </si>
  <si>
    <t>E)        Alaptevékenység szabad maradványa (=A-D)</t>
  </si>
  <si>
    <t>9.melléklet</t>
  </si>
  <si>
    <t xml:space="preserve"> Maradványkimutatás</t>
  </si>
  <si>
    <t>11</t>
  </si>
  <si>
    <t>57</t>
  </si>
  <si>
    <t>68</t>
  </si>
  <si>
    <t>10.melléklet</t>
  </si>
  <si>
    <t>Előző időszak</t>
  </si>
  <si>
    <t>Módosítások (+/-)</t>
  </si>
  <si>
    <t>Tárgyi időszak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</si>
  <si>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</si>
  <si>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</si>
  <si>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</si>
  <si>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</si>
  <si>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</si>
  <si>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13</t>
  </si>
  <si>
    <t>A/III/1b - ebből: tartós részesedések nem pénzügyi vállalkozásban</t>
  </si>
  <si>
    <t>A/III/1e - ebből: egyéb tartós részesedések</t>
  </si>
  <si>
    <t>A/III Befektetett pénzügyi eszközök (=A/III/1+A/III/2+A/III/3)</t>
  </si>
  <si>
    <t>A/IV/1 Koncesszióba, vagyonkezelésbe adott eszközök (=A/IV/1a+A/IV/1b+A/IV/1c)</t>
  </si>
  <si>
    <t>24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</si>
  <si>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</si>
  <si>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</si>
  <si>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</si>
  <si>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</si>
  <si>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 Készletek (=B/I/1+…+B/I/5)</t>
  </si>
  <si>
    <t>B) NEMZETI VAGYONBA TARTOZÓ FORGÓESZKÖZÖK (= B/I+B/II)</t>
  </si>
  <si>
    <t>47</t>
  </si>
  <si>
    <t>C/II/1 Forintpénztár</t>
  </si>
  <si>
    <t>C/II Pénztárak, csekkek, betétkönyvek (=C/II/1+C/II/2+C/II/3)</t>
  </si>
  <si>
    <t>C/III/1 Kincstáron kívüli forintszámlák</t>
  </si>
  <si>
    <t>53</t>
  </si>
  <si>
    <t>C/III Forintszámlák (=C/III/1+C/III/2)</t>
  </si>
  <si>
    <t>C) PÉNZESZKÖZÖK (=C/I+…+C/IV)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</si>
  <si>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</si>
  <si>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</si>
  <si>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</si>
  <si>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</si>
  <si>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Zalavár Község Önkormányzata és költségvetési szervei</t>
  </si>
  <si>
    <t>Zalavár Község Önkormányzata és költségvetési szervei kiadásainak és bevételeinek fő összesítője költségvetési mérlege</t>
  </si>
  <si>
    <t>Zalavár Község Önkormányzata kiadásainak és bevételeinek fő összesítője</t>
  </si>
  <si>
    <t>Központi irányítószervi támogatás</t>
  </si>
  <si>
    <t>2015. ÉVI KÖLTSÉGVETÉS</t>
  </si>
  <si>
    <t>Előirányzat módosítás 2015.12.31.</t>
  </si>
  <si>
    <t>Felhalmozási kiadások feladatonként</t>
  </si>
  <si>
    <t>Felhalmozási kiadás  megnevezése</t>
  </si>
  <si>
    <t>Teljes költség</t>
  </si>
  <si>
    <t>Kivitelezés kezdési és befejezési éve</t>
  </si>
  <si>
    <t>Felhasználás
2015. XII.31-ig</t>
  </si>
  <si>
    <t>2015. évi előirányzat</t>
  </si>
  <si>
    <t>2015.12.31. teljesítés</t>
  </si>
  <si>
    <t>2015. év utáni szükséglet
(6=2 - 4 - 5)</t>
  </si>
  <si>
    <t>Felújítási kiadások célonként</t>
  </si>
  <si>
    <t>Beruházási kiadások feladatonként</t>
  </si>
  <si>
    <t>Zalavári magtár épület vásárlás</t>
  </si>
  <si>
    <t>Szivattyú beszerzés</t>
  </si>
  <si>
    <t>Beruházási célú előzetesen felszámított Áfa</t>
  </si>
  <si>
    <t>ÖSSZESEN:</t>
  </si>
  <si>
    <t>15.melléklet</t>
  </si>
  <si>
    <t>2015. ÉVI KÖLTÉSGVETÉS</t>
  </si>
  <si>
    <t>Működési célú pénzeszköz-átadások részletezése</t>
  </si>
  <si>
    <t>Módosított</t>
  </si>
  <si>
    <t>Működési célú pénzeszköz átadás ÁHT-n belül</t>
  </si>
  <si>
    <t>Kistérség támogatása</t>
  </si>
  <si>
    <t>Zalai Dombhátaktól a Vulkánok Völgyéig Egyesület</t>
  </si>
  <si>
    <t>Belső ellenőr</t>
  </si>
  <si>
    <t>Jelzőrendszeres házi segítségnyújtás</t>
  </si>
  <si>
    <t>Házi segítségnyújtás hozzájárulás</t>
  </si>
  <si>
    <t>Családsegítő hozzájárulás</t>
  </si>
  <si>
    <t>Gyermekjóléti szolgáltatás támogatása</t>
  </si>
  <si>
    <t>Sármellék</t>
  </si>
  <si>
    <t>Alsópáhok Község Önkormányzata</t>
  </si>
  <si>
    <t>Működési célú pénzeszköz átadás ÁHT-n belül összesen</t>
  </si>
  <si>
    <t>Működési célú pénzeszköz átadás ÁHT-n kívül</t>
  </si>
  <si>
    <t>K512-02</t>
  </si>
  <si>
    <t>TÖOSZ tagdíj</t>
  </si>
  <si>
    <t>K512-03</t>
  </si>
  <si>
    <t>LEADER tagdíj</t>
  </si>
  <si>
    <t>K512-04</t>
  </si>
  <si>
    <t>Bursa Hungarica ösztöndíj-támogatás</t>
  </si>
  <si>
    <t>Balatoni Szövetség</t>
  </si>
  <si>
    <t>Zalavári Sport Egyesület</t>
  </si>
  <si>
    <t>Iskola Szülői Munkaközössége</t>
  </si>
  <si>
    <t>K512-06</t>
  </si>
  <si>
    <t>Telefon hozzájárulás</t>
  </si>
  <si>
    <t>Öregek napja (étkezési utalvány)</t>
  </si>
  <si>
    <t>Lakossági víz- és csatorna szolgáltatás támogatás</t>
  </si>
  <si>
    <t>Keszthelyi Mentőállomás</t>
  </si>
  <si>
    <t>Közműfejlesztés támogatás</t>
  </si>
  <si>
    <t>Működési célú pénzeszköz átadás ÁHT-n kívül összesen</t>
  </si>
  <si>
    <t>Működési célú visszatérítendő támogatások, kölcsönök nyújtása ÁHT-n kívülre</t>
  </si>
  <si>
    <t>Működési célú pénzeszköz átadás  összesen</t>
  </si>
  <si>
    <t>Ei. Módosított</t>
  </si>
  <si>
    <t>ZALAVÁR KÖZSÉG ÖNKORMÁNYZATA</t>
  </si>
  <si>
    <t>Adósságállomány</t>
  </si>
  <si>
    <t>Hitelek</t>
  </si>
  <si>
    <t>eFt</t>
  </si>
  <si>
    <t>Lejárat</t>
  </si>
  <si>
    <t>Hitelező</t>
  </si>
  <si>
    <t>Hosszúlejáratú működési célú hitel</t>
  </si>
  <si>
    <t>Összesen:</t>
  </si>
  <si>
    <t>2015. ÉVI ZÁRSZÁMADÁS</t>
  </si>
  <si>
    <t>14.melléklet</t>
  </si>
  <si>
    <t>Stabilitási tv 3§-aszerinti adósságot keletkeztető ügyletek és értékei</t>
  </si>
  <si>
    <t>Adósságot keletkezetető ügylet neve:</t>
  </si>
  <si>
    <t>Összege:</t>
  </si>
  <si>
    <t>Sor-
szám</t>
  </si>
  <si>
    <t>Kötelezettség jogcíme</t>
  </si>
  <si>
    <t>Köt. váll.
 éve</t>
  </si>
  <si>
    <t>Köt. váll.
 Összege</t>
  </si>
  <si>
    <t>Fennmaradó összeg:</t>
  </si>
  <si>
    <t>8.</t>
  </si>
  <si>
    <t>10.</t>
  </si>
  <si>
    <t>11.</t>
  </si>
  <si>
    <t xml:space="preserve">Egyéb </t>
  </si>
  <si>
    <t>12.</t>
  </si>
  <si>
    <t>Összesen (1+4+7+9+11)</t>
  </si>
  <si>
    <t>16.melléklet</t>
  </si>
  <si>
    <t>2015.évi Zárszámadás</t>
  </si>
  <si>
    <t>2015. törlesztés</t>
  </si>
  <si>
    <t xml:space="preserve"> 2015. ÉVI KÖLTSÉGVETÉS</t>
  </si>
  <si>
    <t xml:space="preserve">Adott, közvetett támogatások  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</si>
  <si>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</si>
  <si>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</si>
  <si>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</si>
  <si>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</si>
  <si>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</si>
  <si>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</si>
  <si>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</si>
  <si>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</si>
  <si>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</si>
  <si>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</si>
  <si>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</si>
  <si>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</si>
  <si>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</si>
  <si>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</si>
  <si>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</si>
  <si>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</si>
  <si>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</si>
  <si>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</si>
  <si>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menteség</t>
  </si>
  <si>
    <t>15.</t>
  </si>
  <si>
    <t>Eszközök hasznosítása utáni kedvezmény, menteség</t>
  </si>
  <si>
    <t>16.</t>
  </si>
  <si>
    <t>Egyéb kedvezmény</t>
  </si>
  <si>
    <t>17.</t>
  </si>
  <si>
    <t>Egyéb kölcsön elengedése</t>
  </si>
  <si>
    <t>18.</t>
  </si>
  <si>
    <t>19.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</si>
  <si>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</si>
  <si>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</si>
  <si>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</si>
  <si>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</si>
  <si>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</si>
  <si>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</si>
  <si>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71</t>
  </si>
  <si>
    <t>D/I/4b - ebből: költségvetési évben esedékes követelések tulajdonosi bevételekre</t>
  </si>
  <si>
    <t>72</t>
  </si>
  <si>
    <t>D/I/4c - ebből: költségvetési évben esedékes követelések ellátási díjakra</t>
  </si>
  <si>
    <t>D/I/4d - ebből: költségvetési évben esedékes követelések kiszámlázott általános forgalmi adóra</t>
  </si>
  <si>
    <t>D/I/5 Költségvetési évben esedékes követelések felhalmozási bevételre (=D/I/5a+…+D/I/5e)</t>
  </si>
  <si>
    <t>81</t>
  </si>
  <si>
    <t>D/I/5b - ebből: költségvetési évben esedékes követelések ingatlanok értékesítésére</t>
  </si>
  <si>
    <t>82</t>
  </si>
  <si>
    <t>D/I/5c - ebből: költségvetési évben esedékes követelések egyéb tárgyi eszközök értékesítésére</t>
  </si>
  <si>
    <t>101</t>
  </si>
  <si>
    <t>D/I Költségvetési évben esedékes követelések (=D/I/1+…+D/I/8)</t>
  </si>
  <si>
    <t>142</t>
  </si>
  <si>
    <t>D/III/1 Adott előlegek (=D/III/1a+…+D/III/1f)</t>
  </si>
  <si>
    <t>D/III/1c - ebből: készletekre adott előlegek</t>
  </si>
  <si>
    <t>146</t>
  </si>
  <si>
    <t>D/III/1d - ebből: igénybe vett szolgáltatásra adott előlegek</t>
  </si>
  <si>
    <t>D/III/1e - ebből: foglalkoztatottaknak adott előlegek</t>
  </si>
  <si>
    <t>148</t>
  </si>
  <si>
    <t>D/III/1f - ebből: túlfizetések, téves és visszajáró kifizetések</t>
  </si>
  <si>
    <t>151</t>
  </si>
  <si>
    <t>D/III/4 Forgótőke elszámolása</t>
  </si>
  <si>
    <t>157</t>
  </si>
  <si>
    <t>D/III Követelés jellegű sajátos elszámolások (=D/III/1+…+D/III/9)</t>
  </si>
  <si>
    <t>D) KÖVETELÉSEK  (=D/I+D/II+D/III)</t>
  </si>
  <si>
    <t>E/I December havi illetmények, munkabérek elszámolása</t>
  </si>
  <si>
    <t>E) EGYÉB SAJÁTOS ESZKÖZOLDALI  ELSZÁMOLÁSOK (=E/I+…+E/II)</t>
  </si>
  <si>
    <t>166</t>
  </si>
  <si>
    <t>ESZKÖZÖK ÖSSZESEN (=A+B+C+D+E+F)</t>
  </si>
  <si>
    <t>167</t>
  </si>
  <si>
    <t>G/I  Nemzeti vagyon induláskori értéke</t>
  </si>
  <si>
    <t>G/II Nemzeti vagyon változásai</t>
  </si>
  <si>
    <t>G/III Egyéb eszközök induláskori értéke és változásai</t>
  </si>
  <si>
    <t>170</t>
  </si>
  <si>
    <t>G/IV Felhalmozott eredmény</t>
  </si>
  <si>
    <t>172</t>
  </si>
  <si>
    <t>G/VI Mérleg szerinti eredmény</t>
  </si>
  <si>
    <t>173</t>
  </si>
  <si>
    <t>G/ SAJÁT TŐKE  (= G/I+…+G/VI)</t>
  </si>
  <si>
    <t>176</t>
  </si>
  <si>
    <t>H/I/3 Költségvetési évben esedékes kötelezettségek dologi kiadásokra</t>
  </si>
  <si>
    <t>H/I Költségvetési évben esedékes kötelezettségek (=H/I/1+…+H/I/9)</t>
  </si>
  <si>
    <t>H/II/9 Költségvetési évet követően esedékes kötelezettségek finanszírozási kiadásokra (&gt;=H/II/9a+…+H/II/9i)</t>
  </si>
  <si>
    <t>222</t>
  </si>
  <si>
    <t>H/II Költségvetési évet követően esedékes kötelezettségek (=H/II/1+…+H/II/9)</t>
  </si>
  <si>
    <t>223</t>
  </si>
  <si>
    <t>H/III/1 Kapott előlegek (=H/III/1a+H/III/1b+H/III/1c)</t>
  </si>
  <si>
    <t>226</t>
  </si>
  <si>
    <t>H/III/1c - ebből: egyéb túlfizetések, téves és visszajáró befizetések, egyéb kapott előlegek</t>
  </si>
  <si>
    <t>228</t>
  </si>
  <si>
    <t>H/III/3 Más szervezetet megillető bevételek elszámolása</t>
  </si>
  <si>
    <t>236</t>
  </si>
  <si>
    <t>H/III Kötelezettség jellegű sajátos elszámolások (=H/III/1+…+H/III/10)</t>
  </si>
  <si>
    <t>237</t>
  </si>
  <si>
    <t>H) KÖTELEZETTSÉGEK (=H/I+H/II+H/III)</t>
  </si>
  <si>
    <t>240</t>
  </si>
  <si>
    <t>J/2 Költségek, ráfordítások passzív időbeli elhatárolása</t>
  </si>
  <si>
    <t>242</t>
  </si>
  <si>
    <t>J) PASSZÍV IDŐBELI ELHATÁROLÁSOK (=J/1+J/2+J/3)</t>
  </si>
  <si>
    <t>243</t>
  </si>
  <si>
    <t>FORRÁSOK ÖSSZESEN (=G+H+I+J)</t>
  </si>
  <si>
    <t>11.melléklet</t>
  </si>
  <si>
    <t xml:space="preserve"> Mérleg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</si>
  <si>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</si>
  <si>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</si>
  <si>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</si>
  <si>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</si>
  <si>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</si>
  <si>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</si>
  <si>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</si>
  <si>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</si>
  <si>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</si>
  <si>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</si>
  <si>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</si>
  <si>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</si>
  <si>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</si>
  <si>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</si>
  <si>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</si>
  <si>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</si>
  <si>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</si>
  <si>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</si>
  <si>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</si>
  <si>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</si>
  <si>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</si>
  <si>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</si>
  <si>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VIII        Pénzügyi műveletek eredményszemléletű bevételei (=16+17+18) (28=24+...+26)</t>
  </si>
  <si>
    <t>19        Fizetendő kamatok és kamatjellegű ráfordítások</t>
  </si>
  <si>
    <t>21        Pénzügyi műveletek egyéb ráfordításai (&gt;=21a) (31&gt;=32)</t>
  </si>
  <si>
    <t>33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</si>
  <si>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</si>
  <si>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</si>
  <si>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</si>
  <si>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</si>
  <si>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</si>
  <si>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</si>
  <si>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</si>
  <si>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</si>
  <si>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</si>
  <si>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 xml:space="preserve"> Eredménykimutatás</t>
  </si>
  <si>
    <t xml:space="preserve">2015. ÉVI ZÁRSZÁMADÁS  </t>
  </si>
  <si>
    <t>1..melléklet</t>
  </si>
  <si>
    <t>CÍMREND</t>
  </si>
  <si>
    <t xml:space="preserve">Zalavár Község Önkormányzata 2015. évi költségvetés </t>
  </si>
  <si>
    <t>9.sz.melléklet</t>
  </si>
  <si>
    <t>10.sz.melléklet</t>
  </si>
  <si>
    <t>11.sz.mellékelt</t>
  </si>
  <si>
    <t>12.sz.melléklet</t>
  </si>
  <si>
    <t>Finanszírozási kiadások</t>
  </si>
  <si>
    <t>Finanszírozási bevételek</t>
  </si>
  <si>
    <t>Teljesített kiadások kormányzati funkcióként</t>
  </si>
  <si>
    <t>Teljesített bevételek kormányzati funkcióként</t>
  </si>
  <si>
    <t>Mérleg</t>
  </si>
  <si>
    <t>Eredménykimutatás</t>
  </si>
  <si>
    <t>Működési célú pénzeszközátadás AHT-n kívülre és belül</t>
  </si>
  <si>
    <t>Általános és céltartalék</t>
  </si>
  <si>
    <t>Intézményi Működési bevételek</t>
  </si>
  <si>
    <t>Bérhitel</t>
  </si>
  <si>
    <t>Működési célú hitel törlesztése (folyószámlahitel)</t>
  </si>
  <si>
    <t>Működési célú hitel törlesztése (éven túli)</t>
  </si>
  <si>
    <t>Kiadásainak és bevételeinek fő összesítője költségvetési mérlege</t>
  </si>
  <si>
    <t>módosított</t>
  </si>
  <si>
    <t xml:space="preserve"> eredeti </t>
  </si>
  <si>
    <t>Folyószámlahitel</t>
  </si>
  <si>
    <t>Összesen</t>
  </si>
  <si>
    <t>Összeg</t>
  </si>
  <si>
    <t>teljesítés</t>
  </si>
  <si>
    <t>Felhalmozási bevételek (5+6+7)</t>
  </si>
  <si>
    <t>7.sz.melléklet</t>
  </si>
  <si>
    <t>Pénzforgalom nélküli bevételek</t>
  </si>
  <si>
    <t>1.</t>
  </si>
  <si>
    <t>2.</t>
  </si>
  <si>
    <t>3.</t>
  </si>
  <si>
    <t>4.</t>
  </si>
  <si>
    <t>5.</t>
  </si>
  <si>
    <t>6.</t>
  </si>
  <si>
    <t>7.</t>
  </si>
  <si>
    <t>9.</t>
  </si>
  <si>
    <t>Előző évi költségvetési kiegészítések, visszatérülések</t>
  </si>
  <si>
    <t>Működési támogatások</t>
  </si>
  <si>
    <t>Egyéb működési bevételek</t>
  </si>
  <si>
    <t>Felhalmozási támogatások</t>
  </si>
  <si>
    <t>Egyéb felhalmozási bevételek</t>
  </si>
  <si>
    <t>Támogatási kölcsönök visszatérülése</t>
  </si>
  <si>
    <t>B.</t>
  </si>
  <si>
    <t>Költségvetési bevételek összesen (I+II+III+IV)</t>
  </si>
  <si>
    <t>A.Költségvetési kiadások és B.költségvetési bevételek egyenlege (A-B)</t>
  </si>
  <si>
    <t>Pénzmaradvány igénybevétele</t>
  </si>
  <si>
    <t>C.</t>
  </si>
  <si>
    <t>Hitelek felvétele</t>
  </si>
  <si>
    <t>D.</t>
  </si>
  <si>
    <t>E.</t>
  </si>
  <si>
    <t>Finanszírozási bevételek (C+D)</t>
  </si>
  <si>
    <t>Hitelek törlesztése</t>
  </si>
  <si>
    <t>F.</t>
  </si>
  <si>
    <t>a.</t>
  </si>
  <si>
    <t>b.</t>
  </si>
  <si>
    <t>Egyéb felhalmozási kiadások</t>
  </si>
  <si>
    <t>A.</t>
  </si>
  <si>
    <t>Egyéb működési kiadások (a+b+c+d)</t>
  </si>
  <si>
    <t>IV.</t>
  </si>
  <si>
    <t>V.</t>
  </si>
  <si>
    <t>VI.</t>
  </si>
  <si>
    <t>VII.</t>
  </si>
  <si>
    <t>VIII.</t>
  </si>
  <si>
    <t>IX.</t>
  </si>
  <si>
    <t>Megnevezés</t>
  </si>
  <si>
    <t>Személyi juttatások</t>
  </si>
  <si>
    <t>Felújítás</t>
  </si>
  <si>
    <t>Beruházás</t>
  </si>
  <si>
    <t>Felhalmozási és tőkejellegű bevételek</t>
  </si>
  <si>
    <t>I.</t>
  </si>
  <si>
    <t>II.</t>
  </si>
  <si>
    <t>III.</t>
  </si>
  <si>
    <t xml:space="preserve">Munkaadókat terhelő járulékok </t>
  </si>
  <si>
    <t>Dologi és egyéb folyó kiadások</t>
  </si>
  <si>
    <t>Önkormányzatok sajátos működési bevételei</t>
  </si>
  <si>
    <t>Sor-szám</t>
  </si>
  <si>
    <t>KIADÁSOK</t>
  </si>
  <si>
    <t>BEVÉTELEK</t>
  </si>
  <si>
    <t>G.</t>
  </si>
  <si>
    <t>H.</t>
  </si>
  <si>
    <t>2.1.</t>
  </si>
  <si>
    <t>2.2.</t>
  </si>
  <si>
    <t>Helyi adók</t>
  </si>
  <si>
    <t>2.3.</t>
  </si>
  <si>
    <t>Átengedett központi adók</t>
  </si>
  <si>
    <t>Bírságok, egyéb bevételek</t>
  </si>
  <si>
    <t>3.1.</t>
  </si>
  <si>
    <t>3.2.</t>
  </si>
  <si>
    <t>3.3.</t>
  </si>
  <si>
    <t>4.1.</t>
  </si>
  <si>
    <t>Támogatásértékű működési bevételek összesen</t>
  </si>
  <si>
    <t>4.2.</t>
  </si>
  <si>
    <t>Működési célú pénzeszköz átvétel államháztartáson kívülről</t>
  </si>
  <si>
    <t>4.3.</t>
  </si>
  <si>
    <t>Előző évi működési célú előirányzat-maradvány, pénzmaradvány átvétel</t>
  </si>
  <si>
    <t>4.4.</t>
  </si>
  <si>
    <t>Működési bevételek (1+2+3+4)</t>
  </si>
  <si>
    <t>5.1.</t>
  </si>
  <si>
    <t>Tárgyi eszközök, immateriális javak értékesítése</t>
  </si>
  <si>
    <t>5.2.</t>
  </si>
  <si>
    <t>Önkormányzatok sajátos felhalmozási és tőke bevételei</t>
  </si>
  <si>
    <t>6.1.</t>
  </si>
  <si>
    <t>Köpontosított előirányzatokból fejlesztési célúak</t>
  </si>
  <si>
    <t>6.2.</t>
  </si>
  <si>
    <t>Fejlesztési célú támogatások</t>
  </si>
  <si>
    <t>7.1.</t>
  </si>
  <si>
    <t>Támogatásértékű felhalmozási bevételek összesen</t>
  </si>
  <si>
    <t>7.2.</t>
  </si>
  <si>
    <t>Felhalmozási célú pénzeszközátvétel államháztartáson kívülről</t>
  </si>
  <si>
    <t>7.3.</t>
  </si>
  <si>
    <t>előző évi felhalmozási célú előirányzat-maradvány</t>
  </si>
  <si>
    <t>Működési célra</t>
  </si>
  <si>
    <t>Felhalmozási célra</t>
  </si>
  <si>
    <t xml:space="preserve">Működési célú hitel felvétele </t>
  </si>
  <si>
    <t>Felhalmozási célú hitel felvétele</t>
  </si>
  <si>
    <t>Felhalmozási célú hitel törlesztése</t>
  </si>
  <si>
    <t>előirányzat</t>
  </si>
  <si>
    <t>Zalavár Község Önkormányzata</t>
  </si>
  <si>
    <t>Zalavári Óvoda</t>
  </si>
  <si>
    <t>e Ft</t>
  </si>
  <si>
    <t>1.sz.melléklet</t>
  </si>
  <si>
    <t>2.sz.melléklet</t>
  </si>
  <si>
    <t>3.sz.melléklet</t>
  </si>
  <si>
    <t>6.sz.melléklet</t>
  </si>
  <si>
    <t>8.sz.melléklet</t>
  </si>
  <si>
    <t xml:space="preserve">Önkormányzat összesen </t>
  </si>
  <si>
    <t>4.sz.melléklet</t>
  </si>
  <si>
    <t>5.sz.melléklet</t>
  </si>
  <si>
    <t>Maradványkimutatás</t>
  </si>
  <si>
    <t>01</t>
  </si>
  <si>
    <t>02</t>
  </si>
  <si>
    <t>03</t>
  </si>
  <si>
    <t>04</t>
  </si>
  <si>
    <t>05</t>
  </si>
  <si>
    <t>06</t>
  </si>
  <si>
    <t>07</t>
  </si>
  <si>
    <t>08</t>
  </si>
  <si>
    <t xml:space="preserve">2015.ÉVI KÖLTSÉGVETÉS  </t>
  </si>
  <si>
    <t>Kiadásainak és bevételeinek fő összesítője</t>
  </si>
  <si>
    <t>Társadalom-, szociálpolitikai és egyéb juttatás, Önormányzat által folyósított ellátások</t>
  </si>
  <si>
    <t>c.</t>
  </si>
  <si>
    <t>Előző évi elszámolásból származó kiadások, elvonások és befizetések</t>
  </si>
  <si>
    <t>d.</t>
  </si>
  <si>
    <t>Működési kiadások (1+….+4)</t>
  </si>
  <si>
    <t>Felhalmozási kiadások (5+6+7)</t>
  </si>
  <si>
    <t>Finanszírozási kiadások (a+b)</t>
  </si>
  <si>
    <t>Irányítószerv alá tartozó költségvetési szervnek folyósított támogatás</t>
  </si>
  <si>
    <t>ÁHT-n belüli megelőlegezések visszafizetése</t>
  </si>
  <si>
    <t>Finanszírozási kiadások (9)</t>
  </si>
  <si>
    <t>Helyi Önkormányzatok általános működésének támogatása</t>
  </si>
  <si>
    <t>Központosított előirányzatokból a működési célúak</t>
  </si>
  <si>
    <t>Helyi önkormányzatok kiegészítő támogatása</t>
  </si>
  <si>
    <t>Államháztartáson belüli megelőlegezések</t>
  </si>
  <si>
    <t>Költségvetési hiány belső finanszírozására szolgáló  bevételek (V+VI)</t>
  </si>
  <si>
    <t>Értékpapír értékesítésének bevétele</t>
  </si>
  <si>
    <t>Költségvetési hiány belső finanszírozását meghaladó összegének külső finanszírozására szolgáló bevételek  (VII+VIII)</t>
  </si>
  <si>
    <t>Értékpapír vásárlásainak kiadása</t>
  </si>
  <si>
    <t>X.</t>
  </si>
  <si>
    <t>Finanszírozási kiadások összesen (IX+X)</t>
  </si>
  <si>
    <t>Tárgyévi kiadások  össsesen (A+F)</t>
  </si>
  <si>
    <t>Tárgyévi bevételek összesen (B+E)</t>
  </si>
  <si>
    <t>Zárszámadás</t>
  </si>
  <si>
    <r>
      <t xml:space="preserve">Költségvetési kiadások összesen </t>
    </r>
    <r>
      <rPr>
        <sz val="9"/>
        <rFont val="Times New Roman"/>
        <family val="1"/>
      </rPr>
      <t>(I+II+III)</t>
    </r>
  </si>
  <si>
    <t>Eredeti előirányzat</t>
  </si>
  <si>
    <t>Módosított előirányzat</t>
  </si>
  <si>
    <t>Kötelezettségvállalás, más fizetési kötelezettség - Költségvetési évben esedékes</t>
  </si>
  <si>
    <t>Kötelezettségvállalás, más fizetési kötelezettség - Költségvetési évben esedékes végleges</t>
  </si>
  <si>
    <t>Kötelezettségvállalás, más fizetési kötelezettség - Költségvetési évet követően esedékes</t>
  </si>
  <si>
    <t>Kötelezettségvállalás, más fizetési kötelezettség - Költségvetési évet követően esedékes végleges</t>
  </si>
  <si>
    <t>Teljesítés</t>
  </si>
  <si>
    <t>Törvény szerinti illetmények, munkabérek        (K1101)</t>
  </si>
  <si>
    <t>Jubileumi jutalom        (K1106)</t>
  </si>
  <si>
    <t>09</t>
  </si>
  <si>
    <t>Közlekedési költségtérítés        (K1109)</t>
  </si>
  <si>
    <t>10</t>
  </si>
  <si>
    <t>Egyéb költségtérítések        (K1110)</t>
  </si>
  <si>
    <t>15</t>
  </si>
  <si>
    <t>Foglalkoztatottak személyi juttatásai (=01+…+13)        (K11)</t>
  </si>
  <si>
    <t>16</t>
  </si>
  <si>
    <t>Választott tisztségviselők juttatásai        (K121)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</si>
  <si>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</si>
  <si>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</si>
  <si>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</si>
  <si>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</si>
  <si>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</si>
  <si>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</si>
  <si>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</si>
  <si>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Munkaadókat terhelő járulékok és szociális hozzájárulási adó (=22+…+28)                                                                                  (K2)</t>
  </si>
  <si>
    <t>22</t>
  </si>
  <si>
    <t>ebből: szociális hozzájárulási adó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</si>
  <si>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</si>
  <si>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</si>
  <si>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</si>
  <si>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</si>
  <si>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</si>
  <si>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</si>
  <si>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</si>
  <si>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</si>
  <si>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</si>
  <si>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</si>
  <si>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</si>
  <si>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</si>
  <si>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</si>
  <si>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</si>
  <si>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</si>
  <si>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</si>
  <si>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</si>
  <si>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</si>
  <si>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</si>
  <si>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</si>
  <si>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</si>
  <si>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</si>
  <si>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</si>
  <si>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</si>
  <si>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</si>
  <si>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</si>
  <si>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40</t>
  </si>
  <si>
    <t>Karbantartási, kisjavítási szolgáltatások        (K334)</t>
  </si>
  <si>
    <t>41</t>
  </si>
  <si>
    <t>Közvetített szolgáltatások  (&gt;=42)        (K335)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</si>
  <si>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</si>
  <si>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</si>
  <si>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</si>
  <si>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</si>
  <si>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</si>
  <si>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</si>
  <si>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</si>
  <si>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</si>
  <si>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</si>
  <si>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</si>
  <si>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</si>
  <si>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</si>
  <si>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</si>
  <si>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</si>
  <si>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</si>
  <si>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</si>
  <si>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</si>
  <si>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</si>
  <si>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</si>
  <si>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</si>
  <si>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62</t>
  </si>
  <si>
    <t>Családi támogatások (=63+…+73)        (K42)</t>
  </si>
  <si>
    <t>73</t>
  </si>
  <si>
    <t>ebből:  az egyéb pénzbeli és természetbeni gyermekvédelmi támogatások         (K42)</t>
  </si>
  <si>
    <t>75</t>
  </si>
  <si>
    <t>Betegséggel kapcsolatos (nem társadalombiztosítási) ellátások (=76+…+84) (K44)</t>
  </si>
  <si>
    <t>83</t>
  </si>
  <si>
    <t>ebből: helyi megállapítású közgyógyellátás [Szoctv.50.§ (3) bekezdése]  (K44)</t>
  </si>
  <si>
    <t>85</t>
  </si>
  <si>
    <t>Foglalkoztatással, munkanélküliséggel kapcsolatos ellátások (=86+…+94) (K45)</t>
  </si>
  <si>
    <t>93</t>
  </si>
  <si>
    <t>ebből: foglalkoztatást helyettesítő támogatás [Szoctv. 35. § (1) bek.]        (K45)</t>
  </si>
  <si>
    <t>95</t>
  </si>
  <si>
    <t>Lakhatással kapcsolatos ellátások (=96+…+101) (K46)</t>
  </si>
  <si>
    <t>98</t>
  </si>
  <si>
    <t>ebből: lakásfenntartási támogatás [Szoctv. 38. § (1) bek. a) és b) pontok]         (K46)</t>
  </si>
  <si>
    <t>105</t>
  </si>
  <si>
    <t>Egyéb nem intézményi ellátások (&gt;=106+…+130)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</si>
  <si>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</si>
  <si>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</si>
  <si>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</si>
  <si>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</si>
  <si>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125</t>
  </si>
  <si>
    <t>ebből: köztemetés [Szoctv. 48.§]      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</si>
  <si>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</si>
  <si>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</si>
  <si>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</si>
  <si>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</si>
  <si>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</si>
  <si>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</si>
  <si>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131</t>
  </si>
  <si>
    <t>Ellátottak pénzbeli juttatásai (=61+62+74+75+85+95+102+105) (K4)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</si>
  <si>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</si>
  <si>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</si>
  <si>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</si>
  <si>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</si>
  <si>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137</t>
  </si>
  <si>
    <t>Elvonások és befizetések (=134+135+136) (K502)</t>
  </si>
  <si>
    <t>161</t>
  </si>
  <si>
    <t>Egyéb működési célú támogatások államháztartáson belülre (=162+…+171)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</si>
  <si>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</si>
  <si>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</si>
  <si>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</si>
  <si>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</si>
  <si>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174</t>
  </si>
  <si>
    <t>Működési célú visszatérítendő támogatások, kölcsönök nyújtása államháztartáson kívülre (=175+…+185)  (K508)</t>
  </si>
  <si>
    <t>189</t>
  </si>
  <si>
    <t>Egyéb működési célú támogatások államháztartáson kívülre (=190+…+199)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</si>
  <si>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</si>
  <si>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</si>
  <si>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</si>
  <si>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</si>
  <si>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</si>
  <si>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</si>
  <si>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195</t>
  </si>
  <si>
    <t>ebből: állami többségi tulajdonú nem pénzügyi vállalkozások        (K512)</t>
  </si>
  <si>
    <t>200</t>
  </si>
  <si>
    <t>Tartalékok        (K513)</t>
  </si>
  <si>
    <t>201</t>
  </si>
  <si>
    <t>Egyéb működési célú kiadások (=132+137+138+139+150+161+172+174+186+187+188+189+200)(K5)</t>
  </si>
  <si>
    <t>203</t>
  </si>
  <si>
    <t>Ingatlanok beszerzése, létesítése (&gt;=204) (K62)</t>
  </si>
  <si>
    <t>206</t>
  </si>
  <si>
    <t>Egyéb tárgyi eszközök beszerzése, létesítése        (K64)</t>
  </si>
  <si>
    <t>209</t>
  </si>
  <si>
    <t>Beruházási célú előzetesen felszámított általános forgalmi adó        (K67)</t>
  </si>
  <si>
    <t>210</t>
  </si>
  <si>
    <t>Beruházások (=202+203+205+…+209) (K6)</t>
  </si>
  <si>
    <t>266</t>
  </si>
  <si>
    <t>Egyéb felhalmozási célú támogatások államháztartáson kívülre (=267+…+276) (K89)</t>
  </si>
  <si>
    <t>270</t>
  </si>
  <si>
    <t>ebből: háztartások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</si>
  <si>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</si>
  <si>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</si>
  <si>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</si>
  <si>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</si>
  <si>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3.melléklet</t>
  </si>
  <si>
    <t>Költségvetési kiadások</t>
  </si>
  <si>
    <t>Módosítoitt előirányzat</t>
  </si>
  <si>
    <t>Követelés - Költségvetési évben esedékes</t>
  </si>
  <si>
    <t>Követelés - Költségvetési évet követően esedékes</t>
  </si>
  <si>
    <t>Helyi önkormányzatok működésének általános támogatása        (B111)</t>
  </si>
  <si>
    <t>Települési önkormányzatok egyes köznevelési feladatainak támogatása        (B112)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</si>
  <si>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</si>
  <si>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</si>
  <si>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Működési célú költségvetési támogatások és kiegészítő támogatások (B115)</t>
  </si>
  <si>
    <t>Elszámolásból származó bevételek (B116)</t>
  </si>
  <si>
    <t>Önkormányzatok működési támogatásai (=01+…+06)        (B11)</t>
  </si>
  <si>
    <t>Egyéb működési célú támogatások bevételei államháztartáson belülről (=33+…+42)        (B16)</t>
  </si>
  <si>
    <t>ebből: központi kezelésű előirányzatok        (B16)</t>
  </si>
  <si>
    <t>ebből: társadalombiztosítás pénzügyi alapjai        (B16)</t>
  </si>
  <si>
    <t>ebből: elkülönített állami pénzalapok        (B16)</t>
  </si>
  <si>
    <t>39</t>
  </si>
  <si>
    <t>ebből: helyi önkormányzatok és költségvetési szerveik        (B16)</t>
  </si>
  <si>
    <t>43</t>
  </si>
  <si>
    <t>Működési célú támogatások államháztartáson belülről (=07+...+10+21+32)        (B1)</t>
  </si>
  <si>
    <t>Felhalmozási célú önkormányzati támogatások        (B21)</t>
  </si>
  <si>
    <t>79</t>
  </si>
  <si>
    <t>Felhalmozási célú támogatások államháztartáson belülről (=44+45+46+57+68)        (B2)</t>
  </si>
  <si>
    <t>109</t>
  </si>
  <si>
    <t>Vagyoni tipusú adók (=110+…+116)        (B34)</t>
  </si>
  <si>
    <t>110</t>
  </si>
  <si>
    <t>ebből: építményadó        (B34)</t>
  </si>
  <si>
    <t>112</t>
  </si>
  <si>
    <t>ebből: magánszemélyek kommunális adója        (B34)</t>
  </si>
  <si>
    <t>117</t>
  </si>
  <si>
    <t>Értékesítési és forgalmi adók (=118+…+139) (B351)</t>
  </si>
  <si>
    <t>124</t>
  </si>
  <si>
    <t>ebből: állandó jeleggel végzett iparűzési tevékenység után fizetett helyi iparűzési adó        (B351)</t>
  </si>
  <si>
    <t>145</t>
  </si>
  <si>
    <t>Gépjárműadók (=146+…+149) (B354)</t>
  </si>
  <si>
    <t>147</t>
  </si>
  <si>
    <t>ebből: belföldi gépjárművek adójának a helyi önkormányzatot megillető része        (B354)</t>
  </si>
  <si>
    <t>150</t>
  </si>
  <si>
    <t>Egyéb áruhasználati és szolgáltatási adók  (=151+…+167) (B355)</t>
  </si>
  <si>
    <t>158</t>
  </si>
  <si>
    <t>ebből: tartózkodás után fizetett idegenforgalmi adó        (B355)</t>
  </si>
  <si>
    <t>159</t>
  </si>
  <si>
    <t>ebből: talajterhelési díj        (B355)</t>
  </si>
  <si>
    <t>Termékek és szolgáltatások adói (=117+140+144+145+150) (B35)</t>
  </si>
  <si>
    <t>Egyéb közhatalmi bevételek (&gt;=170+…+184)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</si>
  <si>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</si>
  <si>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</si>
  <si>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</si>
  <si>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</si>
  <si>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</si>
  <si>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ebből: vagyoni típusú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</si>
  <si>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</si>
  <si>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</si>
  <si>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</si>
  <si>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</si>
  <si>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</si>
  <si>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</si>
  <si>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</si>
  <si>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</si>
  <si>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190</t>
  </si>
  <si>
    <t>Közvetített szolgáltatások ellenértéke  (&gt;=191) (B403)</t>
  </si>
  <si>
    <t>Tulajdonosi bevételek (&gt;=193+…+198)  (B404)</t>
  </si>
  <si>
    <t>194</t>
  </si>
  <si>
    <t>ebből: önkormányzati vagyon üzemeltetéséből, koncesszióból származó bevétel        (B404)</t>
  </si>
  <si>
    <t>197</t>
  </si>
  <si>
    <t>ebből: önkormányzati többségi tulajdonú vállalkozástól kapott osztalék        (B404)</t>
  </si>
  <si>
    <t>199</t>
  </si>
  <si>
    <t>Ellátási díjak        (B405)</t>
  </si>
  <si>
    <t>Kiszámlázott általános forgalmi adó        (B406)</t>
  </si>
  <si>
    <t>212</t>
  </si>
  <si>
    <t>Egyéb működési bevételek (&gt;=213+214) (B411)</t>
  </si>
  <si>
    <t>215</t>
  </si>
  <si>
    <t>Működési bevételek (=186+187+190+192+199+…+202+206+211+212) (B4)</t>
  </si>
  <si>
    <t>218</t>
  </si>
  <si>
    <t>Ingatlanok értékesítése (&gt;=219) (B52)</t>
  </si>
  <si>
    <t>220</t>
  </si>
  <si>
    <t>Egyéb tárgyi eszközök értékesítése (B53)</t>
  </si>
  <si>
    <t>224</t>
  </si>
  <si>
    <t>Felhalmozási bevételek (=216+218+220+221+223) (B5)</t>
  </si>
  <si>
    <t>Költségvetési bevételek (=43+79+185+215+224+250+276) (B1-B7)</t>
  </si>
  <si>
    <t>4.melléklet</t>
  </si>
  <si>
    <t>Költségvetési bevételek</t>
  </si>
  <si>
    <t>2.melléklet</t>
  </si>
  <si>
    <t>Államháztartáson belüli megelőlegezések visszafizetése (K914)</t>
  </si>
  <si>
    <t>Központi, irányító szervi támogatások folyósítása (K915)</t>
  </si>
  <si>
    <t>Belföldi finanszírozás kiadásai (=06+19+…+25+28) (K91)</t>
  </si>
  <si>
    <t>Finanszírozási kiadások (=29+37+38+39) (K9)</t>
  </si>
  <si>
    <t>5.melléklet</t>
  </si>
  <si>
    <t xml:space="preserve"> Finanszírozási kiadások</t>
  </si>
  <si>
    <t>Követelés  - Költségvetési évben esedékes</t>
  </si>
  <si>
    <t>12</t>
  </si>
  <si>
    <t>Előző év költségvetési maradványának igénybevétele (B8131)</t>
  </si>
  <si>
    <t>14</t>
  </si>
  <si>
    <t>Maradvány igénybevétele (=12+13) (B813)</t>
  </si>
  <si>
    <t>Államháztartáson belüli megelőlegezések (B814)</t>
  </si>
  <si>
    <t>23</t>
  </si>
  <si>
    <t>Belföldi finanszírozás bevételei (=04+11+14+…+19+22) (B81)</t>
  </si>
  <si>
    <t>Finanszírozási bevételek (=23+29+30+31) (B8)</t>
  </si>
  <si>
    <t>6.melléklet</t>
  </si>
  <si>
    <t xml:space="preserve"> Finanszírozási bevételek</t>
  </si>
  <si>
    <t>011130  Önkormányzatok és önkormányzati hivatalok jogalkotó és általános igazgatási tevékenysége</t>
  </si>
  <si>
    <t>013320  Köztemető-fenntartás és -működtetés</t>
  </si>
  <si>
    <t>013350  Az önkormányzati vagyonnal való gazdálkodással kapcsolatos feladatok</t>
  </si>
  <si>
    <t>013390  Egyéb kiegészítő szolgáltatások</t>
  </si>
  <si>
    <t>016080  Kiemelt állami és önkormányzati rendezvények</t>
  </si>
  <si>
    <t>018010  Önkormányzatok elszámolásai a központi költségvetéssel</t>
  </si>
  <si>
    <t>018020  Központi költségvetési befizetések</t>
  </si>
  <si>
    <t>018030  Támogatási célú finanszírozási műveletek</t>
  </si>
  <si>
    <t>041233  Hosszabb időtartamú közfoglalkoztatás</t>
  </si>
  <si>
    <t>045160  Közutak, hidak, alagutak üzemeltetése, fenntartása</t>
  </si>
  <si>
    <t>063020  Víztermelés, -kezelés, -ellátás</t>
  </si>
  <si>
    <t>064010  Közvilágítás</t>
  </si>
  <si>
    <t>066010  Zöldterület-kezelés</t>
  </si>
  <si>
    <t>066020  Város-, községgazdálkodási egyéb szolgáltatások</t>
  </si>
  <si>
    <t>072111  Háziorvosi alapellátás</t>
  </si>
  <si>
    <t>072112  Háziorvosi ügyeleti ellátás</t>
  </si>
  <si>
    <t>074031  Család és nővédelmi egészségügyi gondozás</t>
  </si>
  <si>
    <t>074032  Ifjúság-egészségügyi gondozás</t>
  </si>
  <si>
    <t>081041  Versenysport- és utánpótlás-nevelési tevékenység és támogatása</t>
  </si>
  <si>
    <t>081071  Üdülői szálláshely-szolgáltatás és étkeztetés</t>
  </si>
  <si>
    <t>082044  Könyvtári szolgáltatások</t>
  </si>
  <si>
    <t>082092  Közművelődés - hagyományos közösségi kulturális értékek gondozása</t>
  </si>
  <si>
    <t>086090  Mindenféle egyéb szabadidős szolgáltatás</t>
  </si>
  <si>
    <t>091110  Óvodai nevelés, ellátás szakmai feladatai</t>
  </si>
  <si>
    <t>091140  Óvodai nevelés, ellátás működtetési feladatai</t>
  </si>
  <si>
    <t>092120  Köznevelési intézmény 5-8. évfolyamán tanulók nevelésével, oktatásával összefüggő működtetési feladatok</t>
  </si>
  <si>
    <t>096015  Gyermekétkeztetés köznevelési intézményben</t>
  </si>
  <si>
    <t>096025  Munkahelyi étkeztetés köznevelési intézményben</t>
  </si>
  <si>
    <t>101150  Betegséggel kapcsolatos pénzbeli ellátások, támogatások</t>
  </si>
  <si>
    <t>102040  Időskorral összefüggő pénzbeli ellátások</t>
  </si>
  <si>
    <t>104051  Gyermekvédelmi pénzbeli és természetbeni ellátások</t>
  </si>
  <si>
    <t>105020  Foglalkoztatást elősegítő képzések és egyéb támogatások</t>
  </si>
  <si>
    <t>106020  Lakásfenntartással, lakhatással összefüggő ellátások</t>
  </si>
  <si>
    <t>107051  Szociális étkeztetés</t>
  </si>
  <si>
    <t>107054  Családsegítés</t>
  </si>
  <si>
    <t>107060  Egyéb szociális pénzbeli és természetbeni ellátások, támogatások</t>
  </si>
  <si>
    <t>900090  Vállalkozási tevékenységek kiadásai és bevételei</t>
  </si>
  <si>
    <t>Törvény szerinti illetmények, munkabérek (K1101)</t>
  </si>
  <si>
    <t>Jubileumi jutalom (K1106)</t>
  </si>
  <si>
    <t>Közlekedési költségtérítés (K1109)</t>
  </si>
  <si>
    <t>Egyéb költségtérítések (K1110)</t>
  </si>
  <si>
    <t>Foglalkoztatottak személyi juttatásai (=01+…+13) (K11)</t>
  </si>
  <si>
    <t>Választott tisztségviselők juttatásai (K121)</t>
  </si>
  <si>
    <t>Egyéb külső személyi juttatások (K123)</t>
  </si>
  <si>
    <t>Külső személyi juttatások (=16+17+18) (K12)</t>
  </si>
  <si>
    <t>Munkaadókat terhelő járulékok és szociális hozzájárulási adó (=22+…+28) (K2)</t>
  </si>
  <si>
    <t>ebből: szociális hozzájárulási adó (K2)</t>
  </si>
  <si>
    <t>ebből: egészségügyi hozzájárulás (K2)</t>
  </si>
  <si>
    <t>ebből: táppénz hozzájárulás (K2)</t>
  </si>
  <si>
    <t>Önkormányzat</t>
  </si>
  <si>
    <t>Önk. eredeti ei.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</si>
</sst>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€_-;\-* #,##0.00\ _€_-;_-* &quot;-&quot;??\ _€_-;_-@_-"/>
    <numFmt numFmtId="165" formatCode="#,##0\ _F_t"/>
    <numFmt numFmtId="166" formatCode="0__"/>
    <numFmt numFmtId="167" formatCode="#,##0&quot;Ft&quot;;\-#,##0&quot;Ft&quot;"/>
    <numFmt numFmtId="168" formatCode="#,##0&quot;Ft&quot;;[Red]\-#,##0&quot;Ft&quot;"/>
    <numFmt numFmtId="169" formatCode="#,##0.00&quot;Ft&quot;;\-#,##0.00&quot;Ft&quot;"/>
    <numFmt numFmtId="170" formatCode="#,##0.00&quot;Ft&quot;;[Red]\-#,##0.00&quot;Ft&quot;"/>
    <numFmt numFmtId="171" formatCode="_-* #,##0&quot;Ft&quot;_-;\-* #,##0&quot;Ft&quot;_-;_-* &quot;-&quot;&quot;Ft&quot;_-;_-@_-"/>
    <numFmt numFmtId="172" formatCode="_-* #,##0_F_t_-;\-* #,##0_F_t_-;_-* &quot;-&quot;_F_t_-;_-@_-"/>
    <numFmt numFmtId="173" formatCode="_-* #,##0.00&quot;Ft&quot;_-;\-* #,##0.00&quot;Ft&quot;_-;_-* &quot;-&quot;??&quot;Ft&quot;_-;_-@_-"/>
    <numFmt numFmtId="174" formatCode="_-* #,##0.00_F_t_-;\-* #,##0.00_F_t_-;_-* &quot;-&quot;??_F_t_-;_-@_-"/>
    <numFmt numFmtId="175" formatCode="#,##0&quot; Ft&quot;;\-#,##0&quot; Ft&quot;"/>
    <numFmt numFmtId="176" formatCode="#,##0&quot; Ft&quot;;[Red]\-#,##0&quot; Ft&quot;"/>
    <numFmt numFmtId="177" formatCode="#,##0.00&quot; Ft&quot;;\-#,##0.00&quot; Ft&quot;"/>
    <numFmt numFmtId="178" formatCode="#,##0.00&quot; Ft&quot;;[Red]\-#,##0.00&quot; Ft&quot;"/>
    <numFmt numFmtId="179" formatCode="#,###"/>
    <numFmt numFmtId="180" formatCode="#"/>
    <numFmt numFmtId="181" formatCode="#,##0.0\ _F_t"/>
    <numFmt numFmtId="182" formatCode="_-* #,##0.0\ _F_t_-;\-* #,##0.0\ _F_t_-;_-* &quot;-&quot;??\ _F_t_-;_-@_-"/>
    <numFmt numFmtId="183" formatCode="_-* #,##0\ _F_t_-;\-* #,##0\ _F_t_-;_-* &quot;-&quot;??\ _F_t_-;_-@_-"/>
    <numFmt numFmtId="184" formatCode="#,##0.000"/>
    <numFmt numFmtId="185" formatCode="0.000"/>
    <numFmt numFmtId="186" formatCode="[$-40E]yyyy\.\ mmmm\ d\."/>
    <numFmt numFmtId="187" formatCode="#,###.0"/>
    <numFmt numFmtId="188" formatCode="#,###.00"/>
    <numFmt numFmtId="189" formatCode="0.0000000"/>
    <numFmt numFmtId="190" formatCode="0.000000"/>
    <numFmt numFmtId="191" formatCode="0.00000"/>
    <numFmt numFmtId="192" formatCode="0.0000"/>
    <numFmt numFmtId="193" formatCode="0.0"/>
    <numFmt numFmtId="194" formatCode="#,##0_ ;\-#,##0\ "/>
    <numFmt numFmtId="195" formatCode="00"/>
  </numFmts>
  <fonts count="68">
    <font>
      <sz val="10"/>
      <name val="Arial CE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name val="Times New Roman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 CE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Arial CE"/>
      <family val="0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b/>
      <sz val="9"/>
      <color indexed="8"/>
      <name val="Times New Roman"/>
      <family val="1"/>
    </font>
    <font>
      <sz val="9"/>
      <color indexed="8"/>
      <name val="Arial CE"/>
      <family val="0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b/>
      <sz val="9"/>
      <name val="Arial CE"/>
      <family val="0"/>
    </font>
    <font>
      <b/>
      <sz val="11"/>
      <name val="Arial"/>
      <family val="2"/>
    </font>
    <font>
      <sz val="12"/>
      <name val="Arial CE"/>
      <family val="0"/>
    </font>
    <font>
      <b/>
      <sz val="10"/>
      <name val="Times New Roman CE"/>
      <family val="0"/>
    </font>
    <font>
      <b/>
      <sz val="14"/>
      <name val="Times New Roman CE"/>
      <family val="0"/>
    </font>
    <font>
      <b/>
      <sz val="8"/>
      <name val="Times New Roman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2"/>
      <name val="Times New Roman CE"/>
      <family val="0"/>
    </font>
    <font>
      <b/>
      <sz val="14"/>
      <name val="Arial CE"/>
      <family val="0"/>
    </font>
    <font>
      <i/>
      <sz val="11"/>
      <name val="Times New Roman CE"/>
      <family val="1"/>
    </font>
    <font>
      <sz val="8"/>
      <name val="Times New Roman"/>
      <family val="1"/>
    </font>
    <font>
      <b/>
      <sz val="12"/>
      <name val="Times New Roman CE"/>
      <family val="0"/>
    </font>
    <font>
      <sz val="14"/>
      <name val="Times New Roman CE"/>
      <family val="0"/>
    </font>
    <font>
      <sz val="9"/>
      <name val="Times New Roman CE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4" borderId="7" applyNumberFormat="0" applyFont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8" applyNumberFormat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7" borderId="0" applyNumberFormat="0" applyBorder="0" applyAlignment="0" applyProtection="0"/>
    <xf numFmtId="0" fontId="26" fillId="7" borderId="0" applyNumberFormat="0" applyBorder="0" applyAlignment="0" applyProtection="0"/>
    <xf numFmtId="0" fontId="27" fillId="16" borderId="1" applyNumberFormat="0" applyAlignment="0" applyProtection="0"/>
    <xf numFmtId="9" fontId="0" fillId="0" borderId="0" applyFont="0" applyFill="0" applyBorder="0" applyAlignment="0" applyProtection="0"/>
  </cellStyleXfs>
  <cellXfs count="536">
    <xf numFmtId="0" fontId="0" fillId="0" borderId="0" xfId="0" applyAlignment="1">
      <alignment/>
    </xf>
    <xf numFmtId="0" fontId="5" fillId="0" borderId="0" xfId="57" applyFont="1" applyAlignment="1">
      <alignment horizontal="center" vertical="center"/>
      <protection/>
    </xf>
    <xf numFmtId="0" fontId="5" fillId="0" borderId="0" xfId="57" applyFont="1" applyAlignment="1">
      <alignment vertical="center" wrapText="1"/>
      <protection/>
    </xf>
    <xf numFmtId="165" fontId="5" fillId="0" borderId="0" xfId="57" applyNumberFormat="1" applyFont="1" applyAlignment="1">
      <alignment horizontal="center" vertical="center" wrapText="1"/>
      <protection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57" applyFont="1" applyAlignment="1">
      <alignment horizontal="center" vertical="center"/>
      <protection/>
    </xf>
    <xf numFmtId="0" fontId="32" fillId="0" borderId="0" xfId="57" applyFont="1" applyAlignment="1">
      <alignment vertical="center" wrapText="1"/>
      <protection/>
    </xf>
    <xf numFmtId="0" fontId="32" fillId="0" borderId="0" xfId="57" applyFont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3" fillId="0" borderId="10" xfId="57" applyFont="1" applyBorder="1" applyAlignment="1">
      <alignment horizontal="center" vertical="center"/>
      <protection/>
    </xf>
    <xf numFmtId="0" fontId="33" fillId="0" borderId="11" xfId="57" applyFont="1" applyBorder="1" applyAlignment="1">
      <alignment horizontal="center" vertical="center" wrapText="1"/>
      <protection/>
    </xf>
    <xf numFmtId="0" fontId="33" fillId="0" borderId="12" xfId="57" applyFont="1" applyBorder="1" applyAlignment="1">
      <alignment vertical="center" wrapText="1"/>
      <protection/>
    </xf>
    <xf numFmtId="0" fontId="33" fillId="0" borderId="13" xfId="57" applyFont="1" applyBorder="1" applyAlignment="1">
      <alignment vertical="center" wrapText="1"/>
      <protection/>
    </xf>
    <xf numFmtId="0" fontId="33" fillId="0" borderId="14" xfId="57" applyFont="1" applyBorder="1" applyAlignment="1">
      <alignment horizontal="center" vertical="center" wrapText="1"/>
      <protection/>
    </xf>
    <xf numFmtId="0" fontId="33" fillId="18" borderId="15" xfId="57" applyFont="1" applyFill="1" applyBorder="1" applyAlignment="1">
      <alignment horizontal="center" vertical="center" wrapText="1"/>
      <protection/>
    </xf>
    <xf numFmtId="0" fontId="33" fillId="18" borderId="16" xfId="57" applyFont="1" applyFill="1" applyBorder="1" applyAlignment="1">
      <alignment horizontal="center" vertical="center" wrapText="1"/>
      <protection/>
    </xf>
    <xf numFmtId="0" fontId="39" fillId="0" borderId="17" xfId="57" applyFont="1" applyBorder="1" applyAlignment="1">
      <alignment horizontal="center" vertical="center"/>
      <protection/>
    </xf>
    <xf numFmtId="165" fontId="39" fillId="0" borderId="18" xfId="57" applyNumberFormat="1" applyFont="1" applyFill="1" applyBorder="1" applyAlignment="1">
      <alignment horizontal="center" vertical="center"/>
      <protection/>
    </xf>
    <xf numFmtId="165" fontId="39" fillId="0" borderId="11" xfId="57" applyNumberFormat="1" applyFont="1" applyFill="1" applyBorder="1" applyAlignment="1">
      <alignment horizontal="center" vertical="center"/>
      <protection/>
    </xf>
    <xf numFmtId="165" fontId="39" fillId="0" borderId="19" xfId="57" applyNumberFormat="1" applyFont="1" applyFill="1" applyBorder="1" applyAlignment="1">
      <alignment horizontal="center" vertical="center"/>
      <protection/>
    </xf>
    <xf numFmtId="0" fontId="39" fillId="0" borderId="20" xfId="57" applyFont="1" applyBorder="1" applyAlignment="1">
      <alignment horizontal="center" vertical="center"/>
      <protection/>
    </xf>
    <xf numFmtId="165" fontId="39" fillId="0" borderId="21" xfId="57" applyNumberFormat="1" applyFont="1" applyFill="1" applyBorder="1" applyAlignment="1">
      <alignment horizontal="center" vertical="center"/>
      <protection/>
    </xf>
    <xf numFmtId="165" fontId="39" fillId="0" borderId="10" xfId="57" applyNumberFormat="1" applyFont="1" applyFill="1" applyBorder="1" applyAlignment="1">
      <alignment horizontal="center" vertical="center"/>
      <protection/>
    </xf>
    <xf numFmtId="165" fontId="39" fillId="0" borderId="22" xfId="57" applyNumberFormat="1" applyFont="1" applyFill="1" applyBorder="1" applyAlignment="1">
      <alignment horizontal="center" vertical="center"/>
      <protection/>
    </xf>
    <xf numFmtId="165" fontId="39" fillId="0" borderId="23" xfId="57" applyNumberFormat="1" applyFont="1" applyFill="1" applyBorder="1" applyAlignment="1">
      <alignment horizontal="center" vertical="center"/>
      <protection/>
    </xf>
    <xf numFmtId="165" fontId="39" fillId="0" borderId="23" xfId="42" applyNumberFormat="1" applyFont="1" applyFill="1" applyBorder="1" applyAlignment="1">
      <alignment horizontal="center"/>
    </xf>
    <xf numFmtId="165" fontId="39" fillId="0" borderId="10" xfId="42" applyNumberFormat="1" applyFont="1" applyFill="1" applyBorder="1" applyAlignment="1">
      <alignment horizontal="center"/>
    </xf>
    <xf numFmtId="165" fontId="39" fillId="0" borderId="22" xfId="42" applyNumberFormat="1" applyFont="1" applyFill="1" applyBorder="1" applyAlignment="1">
      <alignment horizontal="center"/>
    </xf>
    <xf numFmtId="0" fontId="33" fillId="0" borderId="20" xfId="57" applyFont="1" applyBorder="1" applyAlignment="1">
      <alignment horizontal="center" vertical="center"/>
      <protection/>
    </xf>
    <xf numFmtId="165" fontId="33" fillId="0" borderId="23" xfId="57" applyNumberFormat="1" applyFont="1" applyFill="1" applyBorder="1" applyAlignment="1">
      <alignment horizontal="center" vertical="center"/>
      <protection/>
    </xf>
    <xf numFmtId="165" fontId="33" fillId="0" borderId="22" xfId="57" applyNumberFormat="1" applyFont="1" applyFill="1" applyBorder="1" applyAlignment="1">
      <alignment horizontal="center" vertical="center"/>
      <protection/>
    </xf>
    <xf numFmtId="165" fontId="33" fillId="0" borderId="23" xfId="42" applyNumberFormat="1" applyFont="1" applyFill="1" applyBorder="1" applyAlignment="1">
      <alignment horizontal="center"/>
    </xf>
    <xf numFmtId="165" fontId="33" fillId="0" borderId="22" xfId="42" applyNumberFormat="1" applyFont="1" applyFill="1" applyBorder="1" applyAlignment="1">
      <alignment horizontal="center"/>
    </xf>
    <xf numFmtId="0" fontId="39" fillId="18" borderId="24" xfId="57" applyFont="1" applyFill="1" applyBorder="1" applyAlignment="1">
      <alignment horizontal="center" vertical="center"/>
      <protection/>
    </xf>
    <xf numFmtId="165" fontId="39" fillId="18" borderId="13" xfId="42" applyNumberFormat="1" applyFont="1" applyFill="1" applyBorder="1" applyAlignment="1">
      <alignment horizontal="center"/>
    </xf>
    <xf numFmtId="165" fontId="39" fillId="18" borderId="25" xfId="42" applyNumberFormat="1" applyFont="1" applyFill="1" applyBorder="1" applyAlignment="1">
      <alignment horizontal="center"/>
    </xf>
    <xf numFmtId="165" fontId="39" fillId="18" borderId="26" xfId="42" applyNumberFormat="1" applyFont="1" applyFill="1" applyBorder="1" applyAlignment="1">
      <alignment horizontal="center"/>
    </xf>
    <xf numFmtId="0" fontId="39" fillId="0" borderId="14" xfId="57" applyFont="1" applyBorder="1" applyAlignment="1">
      <alignment horizontal="center" vertical="center"/>
      <protection/>
    </xf>
    <xf numFmtId="165" fontId="39" fillId="0" borderId="27" xfId="42" applyNumberFormat="1" applyFont="1" applyBorder="1" applyAlignment="1">
      <alignment horizontal="center"/>
    </xf>
    <xf numFmtId="165" fontId="33" fillId="0" borderId="19" xfId="42" applyNumberFormat="1" applyFont="1" applyFill="1" applyBorder="1" applyAlignment="1">
      <alignment horizontal="center"/>
    </xf>
    <xf numFmtId="49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/>
    </xf>
    <xf numFmtId="49" fontId="39" fillId="0" borderId="10" xfId="57" applyNumberFormat="1" applyFont="1" applyBorder="1" applyAlignment="1">
      <alignment horizontal="left"/>
      <protection/>
    </xf>
    <xf numFmtId="0" fontId="39" fillId="0" borderId="10" xfId="57" applyFont="1" applyBorder="1" applyAlignment="1">
      <alignment horizontal="left"/>
      <protection/>
    </xf>
    <xf numFmtId="165" fontId="39" fillId="0" borderId="22" xfId="42" applyNumberFormat="1" applyFont="1" applyBorder="1" applyAlignment="1">
      <alignment horizontal="center"/>
    </xf>
    <xf numFmtId="165" fontId="33" fillId="0" borderId="22" xfId="42" applyNumberFormat="1" applyFont="1" applyBorder="1" applyAlignment="1">
      <alignment horizontal="center"/>
    </xf>
    <xf numFmtId="49" fontId="39" fillId="0" borderId="10" xfId="57" applyNumberFormat="1" applyFont="1" applyBorder="1" applyAlignment="1">
      <alignment horizontal="right"/>
      <protection/>
    </xf>
    <xf numFmtId="165" fontId="33" fillId="0" borderId="22" xfId="57" applyNumberFormat="1" applyFont="1" applyBorder="1" applyAlignment="1">
      <alignment horizontal="center"/>
      <protection/>
    </xf>
    <xf numFmtId="165" fontId="33" fillId="0" borderId="22" xfId="57" applyNumberFormat="1" applyFont="1" applyFill="1" applyBorder="1" applyAlignment="1">
      <alignment horizontal="center"/>
      <protection/>
    </xf>
    <xf numFmtId="0" fontId="33" fillId="0" borderId="28" xfId="57" applyFont="1" applyBorder="1" applyAlignment="1">
      <alignment horizontal="center" vertical="center"/>
      <protection/>
    </xf>
    <xf numFmtId="0" fontId="33" fillId="0" borderId="29" xfId="57" applyFont="1" applyBorder="1" applyAlignment="1">
      <alignment vertical="center"/>
      <protection/>
    </xf>
    <xf numFmtId="165" fontId="33" fillId="0" borderId="30" xfId="57" applyNumberFormat="1" applyFont="1" applyBorder="1" applyAlignment="1">
      <alignment horizontal="center"/>
      <protection/>
    </xf>
    <xf numFmtId="165" fontId="33" fillId="0" borderId="30" xfId="57" applyNumberFormat="1" applyFont="1" applyFill="1" applyBorder="1" applyAlignment="1">
      <alignment horizontal="center"/>
      <protection/>
    </xf>
    <xf numFmtId="0" fontId="39" fillId="0" borderId="31" xfId="57" applyFont="1" applyBorder="1" applyAlignment="1">
      <alignment horizontal="center" vertical="center"/>
      <protection/>
    </xf>
    <xf numFmtId="0" fontId="39" fillId="0" borderId="0" xfId="57" applyFont="1" applyBorder="1" applyAlignment="1">
      <alignment vertical="center" wrapText="1"/>
      <protection/>
    </xf>
    <xf numFmtId="165" fontId="39" fillId="0" borderId="0" xfId="57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horizontal="left" vertical="top" wrapText="1"/>
    </xf>
    <xf numFmtId="3" fontId="41" fillId="0" borderId="0" xfId="0" applyNumberFormat="1" applyFont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40" fillId="0" borderId="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3" fontId="41" fillId="0" borderId="10" xfId="0" applyNumberFormat="1" applyFont="1" applyBorder="1" applyAlignment="1">
      <alignment horizontal="right" vertical="top" wrapText="1"/>
    </xf>
    <xf numFmtId="0" fontId="43" fillId="0" borderId="20" xfId="0" applyFont="1" applyFill="1" applyBorder="1" applyAlignment="1">
      <alignment horizontal="center" vertical="top" wrapText="1"/>
    </xf>
    <xf numFmtId="0" fontId="43" fillId="0" borderId="22" xfId="0" applyFont="1" applyFill="1" applyBorder="1" applyAlignment="1">
      <alignment horizontal="center" vertical="top" wrapText="1"/>
    </xf>
    <xf numFmtId="0" fontId="40" fillId="0" borderId="20" xfId="0" applyFont="1" applyFill="1" applyBorder="1" applyAlignment="1">
      <alignment horizontal="center" vertical="top" wrapText="1"/>
    </xf>
    <xf numFmtId="0" fontId="40" fillId="0" borderId="22" xfId="0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right" vertical="top" wrapText="1"/>
    </xf>
    <xf numFmtId="0" fontId="41" fillId="0" borderId="20" xfId="0" applyFont="1" applyBorder="1" applyAlignment="1">
      <alignment horizontal="center" vertical="top" wrapText="1"/>
    </xf>
    <xf numFmtId="3" fontId="41" fillId="0" borderId="22" xfId="0" applyNumberFormat="1" applyFont="1" applyBorder="1" applyAlignment="1">
      <alignment horizontal="right" vertical="top" wrapText="1"/>
    </xf>
    <xf numFmtId="0" fontId="41" fillId="0" borderId="28" xfId="0" applyFont="1" applyBorder="1" applyAlignment="1">
      <alignment horizontal="center" vertical="top" wrapText="1"/>
    </xf>
    <xf numFmtId="0" fontId="41" fillId="0" borderId="29" xfId="0" applyFont="1" applyBorder="1" applyAlignment="1">
      <alignment horizontal="left" vertical="top" wrapText="1"/>
    </xf>
    <xf numFmtId="3" fontId="41" fillId="0" borderId="29" xfId="0" applyNumberFormat="1" applyFont="1" applyBorder="1" applyAlignment="1">
      <alignment horizontal="right" vertical="top" wrapText="1"/>
    </xf>
    <xf numFmtId="3" fontId="41" fillId="0" borderId="30" xfId="0" applyNumberFormat="1" applyFont="1" applyBorder="1" applyAlignment="1">
      <alignment horizontal="right" vertical="top" wrapText="1"/>
    </xf>
    <xf numFmtId="0" fontId="28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0" fontId="43" fillId="0" borderId="32" xfId="0" applyFont="1" applyFill="1" applyBorder="1" applyAlignment="1">
      <alignment horizontal="center" vertical="top" wrapText="1"/>
    </xf>
    <xf numFmtId="0" fontId="43" fillId="0" borderId="33" xfId="0" applyFont="1" applyFill="1" applyBorder="1" applyAlignment="1">
      <alignment horizontal="center" vertical="top" wrapText="1"/>
    </xf>
    <xf numFmtId="0" fontId="43" fillId="0" borderId="34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left" vertical="top" wrapText="1"/>
    </xf>
    <xf numFmtId="3" fontId="44" fillId="0" borderId="1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3" fontId="45" fillId="0" borderId="10" xfId="0" applyNumberFormat="1" applyFont="1" applyBorder="1" applyAlignment="1">
      <alignment horizontal="right" vertical="top" wrapText="1"/>
    </xf>
    <xf numFmtId="0" fontId="46" fillId="0" borderId="35" xfId="0" applyFont="1" applyFill="1" applyBorder="1" applyAlignment="1">
      <alignment horizontal="center"/>
    </xf>
    <xf numFmtId="0" fontId="44" fillId="0" borderId="32" xfId="0" applyFont="1" applyFill="1" applyBorder="1" applyAlignment="1">
      <alignment horizontal="center" vertical="top" wrapText="1"/>
    </xf>
    <xf numFmtId="0" fontId="44" fillId="0" borderId="33" xfId="0" applyFont="1" applyFill="1" applyBorder="1" applyAlignment="1">
      <alignment horizontal="center" vertical="top" wrapText="1"/>
    </xf>
    <xf numFmtId="0" fontId="9" fillId="0" borderId="33" xfId="0" applyFont="1" applyFill="1" applyBorder="1" applyAlignment="1">
      <alignment/>
    </xf>
    <xf numFmtId="0" fontId="44" fillId="0" borderId="20" xfId="0" applyFont="1" applyBorder="1" applyAlignment="1">
      <alignment horizontal="center" vertical="top" wrapText="1"/>
    </xf>
    <xf numFmtId="0" fontId="45" fillId="0" borderId="20" xfId="0" applyFont="1" applyBorder="1" applyAlignment="1">
      <alignment horizontal="center" vertical="top" wrapText="1"/>
    </xf>
    <xf numFmtId="0" fontId="45" fillId="0" borderId="28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left" vertical="top" wrapText="1"/>
    </xf>
    <xf numFmtId="3" fontId="45" fillId="0" borderId="29" xfId="0" applyNumberFormat="1" applyFont="1" applyBorder="1" applyAlignment="1">
      <alignment horizontal="right" vertical="top" wrapText="1"/>
    </xf>
    <xf numFmtId="0" fontId="9" fillId="0" borderId="29" xfId="0" applyFont="1" applyBorder="1" applyAlignment="1">
      <alignment/>
    </xf>
    <xf numFmtId="0" fontId="46" fillId="0" borderId="36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35" fillId="0" borderId="14" xfId="57" applyFont="1" applyBorder="1" applyAlignment="1">
      <alignment horizontal="center" vertical="center" wrapText="1"/>
      <protection/>
    </xf>
    <xf numFmtId="0" fontId="35" fillId="0" borderId="37" xfId="57" applyFont="1" applyBorder="1" applyAlignment="1">
      <alignment horizontal="center" vertical="center" wrapText="1"/>
      <protection/>
    </xf>
    <xf numFmtId="0" fontId="35" fillId="0" borderId="27" xfId="57" applyFont="1" applyBorder="1" applyAlignment="1">
      <alignment horizontal="center" vertical="center" wrapText="1"/>
      <protection/>
    </xf>
    <xf numFmtId="0" fontId="34" fillId="0" borderId="38" xfId="0" applyFont="1" applyBorder="1" applyAlignment="1">
      <alignment/>
    </xf>
    <xf numFmtId="0" fontId="34" fillId="0" borderId="39" xfId="0" applyFont="1" applyBorder="1" applyAlignment="1">
      <alignment/>
    </xf>
    <xf numFmtId="0" fontId="34" fillId="0" borderId="40" xfId="0" applyFont="1" applyBorder="1" applyAlignment="1">
      <alignment horizontal="right"/>
    </xf>
    <xf numFmtId="3" fontId="37" fillId="0" borderId="10" xfId="57" applyNumberFormat="1" applyFont="1" applyFill="1" applyBorder="1" applyAlignment="1">
      <alignment horizontal="center" vertical="center" wrapText="1"/>
      <protection/>
    </xf>
    <xf numFmtId="3" fontId="37" fillId="0" borderId="10" xfId="57" applyNumberFormat="1" applyFont="1" applyFill="1" applyBorder="1" applyAlignment="1">
      <alignment horizontal="center" vertical="center"/>
      <protection/>
    </xf>
    <xf numFmtId="3" fontId="35" fillId="0" borderId="10" xfId="42" applyNumberFormat="1" applyFont="1" applyFill="1" applyBorder="1" applyAlignment="1">
      <alignment horizontal="center"/>
    </xf>
    <xf numFmtId="3" fontId="33" fillId="0" borderId="10" xfId="57" applyNumberFormat="1" applyFont="1" applyFill="1" applyBorder="1" applyAlignment="1">
      <alignment horizontal="center" vertical="center"/>
      <protection/>
    </xf>
    <xf numFmtId="3" fontId="35" fillId="0" borderId="10" xfId="42" applyNumberFormat="1" applyFont="1" applyBorder="1" applyAlignment="1">
      <alignment horizontal="center"/>
    </xf>
    <xf numFmtId="3" fontId="37" fillId="0" borderId="10" xfId="42" applyNumberFormat="1" applyFont="1" applyBorder="1" applyAlignment="1">
      <alignment horizontal="center"/>
    </xf>
    <xf numFmtId="1" fontId="35" fillId="0" borderId="10" xfId="42" applyNumberFormat="1" applyFont="1" applyBorder="1" applyAlignment="1">
      <alignment horizontal="center"/>
    </xf>
    <xf numFmtId="0" fontId="39" fillId="0" borderId="10" xfId="57" applyFont="1" applyBorder="1" applyAlignment="1">
      <alignment horizontal="center" vertical="center"/>
      <protection/>
    </xf>
    <xf numFmtId="165" fontId="33" fillId="0" borderId="10" xfId="57" applyNumberFormat="1" applyFont="1" applyFill="1" applyBorder="1" applyAlignment="1">
      <alignment horizontal="center" vertical="center"/>
      <protection/>
    </xf>
    <xf numFmtId="3" fontId="35" fillId="0" borderId="10" xfId="57" applyNumberFormat="1" applyFont="1" applyFill="1" applyBorder="1" applyAlignment="1">
      <alignment horizontal="center" vertical="center" wrapText="1"/>
      <protection/>
    </xf>
    <xf numFmtId="165" fontId="33" fillId="0" borderId="10" xfId="42" applyNumberFormat="1" applyFont="1" applyFill="1" applyBorder="1" applyAlignment="1">
      <alignment horizontal="center"/>
    </xf>
    <xf numFmtId="0" fontId="39" fillId="18" borderId="10" xfId="57" applyFont="1" applyFill="1" applyBorder="1" applyAlignment="1">
      <alignment horizontal="center" vertical="center"/>
      <protection/>
    </xf>
    <xf numFmtId="165" fontId="39" fillId="18" borderId="10" xfId="42" applyNumberFormat="1" applyFont="1" applyFill="1" applyBorder="1" applyAlignment="1">
      <alignment horizontal="center"/>
    </xf>
    <xf numFmtId="1" fontId="37" fillId="18" borderId="10" xfId="42" applyNumberFormat="1" applyFont="1" applyFill="1" applyBorder="1" applyAlignment="1">
      <alignment horizontal="center"/>
    </xf>
    <xf numFmtId="165" fontId="39" fillId="0" borderId="10" xfId="42" applyNumberFormat="1" applyFont="1" applyBorder="1" applyAlignment="1">
      <alignment horizontal="center"/>
    </xf>
    <xf numFmtId="1" fontId="37" fillId="0" borderId="10" xfId="42" applyNumberFormat="1" applyFont="1" applyBorder="1" applyAlignment="1">
      <alignment horizontal="center"/>
    </xf>
    <xf numFmtId="1" fontId="37" fillId="0" borderId="10" xfId="42" applyNumberFormat="1" applyFont="1" applyFill="1" applyBorder="1" applyAlignment="1">
      <alignment horizontal="center"/>
    </xf>
    <xf numFmtId="1" fontId="36" fillId="0" borderId="10" xfId="0" applyNumberFormat="1" applyFont="1" applyBorder="1" applyAlignment="1">
      <alignment/>
    </xf>
    <xf numFmtId="165" fontId="33" fillId="0" borderId="10" xfId="42" applyNumberFormat="1" applyFont="1" applyBorder="1" applyAlignment="1">
      <alignment horizontal="center"/>
    </xf>
    <xf numFmtId="1" fontId="37" fillId="0" borderId="10" xfId="57" applyNumberFormat="1" applyFont="1" applyFill="1" applyBorder="1" applyAlignment="1">
      <alignment horizontal="center" vertical="center" wrapText="1"/>
      <protection/>
    </xf>
    <xf numFmtId="165" fontId="33" fillId="0" borderId="10" xfId="57" applyNumberFormat="1" applyFont="1" applyBorder="1" applyAlignment="1">
      <alignment horizontal="center"/>
      <protection/>
    </xf>
    <xf numFmtId="165" fontId="33" fillId="0" borderId="10" xfId="57" applyNumberFormat="1" applyFont="1" applyFill="1" applyBorder="1" applyAlignment="1">
      <alignment horizontal="center"/>
      <protection/>
    </xf>
    <xf numFmtId="0" fontId="33" fillId="0" borderId="10" xfId="57" applyFont="1" applyBorder="1" applyAlignment="1">
      <alignment vertical="center"/>
      <protection/>
    </xf>
    <xf numFmtId="1" fontId="35" fillId="0" borderId="41" xfId="42" applyNumberFormat="1" applyFont="1" applyFill="1" applyBorder="1" applyAlignment="1">
      <alignment horizontal="center"/>
    </xf>
    <xf numFmtId="0" fontId="35" fillId="0" borderId="28" xfId="57" applyFont="1" applyBorder="1" applyAlignment="1">
      <alignment horizontal="center" vertical="center" wrapText="1"/>
      <protection/>
    </xf>
    <xf numFmtId="0" fontId="35" fillId="0" borderId="29" xfId="57" applyFont="1" applyBorder="1" applyAlignment="1">
      <alignment horizontal="center" vertical="center" wrapText="1"/>
      <protection/>
    </xf>
    <xf numFmtId="0" fontId="35" fillId="0" borderId="30" xfId="57" applyFont="1" applyBorder="1" applyAlignment="1">
      <alignment horizontal="center" vertical="center" wrapText="1"/>
      <protection/>
    </xf>
    <xf numFmtId="0" fontId="49" fillId="0" borderId="0" xfId="0" applyFont="1" applyAlignment="1">
      <alignment/>
    </xf>
    <xf numFmtId="0" fontId="28" fillId="0" borderId="34" xfId="0" applyFont="1" applyFill="1" applyBorder="1" applyAlignment="1">
      <alignment horizontal="center"/>
    </xf>
    <xf numFmtId="0" fontId="29" fillId="0" borderId="20" xfId="57" applyFont="1" applyBorder="1" applyAlignment="1">
      <alignment horizontal="center" vertical="center"/>
      <protection/>
    </xf>
    <xf numFmtId="0" fontId="7" fillId="0" borderId="42" xfId="57" applyFont="1" applyBorder="1" applyAlignment="1">
      <alignment vertical="center"/>
      <protection/>
    </xf>
    <xf numFmtId="0" fontId="7" fillId="0" borderId="0" xfId="57" applyFont="1" applyAlignment="1">
      <alignment vertical="center"/>
      <protection/>
    </xf>
    <xf numFmtId="0" fontId="7" fillId="0" borderId="43" xfId="57" applyFont="1" applyBorder="1" applyAlignment="1">
      <alignment vertical="center"/>
      <protection/>
    </xf>
    <xf numFmtId="0" fontId="7" fillId="0" borderId="0" xfId="0" applyFont="1" applyFill="1" applyBorder="1" applyAlignment="1">
      <alignment vertical="top" wrapText="1"/>
    </xf>
    <xf numFmtId="0" fontId="29" fillId="0" borderId="44" xfId="57" applyFont="1" applyBorder="1" applyAlignment="1">
      <alignment horizontal="center" vertical="center"/>
      <protection/>
    </xf>
    <xf numFmtId="0" fontId="33" fillId="0" borderId="0" xfId="0" applyFont="1" applyFill="1" applyBorder="1" applyAlignment="1">
      <alignment vertical="top" wrapText="1"/>
    </xf>
    <xf numFmtId="0" fontId="39" fillId="0" borderId="0" xfId="57" applyFont="1" applyBorder="1" applyAlignment="1">
      <alignment horizontal="center" vertical="center"/>
      <protection/>
    </xf>
    <xf numFmtId="3" fontId="37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35" fillId="0" borderId="0" xfId="57" applyFont="1" applyBorder="1" applyAlignment="1">
      <alignment horizontal="center" vertical="center"/>
      <protection/>
    </xf>
    <xf numFmtId="165" fontId="35" fillId="0" borderId="0" xfId="57" applyNumberFormat="1" applyFont="1" applyBorder="1" applyAlignment="1">
      <alignment horizontal="center"/>
      <protection/>
    </xf>
    <xf numFmtId="3" fontId="35" fillId="0" borderId="0" xfId="57" applyNumberFormat="1" applyFont="1" applyBorder="1" applyAlignment="1">
      <alignment horizontal="center"/>
      <protection/>
    </xf>
    <xf numFmtId="3" fontId="35" fillId="0" borderId="0" xfId="57" applyNumberFormat="1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 horizontal="center"/>
    </xf>
    <xf numFmtId="165" fontId="39" fillId="0" borderId="41" xfId="42" applyNumberFormat="1" applyFont="1" applyFill="1" applyBorder="1" applyAlignment="1">
      <alignment horizontal="center"/>
    </xf>
    <xf numFmtId="165" fontId="39" fillId="0" borderId="0" xfId="42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0" xfId="0" applyBorder="1" applyAlignment="1">
      <alignment/>
    </xf>
    <xf numFmtId="183" fontId="0" fillId="0" borderId="10" xfId="4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183" fontId="0" fillId="0" borderId="29" xfId="4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79" fontId="54" fillId="0" borderId="20" xfId="58" applyNumberFormat="1" applyFont="1" applyFill="1" applyBorder="1" applyAlignment="1">
      <alignment horizontal="center" vertical="center" wrapText="1"/>
      <protection/>
    </xf>
    <xf numFmtId="179" fontId="54" fillId="0" borderId="10" xfId="58" applyNumberFormat="1" applyFont="1" applyFill="1" applyBorder="1" applyAlignment="1">
      <alignment horizontal="center" vertical="center" wrapText="1"/>
      <protection/>
    </xf>
    <xf numFmtId="179" fontId="54" fillId="0" borderId="22" xfId="58" applyNumberFormat="1" applyFont="1" applyFill="1" applyBorder="1" applyAlignment="1">
      <alignment horizontal="center" vertical="center" wrapText="1"/>
      <protection/>
    </xf>
    <xf numFmtId="179" fontId="54" fillId="0" borderId="10" xfId="58" applyNumberFormat="1" applyFont="1" applyFill="1" applyBorder="1" applyAlignment="1">
      <alignment horizontal="left" vertical="center" wrapText="1" indent="1"/>
      <protection/>
    </xf>
    <xf numFmtId="179" fontId="55" fillId="0" borderId="10" xfId="58" applyNumberFormat="1" applyFont="1" applyFill="1" applyBorder="1" applyAlignment="1" applyProtection="1">
      <alignment horizontal="left" vertical="center" wrapText="1" indent="2"/>
      <protection/>
    </xf>
    <xf numFmtId="179" fontId="55" fillId="0" borderId="10" xfId="58" applyNumberFormat="1" applyFont="1" applyFill="1" applyBorder="1" applyAlignment="1" applyProtection="1">
      <alignment vertical="center" wrapText="1"/>
      <protection/>
    </xf>
    <xf numFmtId="179" fontId="55" fillId="0" borderId="22" xfId="58" applyNumberFormat="1" applyFont="1" applyFill="1" applyBorder="1" applyAlignment="1">
      <alignment vertical="center" wrapText="1"/>
      <protection/>
    </xf>
    <xf numFmtId="179" fontId="55" fillId="0" borderId="10" xfId="58" applyNumberFormat="1" applyFont="1" applyFill="1" applyBorder="1" applyAlignment="1" applyProtection="1">
      <alignment horizontal="left" vertical="center" wrapText="1" indent="1"/>
      <protection locked="0"/>
    </xf>
    <xf numFmtId="180" fontId="20" fillId="0" borderId="10" xfId="58" applyNumberFormat="1" applyFont="1" applyFill="1" applyBorder="1" applyAlignment="1" applyProtection="1">
      <alignment horizontal="left" vertical="center" wrapText="1" indent="2"/>
      <protection locked="0"/>
    </xf>
    <xf numFmtId="179" fontId="55" fillId="0" borderId="10" xfId="58" applyNumberFormat="1" applyFont="1" applyFill="1" applyBorder="1" applyAlignment="1" applyProtection="1">
      <alignment vertical="center" wrapText="1"/>
      <protection locked="0"/>
    </xf>
    <xf numFmtId="179" fontId="54" fillId="0" borderId="10" xfId="58" applyNumberFormat="1" applyFont="1" applyFill="1" applyBorder="1" applyAlignment="1" applyProtection="1">
      <alignment horizontal="left" vertical="center" wrapText="1" indent="1"/>
      <protection locked="0"/>
    </xf>
    <xf numFmtId="179" fontId="20" fillId="0" borderId="10" xfId="58" applyNumberFormat="1" applyFont="1" applyFill="1" applyBorder="1" applyAlignment="1" applyProtection="1">
      <alignment horizontal="left" vertical="center" wrapText="1" indent="2"/>
      <protection/>
    </xf>
    <xf numFmtId="14" fontId="20" fillId="0" borderId="10" xfId="58" applyNumberFormat="1" applyFont="1" applyFill="1" applyBorder="1" applyAlignment="1" applyProtection="1">
      <alignment horizontal="left" vertical="center" wrapText="1" indent="2"/>
      <protection locked="0"/>
    </xf>
    <xf numFmtId="179" fontId="56" fillId="0" borderId="10" xfId="58" applyNumberFormat="1" applyFont="1" applyFill="1" applyBorder="1" applyAlignment="1" applyProtection="1">
      <alignment horizontal="left" vertical="center" wrapText="1" indent="1"/>
      <protection locked="0"/>
    </xf>
    <xf numFmtId="179" fontId="54" fillId="0" borderId="10" xfId="58" applyNumberFormat="1" applyFont="1" applyFill="1" applyBorder="1" applyAlignment="1" applyProtection="1">
      <alignment horizontal="left" vertical="center" wrapText="1" indent="1"/>
      <protection locked="0"/>
    </xf>
    <xf numFmtId="179" fontId="20" fillId="18" borderId="29" xfId="58" applyNumberFormat="1" applyFont="1" applyFill="1" applyBorder="1" applyAlignment="1" applyProtection="1">
      <alignment horizontal="left" vertical="center" wrapText="1" indent="2"/>
      <protection/>
    </xf>
    <xf numFmtId="179" fontId="55" fillId="0" borderId="29" xfId="58" applyNumberFormat="1" applyFont="1" applyFill="1" applyBorder="1" applyAlignment="1" applyProtection="1">
      <alignment vertical="center" wrapText="1"/>
      <protection/>
    </xf>
    <xf numFmtId="179" fontId="55" fillId="0" borderId="30" xfId="58" applyNumberFormat="1" applyFont="1" applyFill="1" applyBorder="1" applyAlignment="1">
      <alignment vertical="center" wrapText="1"/>
      <protection/>
    </xf>
    <xf numFmtId="0" fontId="20" fillId="0" borderId="0" xfId="58" applyFill="1" applyAlignment="1">
      <alignment horizontal="center" vertical="center" wrapText="1"/>
      <protection/>
    </xf>
    <xf numFmtId="0" fontId="20" fillId="0" borderId="0" xfId="58" applyFill="1" applyAlignment="1">
      <alignment vertical="center" wrapText="1"/>
      <protection/>
    </xf>
    <xf numFmtId="179" fontId="58" fillId="0" borderId="0" xfId="58" applyNumberFormat="1" applyFont="1" applyFill="1" applyAlignment="1">
      <alignment horizontal="center" vertical="center" wrapText="1"/>
      <protection/>
    </xf>
    <xf numFmtId="179" fontId="58" fillId="0" borderId="0" xfId="58" applyNumberFormat="1" applyFont="1" applyFill="1" applyAlignment="1">
      <alignment vertical="center" wrapText="1"/>
      <protection/>
    </xf>
    <xf numFmtId="0" fontId="53" fillId="0" borderId="14" xfId="58" applyFont="1" applyFill="1" applyBorder="1" applyAlignment="1">
      <alignment horizontal="center" vertical="center" wrapText="1"/>
      <protection/>
    </xf>
    <xf numFmtId="0" fontId="53" fillId="0" borderId="37" xfId="58" applyFont="1" applyFill="1" applyBorder="1" applyAlignment="1">
      <alignment horizontal="center" vertical="center" wrapText="1"/>
      <protection/>
    </xf>
    <xf numFmtId="0" fontId="53" fillId="0" borderId="27" xfId="58" applyFont="1" applyFill="1" applyBorder="1" applyAlignment="1">
      <alignment horizontal="center" vertical="center" wrapText="1"/>
      <protection/>
    </xf>
    <xf numFmtId="0" fontId="54" fillId="0" borderId="14" xfId="58" applyFont="1" applyFill="1" applyBorder="1" applyAlignment="1">
      <alignment horizontal="center" vertical="center" wrapText="1"/>
      <protection/>
    </xf>
    <xf numFmtId="0" fontId="54" fillId="0" borderId="37" xfId="58" applyFont="1" applyFill="1" applyBorder="1" applyAlignment="1">
      <alignment horizontal="center" vertical="center" wrapText="1"/>
      <protection/>
    </xf>
    <xf numFmtId="0" fontId="54" fillId="0" borderId="27" xfId="58" applyFont="1" applyFill="1" applyBorder="1" applyAlignment="1">
      <alignment horizontal="center" vertical="center" wrapText="1"/>
      <protection/>
    </xf>
    <xf numFmtId="0" fontId="55" fillId="0" borderId="32" xfId="58" applyFont="1" applyFill="1" applyBorder="1" applyAlignment="1">
      <alignment horizontal="center" vertical="center" wrapText="1"/>
      <protection/>
    </xf>
    <xf numFmtId="0" fontId="59" fillId="0" borderId="45" xfId="58" applyFont="1" applyFill="1" applyBorder="1" applyAlignment="1" applyProtection="1">
      <alignment horizontal="left" vertical="center" wrapText="1" indent="1"/>
      <protection locked="0"/>
    </xf>
    <xf numFmtId="179" fontId="5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79" fontId="55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20" xfId="58" applyFont="1" applyFill="1" applyBorder="1" applyAlignment="1">
      <alignment horizontal="center" vertical="center" wrapText="1"/>
      <protection/>
    </xf>
    <xf numFmtId="0" fontId="59" fillId="0" borderId="35" xfId="58" applyFont="1" applyFill="1" applyBorder="1" applyAlignment="1" applyProtection="1">
      <alignment horizontal="left" vertical="center" wrapText="1" indent="1"/>
      <protection locked="0"/>
    </xf>
    <xf numFmtId="179" fontId="55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79" fontId="55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0" fontId="59" fillId="0" borderId="35" xfId="58" applyFont="1" applyFill="1" applyBorder="1" applyAlignment="1" applyProtection="1">
      <alignment horizontal="left" vertical="center" wrapText="1" indent="8"/>
      <protection locked="0"/>
    </xf>
    <xf numFmtId="0" fontId="55" fillId="0" borderId="11" xfId="58" applyFont="1" applyFill="1" applyBorder="1" applyAlignment="1" applyProtection="1">
      <alignment vertical="center" wrapText="1"/>
      <protection locked="0"/>
    </xf>
    <xf numFmtId="179" fontId="55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0" fontId="54" fillId="0" borderId="14" xfId="58" applyFont="1" applyFill="1" applyBorder="1" applyAlignment="1">
      <alignment horizontal="center" vertical="center" wrapText="1"/>
      <protection/>
    </xf>
    <xf numFmtId="0" fontId="53" fillId="0" borderId="46" xfId="58" applyFont="1" applyFill="1" applyBorder="1" applyAlignment="1">
      <alignment vertical="center" wrapText="1"/>
      <protection/>
    </xf>
    <xf numFmtId="179" fontId="54" fillId="0" borderId="46" xfId="58" applyNumberFormat="1" applyFont="1" applyFill="1" applyBorder="1" applyAlignment="1">
      <alignment vertical="center" wrapText="1"/>
      <protection/>
    </xf>
    <xf numFmtId="179" fontId="54" fillId="0" borderId="47" xfId="58" applyNumberFormat="1" applyFont="1" applyFill="1" applyBorder="1" applyAlignment="1">
      <alignment vertical="center" wrapText="1"/>
      <protection/>
    </xf>
    <xf numFmtId="0" fontId="20" fillId="0" borderId="0" xfId="58" applyFill="1" applyAlignment="1">
      <alignment horizontal="right" vertical="center" wrapText="1"/>
      <protection/>
    </xf>
    <xf numFmtId="10" fontId="0" fillId="0" borderId="0" xfId="0" applyNumberFormat="1" applyAlignment="1">
      <alignment/>
    </xf>
    <xf numFmtId="179" fontId="61" fillId="0" borderId="0" xfId="58" applyNumberFormat="1" applyFont="1" applyFill="1" applyAlignment="1">
      <alignment horizontal="center" vertical="center" wrapText="1"/>
      <protection/>
    </xf>
    <xf numFmtId="179" fontId="61" fillId="0" borderId="0" xfId="58" applyNumberFormat="1" applyFont="1" applyFill="1" applyAlignment="1">
      <alignment vertical="center" wrapText="1"/>
      <protection/>
    </xf>
    <xf numFmtId="179" fontId="50" fillId="0" borderId="0" xfId="58" applyNumberFormat="1" applyFont="1" applyFill="1" applyAlignment="1">
      <alignment horizontal="right" wrapText="1"/>
      <protection/>
    </xf>
    <xf numFmtId="179" fontId="53" fillId="0" borderId="14" xfId="58" applyNumberFormat="1" applyFont="1" applyFill="1" applyBorder="1" applyAlignment="1">
      <alignment horizontal="center" vertical="center" wrapText="1"/>
      <protection/>
    </xf>
    <xf numFmtId="179" fontId="53" fillId="0" borderId="37" xfId="58" applyNumberFormat="1" applyFont="1" applyFill="1" applyBorder="1" applyAlignment="1">
      <alignment horizontal="center" vertical="center" wrapText="1"/>
      <protection/>
    </xf>
    <xf numFmtId="179" fontId="53" fillId="0" borderId="48" xfId="58" applyNumberFormat="1" applyFont="1" applyFill="1" applyBorder="1" applyAlignment="1">
      <alignment horizontal="center" vertical="center" wrapText="1"/>
      <protection/>
    </xf>
    <xf numFmtId="179" fontId="53" fillId="0" borderId="27" xfId="58" applyNumberFormat="1" applyFont="1" applyFill="1" applyBorder="1" applyAlignment="1" applyProtection="1">
      <alignment horizontal="center" vertical="center" wrapText="1"/>
      <protection/>
    </xf>
    <xf numFmtId="179" fontId="54" fillId="0" borderId="49" xfId="58" applyNumberFormat="1" applyFont="1" applyFill="1" applyBorder="1" applyAlignment="1" applyProtection="1">
      <alignment horizontal="center" vertical="center" wrapText="1"/>
      <protection/>
    </xf>
    <xf numFmtId="179" fontId="54" fillId="0" borderId="46" xfId="58" applyNumberFormat="1" applyFont="1" applyFill="1" applyBorder="1" applyAlignment="1" applyProtection="1">
      <alignment horizontal="center" vertical="center" wrapText="1"/>
      <protection/>
    </xf>
    <xf numFmtId="179" fontId="54" fillId="0" borderId="50" xfId="58" applyNumberFormat="1" applyFont="1" applyFill="1" applyBorder="1" applyAlignment="1" applyProtection="1">
      <alignment horizontal="center" vertical="center" wrapText="1"/>
      <protection/>
    </xf>
    <xf numFmtId="179" fontId="54" fillId="0" borderId="47" xfId="58" applyNumberFormat="1" applyFont="1" applyFill="1" applyBorder="1" applyAlignment="1" applyProtection="1">
      <alignment horizontal="center" vertical="center" wrapText="1"/>
      <protection/>
    </xf>
    <xf numFmtId="179" fontId="60" fillId="0" borderId="20" xfId="58" applyNumberFormat="1" applyFont="1" applyFill="1" applyBorder="1" applyAlignment="1" applyProtection="1">
      <alignment horizontal="left" vertical="center" wrapText="1" indent="1"/>
      <protection locked="0"/>
    </xf>
    <xf numFmtId="179" fontId="62" fillId="0" borderId="10" xfId="58" applyNumberFormat="1" applyFont="1" applyFill="1" applyBorder="1" applyAlignment="1" applyProtection="1">
      <alignment vertical="center" wrapText="1"/>
      <protection locked="0"/>
    </xf>
    <xf numFmtId="1" fontId="62" fillId="0" borderId="10" xfId="58" applyNumberFormat="1" applyFont="1" applyFill="1" applyBorder="1" applyAlignment="1" applyProtection="1">
      <alignment vertical="center" wrapText="1"/>
      <protection locked="0"/>
    </xf>
    <xf numFmtId="179" fontId="62" fillId="0" borderId="23" xfId="58" applyNumberFormat="1" applyFont="1" applyFill="1" applyBorder="1" applyAlignment="1" applyProtection="1">
      <alignment vertical="center" wrapText="1"/>
      <protection locked="0"/>
    </xf>
    <xf numFmtId="179" fontId="62" fillId="0" borderId="22" xfId="58" applyNumberFormat="1" applyFont="1" applyFill="1" applyBorder="1" applyAlignment="1" applyProtection="1">
      <alignment vertical="center" wrapText="1"/>
      <protection/>
    </xf>
    <xf numFmtId="179" fontId="56" fillId="0" borderId="20" xfId="58" applyNumberFormat="1" applyFont="1" applyFill="1" applyBorder="1" applyAlignment="1" applyProtection="1">
      <alignment horizontal="left" vertical="center" wrapText="1" indent="1"/>
      <protection locked="0"/>
    </xf>
    <xf numFmtId="1" fontId="62" fillId="0" borderId="10" xfId="58" applyNumberFormat="1" applyFont="1" applyFill="1" applyBorder="1" applyAlignment="1" applyProtection="1">
      <alignment horizontal="right" vertical="center" wrapText="1"/>
      <protection locked="0"/>
    </xf>
    <xf numFmtId="179" fontId="56" fillId="0" borderId="51" xfId="58" applyNumberFormat="1" applyFont="1" applyFill="1" applyBorder="1" applyAlignment="1" applyProtection="1">
      <alignment horizontal="left" vertical="center" wrapText="1" indent="1"/>
      <protection locked="0"/>
    </xf>
    <xf numFmtId="179" fontId="62" fillId="0" borderId="41" xfId="58" applyNumberFormat="1" applyFont="1" applyFill="1" applyBorder="1" applyAlignment="1" applyProtection="1">
      <alignment vertical="center" wrapText="1"/>
      <protection locked="0"/>
    </xf>
    <xf numFmtId="1" fontId="62" fillId="0" borderId="41" xfId="58" applyNumberFormat="1" applyFont="1" applyFill="1" applyBorder="1" applyAlignment="1" applyProtection="1">
      <alignment vertical="center" wrapText="1"/>
      <protection locked="0"/>
    </xf>
    <xf numFmtId="179" fontId="62" fillId="0" borderId="52" xfId="58" applyNumberFormat="1" applyFont="1" applyFill="1" applyBorder="1" applyAlignment="1" applyProtection="1">
      <alignment vertical="center" wrapText="1"/>
      <protection/>
    </xf>
    <xf numFmtId="179" fontId="53" fillId="0" borderId="14" xfId="58" applyNumberFormat="1" applyFont="1" applyFill="1" applyBorder="1" applyAlignment="1">
      <alignment horizontal="left" vertical="center" wrapText="1"/>
      <protection/>
    </xf>
    <xf numFmtId="179" fontId="53" fillId="0" borderId="37" xfId="58" applyNumberFormat="1" applyFont="1" applyFill="1" applyBorder="1" applyAlignment="1">
      <alignment vertical="center" wrapText="1"/>
      <protection/>
    </xf>
    <xf numFmtId="179" fontId="53" fillId="18" borderId="37" xfId="58" applyNumberFormat="1" applyFont="1" applyFill="1" applyBorder="1" applyAlignment="1" applyProtection="1">
      <alignment vertical="center" wrapText="1"/>
      <protection/>
    </xf>
    <xf numFmtId="179" fontId="53" fillId="0" borderId="27" xfId="58" applyNumberFormat="1" applyFont="1" applyFill="1" applyBorder="1" applyAlignment="1" applyProtection="1">
      <alignment vertical="center" wrapText="1"/>
      <protection/>
    </xf>
    <xf numFmtId="0" fontId="65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38" fillId="0" borderId="53" xfId="0" applyFont="1" applyBorder="1" applyAlignment="1">
      <alignment horizontal="centerContinuous" vertical="center"/>
    </xf>
    <xf numFmtId="0" fontId="38" fillId="0" borderId="39" xfId="0" applyFont="1" applyBorder="1" applyAlignment="1">
      <alignment horizontal="centerContinuous" vertical="center"/>
    </xf>
    <xf numFmtId="0" fontId="38" fillId="0" borderId="54" xfId="0" applyFont="1" applyBorder="1" applyAlignment="1">
      <alignment horizontal="centerContinuous" vertical="center"/>
    </xf>
    <xf numFmtId="0" fontId="66" fillId="0" borderId="31" xfId="0" applyFont="1" applyBorder="1" applyAlignment="1">
      <alignment horizontal="centerContinuous"/>
    </xf>
    <xf numFmtId="0" fontId="66" fillId="0" borderId="0" xfId="0" applyFont="1" applyBorder="1" applyAlignment="1">
      <alignment horizontal="centerContinuous"/>
    </xf>
    <xf numFmtId="0" fontId="66" fillId="0" borderId="55" xfId="0" applyFont="1" applyBorder="1" applyAlignment="1">
      <alignment horizontal="centerContinuous"/>
    </xf>
    <xf numFmtId="0" fontId="38" fillId="0" borderId="56" xfId="0" applyFont="1" applyBorder="1" applyAlignment="1">
      <alignment horizontal="centerContinuous" vertical="center"/>
    </xf>
    <xf numFmtId="0" fontId="38" fillId="0" borderId="25" xfId="0" applyFont="1" applyBorder="1" applyAlignment="1">
      <alignment horizontal="centerContinuous" vertical="center"/>
    </xf>
    <xf numFmtId="0" fontId="38" fillId="0" borderId="57" xfId="0" applyFont="1" applyBorder="1" applyAlignment="1">
      <alignment horizontal="centerContinuous" vertical="center"/>
    </xf>
    <xf numFmtId="0" fontId="38" fillId="0" borderId="42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55" xfId="0" applyFont="1" applyBorder="1" applyAlignment="1">
      <alignment/>
    </xf>
    <xf numFmtId="0" fontId="65" fillId="0" borderId="0" xfId="0" applyFont="1" applyBorder="1" applyAlignment="1">
      <alignment/>
    </xf>
    <xf numFmtId="0" fontId="66" fillId="0" borderId="23" xfId="0" applyFont="1" applyFill="1" applyBorder="1" applyAlignment="1">
      <alignment horizontal="center"/>
    </xf>
    <xf numFmtId="0" fontId="66" fillId="0" borderId="21" xfId="0" applyFont="1" applyFill="1" applyBorder="1" applyAlignment="1">
      <alignment horizontal="center"/>
    </xf>
    <xf numFmtId="0" fontId="66" fillId="0" borderId="35" xfId="0" applyFont="1" applyFill="1" applyBorder="1" applyAlignment="1">
      <alignment horizontal="center"/>
    </xf>
    <xf numFmtId="3" fontId="66" fillId="0" borderId="35" xfId="0" applyNumberFormat="1" applyFont="1" applyFill="1" applyBorder="1" applyAlignment="1">
      <alignment horizontal="center"/>
    </xf>
    <xf numFmtId="3" fontId="38" fillId="0" borderId="35" xfId="0" applyNumberFormat="1" applyFont="1" applyFill="1" applyBorder="1" applyAlignment="1">
      <alignment horizontal="center"/>
    </xf>
    <xf numFmtId="0" fontId="66" fillId="0" borderId="23" xfId="0" applyFont="1" applyBorder="1" applyAlignment="1">
      <alignment horizontal="center"/>
    </xf>
    <xf numFmtId="0" fontId="66" fillId="0" borderId="21" xfId="0" applyFont="1" applyBorder="1" applyAlignment="1">
      <alignment horizontal="center"/>
    </xf>
    <xf numFmtId="0" fontId="66" fillId="0" borderId="35" xfId="0" applyFont="1" applyBorder="1" applyAlignment="1">
      <alignment horizontal="center"/>
    </xf>
    <xf numFmtId="3" fontId="66" fillId="18" borderId="35" xfId="0" applyNumberFormat="1" applyFont="1" applyFill="1" applyBorder="1" applyAlignment="1">
      <alignment horizontal="center"/>
    </xf>
    <xf numFmtId="3" fontId="38" fillId="0" borderId="35" xfId="0" applyNumberFormat="1" applyFont="1" applyBorder="1" applyAlignment="1">
      <alignment horizontal="center"/>
    </xf>
    <xf numFmtId="3" fontId="38" fillId="0" borderId="58" xfId="0" applyNumberFormat="1" applyFont="1" applyBorder="1" applyAlignment="1">
      <alignment horizontal="center"/>
    </xf>
    <xf numFmtId="0" fontId="65" fillId="0" borderId="23" xfId="0" applyFont="1" applyFill="1" applyBorder="1" applyAlignment="1">
      <alignment/>
    </xf>
    <xf numFmtId="3" fontId="66" fillId="0" borderId="59" xfId="0" applyNumberFormat="1" applyFont="1" applyFill="1" applyBorder="1" applyAlignment="1">
      <alignment horizontal="center"/>
    </xf>
    <xf numFmtId="3" fontId="38" fillId="0" borderId="59" xfId="0" applyNumberFormat="1" applyFont="1" applyFill="1" applyBorder="1" applyAlignment="1">
      <alignment horizontal="center"/>
    </xf>
    <xf numFmtId="3" fontId="66" fillId="18" borderId="59" xfId="0" applyNumberFormat="1" applyFont="1" applyFill="1" applyBorder="1" applyAlignment="1">
      <alignment horizontal="center"/>
    </xf>
    <xf numFmtId="3" fontId="38" fillId="0" borderId="59" xfId="0" applyNumberFormat="1" applyFont="1" applyBorder="1" applyAlignment="1">
      <alignment horizontal="center"/>
    </xf>
    <xf numFmtId="3" fontId="38" fillId="0" borderId="60" xfId="0" applyNumberFormat="1" applyFont="1" applyBorder="1" applyAlignment="1">
      <alignment horizontal="center"/>
    </xf>
    <xf numFmtId="0" fontId="29" fillId="0" borderId="10" xfId="57" applyFont="1" applyBorder="1" applyAlignment="1">
      <alignment horizontal="center" vertical="center"/>
      <protection/>
    </xf>
    <xf numFmtId="0" fontId="29" fillId="0" borderId="10" xfId="57" applyFont="1" applyFill="1" applyBorder="1" applyAlignment="1">
      <alignment horizontal="center" vertical="center"/>
      <protection/>
    </xf>
    <xf numFmtId="0" fontId="29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5" fillId="0" borderId="35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61" xfId="0" applyFont="1" applyBorder="1" applyAlignment="1">
      <alignment vertical="center" wrapText="1"/>
    </xf>
    <xf numFmtId="0" fontId="6" fillId="0" borderId="62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9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5" fillId="0" borderId="59" xfId="0" applyFont="1" applyBorder="1" applyAlignment="1">
      <alignment/>
    </xf>
    <xf numFmtId="49" fontId="5" fillId="0" borderId="44" xfId="0" applyNumberFormat="1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6" fillId="0" borderId="59" xfId="0" applyFont="1" applyBorder="1" applyAlignment="1">
      <alignment/>
    </xf>
    <xf numFmtId="0" fontId="29" fillId="0" borderId="3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29" fillId="0" borderId="43" xfId="0" applyFont="1" applyBorder="1" applyAlignment="1">
      <alignment/>
    </xf>
    <xf numFmtId="0" fontId="29" fillId="0" borderId="31" xfId="0" applyFont="1" applyBorder="1" applyAlignment="1">
      <alignment/>
    </xf>
    <xf numFmtId="0" fontId="6" fillId="0" borderId="59" xfId="0" applyFont="1" applyBorder="1" applyAlignment="1">
      <alignment vertical="center" wrapText="1"/>
    </xf>
    <xf numFmtId="0" fontId="6" fillId="0" borderId="29" xfId="0" applyFont="1" applyBorder="1" applyAlignment="1">
      <alignment horizontal="center"/>
    </xf>
    <xf numFmtId="0" fontId="6" fillId="0" borderId="60" xfId="0" applyFont="1" applyBorder="1" applyAlignment="1">
      <alignment/>
    </xf>
    <xf numFmtId="0" fontId="6" fillId="0" borderId="33" xfId="0" applyFont="1" applyBorder="1" applyAlignment="1">
      <alignment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left" vertical="center" wrapText="1"/>
    </xf>
    <xf numFmtId="0" fontId="5" fillId="0" borderId="6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10" xfId="59" applyFont="1" applyBorder="1" applyAlignment="1">
      <alignment horizontal="left" vertical="center"/>
      <protection/>
    </xf>
    <xf numFmtId="0" fontId="38" fillId="0" borderId="23" xfId="0" applyFont="1" applyFill="1" applyBorder="1" applyAlignment="1">
      <alignment horizontal="left" vertical="top"/>
    </xf>
    <xf numFmtId="0" fontId="38" fillId="0" borderId="59" xfId="0" applyFont="1" applyFill="1" applyBorder="1" applyAlignment="1">
      <alignment horizontal="left" vertical="top"/>
    </xf>
    <xf numFmtId="179" fontId="7" fillId="0" borderId="10" xfId="58" applyNumberFormat="1" applyFont="1" applyFill="1" applyBorder="1" applyAlignment="1">
      <alignment horizontal="left" vertical="center" wrapText="1"/>
      <protection/>
    </xf>
    <xf numFmtId="179" fontId="7" fillId="0" borderId="22" xfId="58" applyNumberFormat="1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7" fillId="0" borderId="23" xfId="0" applyFont="1" applyFill="1" applyBorder="1" applyAlignment="1">
      <alignment horizontal="left" vertical="top" wrapText="1"/>
    </xf>
    <xf numFmtId="0" fontId="7" fillId="0" borderId="59" xfId="0" applyFont="1" applyFill="1" applyBorder="1" applyAlignment="1">
      <alignment horizontal="left" vertical="top" wrapText="1"/>
    </xf>
    <xf numFmtId="0" fontId="38" fillId="0" borderId="10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179" fontId="50" fillId="0" borderId="10" xfId="58" applyNumberFormat="1" applyFont="1" applyFill="1" applyBorder="1" applyAlignment="1">
      <alignment horizontal="left" vertical="center" wrapText="1"/>
      <protection/>
    </xf>
    <xf numFmtId="179" fontId="50" fillId="0" borderId="22" xfId="58" applyNumberFormat="1" applyFont="1" applyFill="1" applyBorder="1" applyAlignment="1">
      <alignment horizontal="left" vertical="center" wrapText="1"/>
      <protection/>
    </xf>
    <xf numFmtId="0" fontId="4" fillId="0" borderId="32" xfId="57" applyFont="1" applyBorder="1" applyAlignment="1">
      <alignment horizontal="center" vertical="center"/>
      <protection/>
    </xf>
    <xf numFmtId="0" fontId="4" fillId="0" borderId="33" xfId="57" applyFont="1" applyBorder="1" applyAlignment="1">
      <alignment horizontal="center" vertical="center"/>
      <protection/>
    </xf>
    <xf numFmtId="0" fontId="4" fillId="0" borderId="34" xfId="57" applyFont="1" applyBorder="1" applyAlignment="1">
      <alignment horizontal="center" vertical="center"/>
      <protection/>
    </xf>
    <xf numFmtId="0" fontId="32" fillId="0" borderId="44" xfId="57" applyFont="1" applyBorder="1" applyAlignment="1">
      <alignment horizontal="center" vertical="center" wrapText="1"/>
      <protection/>
    </xf>
    <xf numFmtId="0" fontId="32" fillId="0" borderId="21" xfId="57" applyFont="1" applyBorder="1" applyAlignment="1">
      <alignment horizontal="center" vertical="center" wrapText="1"/>
      <protection/>
    </xf>
    <xf numFmtId="0" fontId="32" fillId="0" borderId="59" xfId="57" applyFont="1" applyBorder="1" applyAlignment="1">
      <alignment horizontal="center" vertical="center" wrapText="1"/>
      <protection/>
    </xf>
    <xf numFmtId="0" fontId="7" fillId="0" borderId="12" xfId="57" applyFont="1" applyBorder="1" applyAlignment="1">
      <alignment horizontal="left" vertical="center"/>
      <protection/>
    </xf>
    <xf numFmtId="0" fontId="7" fillId="0" borderId="13" xfId="57" applyFont="1" applyBorder="1" applyAlignment="1">
      <alignment horizontal="left" vertical="center"/>
      <protection/>
    </xf>
    <xf numFmtId="0" fontId="39" fillId="0" borderId="10" xfId="57" applyFont="1" applyBorder="1" applyAlignment="1">
      <alignment horizontal="right" vertical="center" wrapText="1"/>
      <protection/>
    </xf>
    <xf numFmtId="0" fontId="34" fillId="0" borderId="10" xfId="0" applyFont="1" applyBorder="1" applyAlignment="1">
      <alignment horizontal="right" vertical="center" wrapText="1"/>
    </xf>
    <xf numFmtId="0" fontId="33" fillId="0" borderId="10" xfId="57" applyFont="1" applyBorder="1" applyAlignment="1">
      <alignment horizontal="left"/>
      <protection/>
    </xf>
    <xf numFmtId="0" fontId="29" fillId="0" borderId="21" xfId="0" applyFont="1" applyBorder="1" applyAlignment="1">
      <alignment horizontal="left"/>
    </xf>
    <xf numFmtId="0" fontId="39" fillId="0" borderId="10" xfId="57" applyFont="1" applyBorder="1" applyAlignment="1">
      <alignment horizontal="left" vertical="center" wrapText="1"/>
      <protection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35" fillId="0" borderId="11" xfId="57" applyFont="1" applyBorder="1" applyAlignment="1">
      <alignment horizontal="center" vertical="center" wrapText="1"/>
      <protection/>
    </xf>
    <xf numFmtId="0" fontId="36" fillId="0" borderId="11" xfId="0" applyFont="1" applyBorder="1" applyAlignment="1">
      <alignment horizontal="center" vertical="center" wrapText="1"/>
    </xf>
    <xf numFmtId="0" fontId="33" fillId="0" borderId="10" xfId="57" applyFont="1" applyBorder="1" applyAlignment="1">
      <alignment horizontal="left" wrapText="1"/>
      <protection/>
    </xf>
    <xf numFmtId="0" fontId="39" fillId="0" borderId="10" xfId="57" applyFont="1" applyBorder="1" applyAlignment="1">
      <alignment horizontal="left"/>
      <protection/>
    </xf>
    <xf numFmtId="0" fontId="35" fillId="0" borderId="38" xfId="57" applyFont="1" applyBorder="1" applyAlignment="1">
      <alignment horizontal="center" vertical="center" wrapText="1"/>
      <protection/>
    </xf>
    <xf numFmtId="0" fontId="35" fillId="0" borderId="39" xfId="57" applyFont="1" applyBorder="1" applyAlignment="1">
      <alignment horizontal="center" vertical="center" wrapText="1"/>
      <protection/>
    </xf>
    <xf numFmtId="0" fontId="35" fillId="0" borderId="40" xfId="57" applyFont="1" applyBorder="1" applyAlignment="1">
      <alignment horizontal="center" vertical="center" wrapText="1"/>
      <protection/>
    </xf>
    <xf numFmtId="0" fontId="35" fillId="0" borderId="67" xfId="57" applyFont="1" applyBorder="1" applyAlignment="1">
      <alignment horizontal="center" vertical="center" wrapText="1"/>
      <protection/>
    </xf>
    <xf numFmtId="0" fontId="35" fillId="0" borderId="18" xfId="57" applyFont="1" applyBorder="1" applyAlignment="1">
      <alignment horizontal="center" vertical="center" wrapText="1"/>
      <protection/>
    </xf>
    <xf numFmtId="0" fontId="35" fillId="0" borderId="68" xfId="57" applyFont="1" applyBorder="1" applyAlignment="1">
      <alignment horizontal="center" vertical="center" wrapText="1"/>
      <protection/>
    </xf>
    <xf numFmtId="0" fontId="33" fillId="0" borderId="32" xfId="57" applyFont="1" applyBorder="1" applyAlignment="1">
      <alignment horizontal="center" vertical="center" wrapText="1"/>
      <protection/>
    </xf>
    <xf numFmtId="0" fontId="33" fillId="0" borderId="20" xfId="57" applyFont="1" applyBorder="1" applyAlignment="1">
      <alignment horizontal="center" vertical="center" wrapText="1"/>
      <protection/>
    </xf>
    <xf numFmtId="0" fontId="33" fillId="0" borderId="28" xfId="57" applyFont="1" applyBorder="1" applyAlignment="1">
      <alignment horizontal="center" vertical="center" wrapText="1"/>
      <protection/>
    </xf>
    <xf numFmtId="0" fontId="33" fillId="0" borderId="11" xfId="57" applyFont="1" applyBorder="1" applyAlignment="1">
      <alignment horizontal="center" vertical="center"/>
      <protection/>
    </xf>
    <xf numFmtId="0" fontId="33" fillId="0" borderId="33" xfId="57" applyFont="1" applyBorder="1" applyAlignment="1">
      <alignment horizontal="center" vertical="center"/>
      <protection/>
    </xf>
    <xf numFmtId="0" fontId="33" fillId="0" borderId="61" xfId="57" applyFont="1" applyBorder="1" applyAlignment="1">
      <alignment horizontal="center" vertical="center"/>
      <protection/>
    </xf>
    <xf numFmtId="0" fontId="33" fillId="0" borderId="10" xfId="57" applyFont="1" applyBorder="1" applyAlignment="1">
      <alignment horizontal="center" vertical="center"/>
      <protection/>
    </xf>
    <xf numFmtId="0" fontId="33" fillId="0" borderId="23" xfId="57" applyFont="1" applyBorder="1" applyAlignment="1">
      <alignment horizontal="center" vertical="center"/>
      <protection/>
    </xf>
    <xf numFmtId="0" fontId="33" fillId="0" borderId="29" xfId="57" applyFont="1" applyBorder="1" applyAlignment="1">
      <alignment horizontal="center" vertical="center"/>
      <protection/>
    </xf>
    <xf numFmtId="0" fontId="39" fillId="0" borderId="10" xfId="57" applyFont="1" applyBorder="1" applyAlignment="1">
      <alignment horizontal="left" vertical="center"/>
      <protection/>
    </xf>
    <xf numFmtId="0" fontId="39" fillId="0" borderId="10" xfId="57" applyFont="1" applyBorder="1" applyAlignment="1">
      <alignment horizontal="right" vertical="center"/>
      <protection/>
    </xf>
    <xf numFmtId="0" fontId="6" fillId="0" borderId="0" xfId="57" applyFont="1" applyAlignment="1">
      <alignment horizontal="center"/>
      <protection/>
    </xf>
    <xf numFmtId="0" fontId="8" fillId="0" borderId="0" xfId="57" applyFont="1" applyAlignment="1">
      <alignment horizontal="center" vertical="center"/>
      <protection/>
    </xf>
    <xf numFmtId="0" fontId="8" fillId="0" borderId="36" xfId="57" applyFont="1" applyBorder="1" applyAlignment="1">
      <alignment horizontal="right"/>
      <protection/>
    </xf>
    <xf numFmtId="0" fontId="35" fillId="0" borderId="31" xfId="57" applyFont="1" applyBorder="1" applyAlignment="1">
      <alignment horizontal="center" vertical="center" wrapText="1"/>
      <protection/>
    </xf>
    <xf numFmtId="0" fontId="35" fillId="0" borderId="0" xfId="57" applyFont="1" applyBorder="1" applyAlignment="1">
      <alignment horizontal="center" vertical="center" wrapText="1"/>
      <protection/>
    </xf>
    <xf numFmtId="0" fontId="35" fillId="0" borderId="43" xfId="57" applyFont="1" applyBorder="1" applyAlignment="1">
      <alignment horizontal="center" vertical="center" wrapText="1"/>
      <protection/>
    </xf>
    <xf numFmtId="0" fontId="35" fillId="0" borderId="0" xfId="57" applyFont="1" applyBorder="1" applyAlignment="1">
      <alignment vertical="center"/>
      <protection/>
    </xf>
    <xf numFmtId="0" fontId="36" fillId="0" borderId="0" xfId="0" applyFont="1" applyBorder="1" applyAlignment="1">
      <alignment vertical="center"/>
    </xf>
    <xf numFmtId="0" fontId="33" fillId="0" borderId="10" xfId="57" applyFont="1" applyBorder="1" applyAlignment="1">
      <alignment horizontal="left" vertical="center"/>
      <protection/>
    </xf>
    <xf numFmtId="0" fontId="33" fillId="0" borderId="10" xfId="57" applyFont="1" applyBorder="1" applyAlignment="1">
      <alignment horizontal="left" vertical="center" wrapText="1"/>
      <protection/>
    </xf>
    <xf numFmtId="0" fontId="39" fillId="0" borderId="10" xfId="57" applyFont="1" applyBorder="1" applyAlignment="1">
      <alignment horizontal="right" wrapText="1"/>
      <protection/>
    </xf>
    <xf numFmtId="0" fontId="39" fillId="18" borderId="10" xfId="57" applyFont="1" applyFill="1" applyBorder="1" applyAlignment="1">
      <alignment horizontal="center"/>
      <protection/>
    </xf>
    <xf numFmtId="0" fontId="33" fillId="0" borderId="10" xfId="57" applyFont="1" applyBorder="1" applyAlignment="1">
      <alignment horizontal="center"/>
      <protection/>
    </xf>
    <xf numFmtId="0" fontId="35" fillId="0" borderId="0" xfId="57" applyFont="1" applyBorder="1" applyAlignment="1">
      <alignment horizontal="left"/>
      <protection/>
    </xf>
    <xf numFmtId="0" fontId="33" fillId="0" borderId="37" xfId="57" applyFont="1" applyBorder="1" applyAlignment="1">
      <alignment horizontal="center"/>
      <protection/>
    </xf>
    <xf numFmtId="0" fontId="33" fillId="0" borderId="11" xfId="57" applyFont="1" applyBorder="1" applyAlignment="1">
      <alignment horizontal="left"/>
      <protection/>
    </xf>
    <xf numFmtId="0" fontId="39" fillId="0" borderId="23" xfId="57" applyFont="1" applyBorder="1" applyAlignment="1">
      <alignment horizontal="right" vertical="center" wrapText="1"/>
      <protection/>
    </xf>
    <xf numFmtId="0" fontId="39" fillId="0" borderId="35" xfId="57" applyFont="1" applyBorder="1" applyAlignment="1">
      <alignment horizontal="right" vertical="center" wrapText="1"/>
      <protection/>
    </xf>
    <xf numFmtId="0" fontId="33" fillId="0" borderId="23" xfId="57" applyFont="1" applyBorder="1" applyAlignment="1">
      <alignment horizontal="left" vertical="center" wrapText="1"/>
      <protection/>
    </xf>
    <xf numFmtId="0" fontId="33" fillId="0" borderId="35" xfId="57" applyFont="1" applyBorder="1" applyAlignment="1">
      <alignment horizontal="left" vertical="center" wrapText="1"/>
      <protection/>
    </xf>
    <xf numFmtId="0" fontId="39" fillId="18" borderId="12" xfId="57" applyFont="1" applyFill="1" applyBorder="1" applyAlignment="1">
      <alignment horizontal="center"/>
      <protection/>
    </xf>
    <xf numFmtId="0" fontId="39" fillId="0" borderId="23" xfId="57" applyFont="1" applyBorder="1" applyAlignment="1">
      <alignment horizontal="left" vertical="center" wrapText="1"/>
      <protection/>
    </xf>
    <xf numFmtId="0" fontId="39" fillId="0" borderId="35" xfId="57" applyFont="1" applyBorder="1" applyAlignment="1">
      <alignment horizontal="left" vertical="center" wrapText="1"/>
      <protection/>
    </xf>
    <xf numFmtId="0" fontId="33" fillId="0" borderId="23" xfId="57" applyFont="1" applyBorder="1" applyAlignment="1">
      <alignment horizontal="left" vertical="center"/>
      <protection/>
    </xf>
    <xf numFmtId="0" fontId="33" fillId="0" borderId="35" xfId="57" applyFont="1" applyBorder="1" applyAlignment="1">
      <alignment horizontal="left" vertical="center"/>
      <protection/>
    </xf>
    <xf numFmtId="0" fontId="6" fillId="0" borderId="36" xfId="57" applyFont="1" applyBorder="1" applyAlignment="1">
      <alignment horizontal="right"/>
      <protection/>
    </xf>
    <xf numFmtId="0" fontId="33" fillId="0" borderId="24" xfId="57" applyFont="1" applyBorder="1" applyAlignment="1">
      <alignment horizontal="center" vertical="center" wrapText="1"/>
      <protection/>
    </xf>
    <xf numFmtId="0" fontId="33" fillId="0" borderId="12" xfId="57" applyFont="1" applyBorder="1" applyAlignment="1">
      <alignment horizontal="center" vertical="center"/>
      <protection/>
    </xf>
    <xf numFmtId="0" fontId="33" fillId="0" borderId="33" xfId="57" applyFont="1" applyBorder="1" applyAlignment="1">
      <alignment horizontal="center" vertical="center" wrapText="1"/>
      <protection/>
    </xf>
    <xf numFmtId="0" fontId="33" fillId="0" borderId="10" xfId="57" applyFont="1" applyBorder="1" applyAlignment="1">
      <alignment horizontal="center" vertical="center" wrapText="1"/>
      <protection/>
    </xf>
    <xf numFmtId="0" fontId="33" fillId="0" borderId="69" xfId="57" applyFont="1" applyBorder="1" applyAlignment="1">
      <alignment horizontal="center" vertical="center" wrapText="1"/>
      <protection/>
    </xf>
    <xf numFmtId="0" fontId="33" fillId="0" borderId="11" xfId="57" applyFont="1" applyBorder="1" applyAlignment="1">
      <alignment horizontal="center" vertical="center" wrapText="1"/>
      <protection/>
    </xf>
    <xf numFmtId="0" fontId="33" fillId="0" borderId="70" xfId="57" applyFont="1" applyBorder="1" applyAlignment="1">
      <alignment horizontal="center" vertical="center" wrapText="1"/>
      <protection/>
    </xf>
    <xf numFmtId="0" fontId="33" fillId="0" borderId="19" xfId="57" applyFont="1" applyBorder="1" applyAlignment="1">
      <alignment horizontal="center" vertical="center" wrapText="1"/>
      <protection/>
    </xf>
    <xf numFmtId="0" fontId="30" fillId="0" borderId="0" xfId="57" applyFont="1" applyAlignment="1">
      <alignment horizontal="center"/>
      <protection/>
    </xf>
    <xf numFmtId="0" fontId="4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33" fillId="0" borderId="37" xfId="57" applyFont="1" applyBorder="1" applyAlignment="1">
      <alignment horizontal="center" vertical="center"/>
      <protection/>
    </xf>
    <xf numFmtId="0" fontId="33" fillId="0" borderId="27" xfId="57" applyFont="1" applyBorder="1" applyAlignment="1">
      <alignment horizontal="center" vertical="center"/>
      <protection/>
    </xf>
    <xf numFmtId="0" fontId="39" fillId="0" borderId="11" xfId="57" applyFont="1" applyBorder="1" applyAlignment="1">
      <alignment horizontal="left" vertical="center" wrapText="1"/>
      <protection/>
    </xf>
    <xf numFmtId="0" fontId="42" fillId="0" borderId="32" xfId="0" applyFont="1" applyFill="1" applyBorder="1" applyAlignment="1">
      <alignment horizontal="center" vertical="top" wrapText="1"/>
    </xf>
    <xf numFmtId="0" fontId="42" fillId="0" borderId="33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center" vertical="top" wrapText="1"/>
    </xf>
    <xf numFmtId="0" fontId="45" fillId="0" borderId="23" xfId="0" applyFont="1" applyFill="1" applyBorder="1" applyAlignment="1">
      <alignment horizontal="center" vertical="top" wrapText="1"/>
    </xf>
    <xf numFmtId="0" fontId="45" fillId="0" borderId="21" xfId="0" applyFont="1" applyFill="1" applyBorder="1" applyAlignment="1">
      <alignment horizontal="center" vertical="top" wrapText="1"/>
    </xf>
    <xf numFmtId="0" fontId="45" fillId="0" borderId="36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0" fontId="66" fillId="0" borderId="38" xfId="0" applyFont="1" applyBorder="1" applyAlignment="1">
      <alignment horizontal="center" vertical="center"/>
    </xf>
    <xf numFmtId="0" fontId="66" fillId="0" borderId="39" xfId="0" applyFont="1" applyBorder="1" applyAlignment="1">
      <alignment horizontal="center" vertical="center"/>
    </xf>
    <xf numFmtId="0" fontId="66" fillId="0" borderId="54" xfId="0" applyFont="1" applyBorder="1" applyAlignment="1">
      <alignment horizontal="center" vertical="center"/>
    </xf>
    <xf numFmtId="0" fontId="38" fillId="0" borderId="53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38" fillId="0" borderId="54" xfId="0" applyFont="1" applyBorder="1" applyAlignment="1">
      <alignment horizontal="center" vertical="center" wrapText="1"/>
    </xf>
    <xf numFmtId="0" fontId="38" fillId="0" borderId="71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45" xfId="0" applyFont="1" applyBorder="1" applyAlignment="1">
      <alignment horizontal="center" vertical="center" wrapText="1"/>
    </xf>
    <xf numFmtId="0" fontId="38" fillId="0" borderId="69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70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center" vertical="center"/>
    </xf>
    <xf numFmtId="0" fontId="66" fillId="0" borderId="23" xfId="0" applyFont="1" applyFill="1" applyBorder="1" applyAlignment="1">
      <alignment horizontal="center"/>
    </xf>
    <xf numFmtId="0" fontId="66" fillId="0" borderId="21" xfId="0" applyFont="1" applyFill="1" applyBorder="1" applyAlignment="1">
      <alignment horizontal="center"/>
    </xf>
    <xf numFmtId="0" fontId="66" fillId="0" borderId="35" xfId="0" applyFont="1" applyFill="1" applyBorder="1" applyAlignment="1">
      <alignment horizontal="center"/>
    </xf>
    <xf numFmtId="0" fontId="67" fillId="0" borderId="44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35" xfId="0" applyFont="1" applyBorder="1" applyAlignment="1">
      <alignment horizontal="left" vertical="center" wrapText="1"/>
    </xf>
    <xf numFmtId="165" fontId="66" fillId="0" borderId="23" xfId="0" applyNumberFormat="1" applyFont="1" applyBorder="1" applyAlignment="1">
      <alignment horizontal="center"/>
    </xf>
    <xf numFmtId="165" fontId="66" fillId="0" borderId="21" xfId="0" applyNumberFormat="1" applyFont="1" applyBorder="1" applyAlignment="1">
      <alignment horizontal="center"/>
    </xf>
    <xf numFmtId="165" fontId="66" fillId="0" borderId="59" xfId="0" applyNumberFormat="1" applyFont="1" applyBorder="1" applyAlignment="1">
      <alignment horizontal="center"/>
    </xf>
    <xf numFmtId="0" fontId="66" fillId="0" borderId="44" xfId="0" applyFont="1" applyBorder="1" applyAlignment="1">
      <alignment horizontal="left" vertical="center" wrapText="1"/>
    </xf>
    <xf numFmtId="0" fontId="66" fillId="0" borderId="21" xfId="0" applyFont="1" applyBorder="1" applyAlignment="1">
      <alignment horizontal="left" vertical="center" wrapText="1"/>
    </xf>
    <xf numFmtId="0" fontId="66" fillId="0" borderId="35" xfId="0" applyFont="1" applyBorder="1" applyAlignment="1">
      <alignment horizontal="left" vertical="center" wrapText="1"/>
    </xf>
    <xf numFmtId="165" fontId="66" fillId="0" borderId="23" xfId="0" applyNumberFormat="1" applyFont="1" applyFill="1" applyBorder="1" applyAlignment="1">
      <alignment horizontal="center"/>
    </xf>
    <xf numFmtId="165" fontId="66" fillId="0" borderId="21" xfId="0" applyNumberFormat="1" applyFont="1" applyFill="1" applyBorder="1" applyAlignment="1">
      <alignment horizontal="center"/>
    </xf>
    <xf numFmtId="165" fontId="66" fillId="0" borderId="35" xfId="0" applyNumberFormat="1" applyFont="1" applyFill="1" applyBorder="1" applyAlignment="1">
      <alignment horizontal="center"/>
    </xf>
    <xf numFmtId="0" fontId="66" fillId="18" borderId="44" xfId="0" applyFont="1" applyFill="1" applyBorder="1" applyAlignment="1">
      <alignment horizontal="left" vertical="center" wrapText="1"/>
    </xf>
    <xf numFmtId="0" fontId="66" fillId="18" borderId="21" xfId="0" applyFont="1" applyFill="1" applyBorder="1" applyAlignment="1">
      <alignment horizontal="left" vertical="center" wrapText="1"/>
    </xf>
    <xf numFmtId="0" fontId="66" fillId="18" borderId="35" xfId="0" applyFont="1" applyFill="1" applyBorder="1" applyAlignment="1">
      <alignment horizontal="left" vertical="center" wrapText="1"/>
    </xf>
    <xf numFmtId="165" fontId="66" fillId="18" borderId="23" xfId="0" applyNumberFormat="1" applyFont="1" applyFill="1" applyBorder="1" applyAlignment="1">
      <alignment horizontal="center"/>
    </xf>
    <xf numFmtId="165" fontId="66" fillId="18" borderId="21" xfId="0" applyNumberFormat="1" applyFont="1" applyFill="1" applyBorder="1" applyAlignment="1">
      <alignment horizontal="center"/>
    </xf>
    <xf numFmtId="165" fontId="66" fillId="18" borderId="35" xfId="0" applyNumberFormat="1" applyFont="1" applyFill="1" applyBorder="1" applyAlignment="1">
      <alignment horizontal="center"/>
    </xf>
    <xf numFmtId="0" fontId="66" fillId="0" borderId="23" xfId="0" applyFont="1" applyBorder="1" applyAlignment="1">
      <alignment horizontal="center"/>
    </xf>
    <xf numFmtId="0" fontId="66" fillId="0" borderId="21" xfId="0" applyFont="1" applyBorder="1" applyAlignment="1">
      <alignment horizontal="center"/>
    </xf>
    <xf numFmtId="0" fontId="66" fillId="0" borderId="35" xfId="0" applyFont="1" applyBorder="1" applyAlignment="1">
      <alignment horizontal="center"/>
    </xf>
    <xf numFmtId="0" fontId="38" fillId="0" borderId="44" xfId="0" applyFont="1" applyBorder="1" applyAlignment="1">
      <alignment horizontal="left" vertical="center" wrapText="1"/>
    </xf>
    <xf numFmtId="0" fontId="38" fillId="0" borderId="21" xfId="0" applyFont="1" applyBorder="1" applyAlignment="1">
      <alignment horizontal="left" vertical="center" wrapText="1"/>
    </xf>
    <xf numFmtId="0" fontId="38" fillId="0" borderId="35" xfId="0" applyFont="1" applyBorder="1" applyAlignment="1">
      <alignment horizontal="left" vertical="center" wrapText="1"/>
    </xf>
    <xf numFmtId="165" fontId="38" fillId="0" borderId="23" xfId="0" applyNumberFormat="1" applyFont="1" applyFill="1" applyBorder="1" applyAlignment="1">
      <alignment horizontal="center"/>
    </xf>
    <xf numFmtId="165" fontId="38" fillId="0" borderId="21" xfId="0" applyNumberFormat="1" applyFont="1" applyFill="1" applyBorder="1" applyAlignment="1">
      <alignment horizontal="center"/>
    </xf>
    <xf numFmtId="165" fontId="38" fillId="0" borderId="35" xfId="0" applyNumberFormat="1" applyFont="1" applyFill="1" applyBorder="1" applyAlignment="1">
      <alignment horizontal="center"/>
    </xf>
    <xf numFmtId="0" fontId="66" fillId="0" borderId="44" xfId="0" applyFont="1" applyFill="1" applyBorder="1" applyAlignment="1">
      <alignment horizontal="left" vertical="center" wrapText="1"/>
    </xf>
    <xf numFmtId="0" fontId="66" fillId="0" borderId="21" xfId="0" applyFont="1" applyFill="1" applyBorder="1" applyAlignment="1">
      <alignment horizontal="left" vertical="center" wrapText="1"/>
    </xf>
    <xf numFmtId="0" fontId="66" fillId="0" borderId="35" xfId="0" applyFont="1" applyFill="1" applyBorder="1" applyAlignment="1">
      <alignment horizontal="left" vertical="center" wrapText="1"/>
    </xf>
    <xf numFmtId="0" fontId="66" fillId="0" borderId="44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6" fillId="0" borderId="35" xfId="0" applyFont="1" applyBorder="1" applyAlignment="1">
      <alignment horizontal="left" vertical="center"/>
    </xf>
    <xf numFmtId="0" fontId="66" fillId="0" borderId="64" xfId="0" applyFont="1" applyBorder="1" applyAlignment="1">
      <alignment horizontal="center"/>
    </xf>
    <xf numFmtId="0" fontId="66" fillId="0" borderId="72" xfId="0" applyFont="1" applyBorder="1" applyAlignment="1">
      <alignment horizontal="center"/>
    </xf>
    <xf numFmtId="0" fontId="66" fillId="0" borderId="58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165" fontId="38" fillId="0" borderId="23" xfId="0" applyNumberFormat="1" applyFont="1" applyBorder="1" applyAlignment="1">
      <alignment horizontal="center"/>
    </xf>
    <xf numFmtId="165" fontId="38" fillId="0" borderId="21" xfId="0" applyNumberFormat="1" applyFont="1" applyBorder="1" applyAlignment="1">
      <alignment horizontal="center"/>
    </xf>
    <xf numFmtId="165" fontId="38" fillId="0" borderId="35" xfId="0" applyNumberFormat="1" applyFont="1" applyBorder="1" applyAlignment="1">
      <alignment horizontal="center"/>
    </xf>
    <xf numFmtId="0" fontId="38" fillId="0" borderId="63" xfId="0" applyFont="1" applyBorder="1" applyAlignment="1">
      <alignment horizontal="left" vertical="center" wrapText="1"/>
    </xf>
    <xf numFmtId="0" fontId="38" fillId="0" borderId="72" xfId="0" applyFont="1" applyBorder="1" applyAlignment="1">
      <alignment horizontal="left" vertical="center" wrapText="1"/>
    </xf>
    <xf numFmtId="0" fontId="38" fillId="0" borderId="58" xfId="0" applyFont="1" applyBorder="1" applyAlignment="1">
      <alignment horizontal="left" vertical="center" wrapText="1"/>
    </xf>
    <xf numFmtId="165" fontId="38" fillId="0" borderId="64" xfId="0" applyNumberFormat="1" applyFont="1" applyBorder="1" applyAlignment="1">
      <alignment horizontal="center"/>
    </xf>
    <xf numFmtId="165" fontId="38" fillId="0" borderId="72" xfId="0" applyNumberFormat="1" applyFont="1" applyBorder="1" applyAlignment="1">
      <alignment horizontal="center"/>
    </xf>
    <xf numFmtId="165" fontId="38" fillId="0" borderId="58" xfId="0" applyNumberFormat="1" applyFont="1" applyBorder="1" applyAlignment="1">
      <alignment horizontal="center"/>
    </xf>
    <xf numFmtId="179" fontId="51" fillId="0" borderId="0" xfId="58" applyNumberFormat="1" applyFont="1" applyFill="1" applyBorder="1" applyAlignment="1">
      <alignment horizontal="center" vertical="center" wrapText="1"/>
      <protection/>
    </xf>
    <xf numFmtId="179" fontId="60" fillId="0" borderId="0" xfId="58" applyNumberFormat="1" applyFont="1" applyFill="1" applyBorder="1" applyAlignment="1">
      <alignment horizontal="center" vertical="center" wrapText="1"/>
      <protection/>
    </xf>
    <xf numFmtId="0" fontId="3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9" fontId="53" fillId="0" borderId="28" xfId="58" applyNumberFormat="1" applyFont="1" applyFill="1" applyBorder="1" applyAlignment="1">
      <alignment horizontal="left" vertical="center" wrapText="1" indent="2"/>
      <protection/>
    </xf>
    <xf numFmtId="179" fontId="53" fillId="0" borderId="29" xfId="58" applyNumberFormat="1" applyFont="1" applyFill="1" applyBorder="1" applyAlignment="1">
      <alignment horizontal="left" vertical="center" wrapText="1" indent="2"/>
      <protection/>
    </xf>
    <xf numFmtId="179" fontId="53" fillId="0" borderId="32" xfId="58" applyNumberFormat="1" applyFont="1" applyFill="1" applyBorder="1" applyAlignment="1">
      <alignment horizontal="center" vertical="center" wrapText="1"/>
      <protection/>
    </xf>
    <xf numFmtId="179" fontId="53" fillId="0" borderId="20" xfId="58" applyNumberFormat="1" applyFont="1" applyFill="1" applyBorder="1" applyAlignment="1">
      <alignment horizontal="center" vertical="center" wrapText="1"/>
      <protection/>
    </xf>
    <xf numFmtId="179" fontId="53" fillId="0" borderId="33" xfId="58" applyNumberFormat="1" applyFont="1" applyFill="1" applyBorder="1" applyAlignment="1">
      <alignment horizontal="center" vertical="center"/>
      <protection/>
    </xf>
    <xf numFmtId="179" fontId="53" fillId="0" borderId="10" xfId="58" applyNumberFormat="1" applyFont="1" applyFill="1" applyBorder="1" applyAlignment="1">
      <alignment horizontal="center" vertical="center"/>
      <protection/>
    </xf>
    <xf numFmtId="179" fontId="53" fillId="0" borderId="33" xfId="58" applyNumberFormat="1" applyFont="1" applyFill="1" applyBorder="1" applyAlignment="1">
      <alignment horizontal="center" vertical="center" wrapText="1"/>
      <protection/>
    </xf>
    <xf numFmtId="179" fontId="53" fillId="0" borderId="10" xfId="58" applyNumberFormat="1" applyFont="1" applyFill="1" applyBorder="1" applyAlignment="1">
      <alignment horizontal="center" vertical="center" wrapText="1"/>
      <protection/>
    </xf>
    <xf numFmtId="179" fontId="53" fillId="0" borderId="70" xfId="58" applyNumberFormat="1" applyFont="1" applyFill="1" applyBorder="1" applyAlignment="1">
      <alignment horizontal="center" vertical="center" wrapText="1"/>
      <protection/>
    </xf>
    <xf numFmtId="179" fontId="53" fillId="0" borderId="19" xfId="58" applyNumberFormat="1" applyFont="1" applyFill="1" applyBorder="1" applyAlignment="1">
      <alignment horizontal="center" vertical="center" wrapText="1"/>
      <protection/>
    </xf>
    <xf numFmtId="0" fontId="51" fillId="0" borderId="0" xfId="58" applyFont="1" applyFill="1" applyAlignment="1">
      <alignment horizontal="center" vertical="center" wrapText="1"/>
      <protection/>
    </xf>
    <xf numFmtId="0" fontId="57" fillId="0" borderId="0" xfId="0" applyFont="1" applyAlignment="1">
      <alignment horizontal="center" vertical="center" wrapText="1"/>
    </xf>
    <xf numFmtId="0" fontId="55" fillId="0" borderId="39" xfId="58" applyFont="1" applyFill="1" applyBorder="1" applyAlignment="1">
      <alignment horizontal="justify" vertical="center" wrapText="1"/>
      <protection/>
    </xf>
    <xf numFmtId="179" fontId="50" fillId="0" borderId="36" xfId="58" applyNumberFormat="1" applyFont="1" applyFill="1" applyBorder="1" applyAlignment="1">
      <alignment horizontal="right" vertical="center"/>
      <protection/>
    </xf>
    <xf numFmtId="0" fontId="6" fillId="0" borderId="4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6" fillId="0" borderId="73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_Ktgvetési rendelet mellékletek_2008_Eszteregnye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Ktgvetési rendelet mellékletek_2008_Eszteregnye" xfId="57"/>
    <cellStyle name="Normál_KVIREND" xfId="58"/>
    <cellStyle name="Normál_likviditási terv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M29"/>
  <sheetViews>
    <sheetView zoomScalePageLayoutView="0" workbookViewId="0" topLeftCell="A1">
      <selection activeCell="B29" sqref="B29:C29"/>
    </sheetView>
  </sheetViews>
  <sheetFormatPr defaultColWidth="9.00390625" defaultRowHeight="12.75"/>
  <cols>
    <col min="1" max="1" width="14.625" style="0" customWidth="1"/>
    <col min="3" max="3" width="87.00390625" style="0" customWidth="1"/>
  </cols>
  <sheetData>
    <row r="9" ht="13.5" thickBot="1"/>
    <row r="10" spans="1:3" ht="18.75">
      <c r="A10" s="334" t="s">
        <v>398</v>
      </c>
      <c r="B10" s="335"/>
      <c r="C10" s="336"/>
    </row>
    <row r="11" spans="1:3" ht="18.75">
      <c r="A11" s="337" t="s">
        <v>399</v>
      </c>
      <c r="B11" s="338"/>
      <c r="C11" s="339"/>
    </row>
    <row r="12" spans="1:3" ht="18.75">
      <c r="A12" s="337" t="s">
        <v>559</v>
      </c>
      <c r="B12" s="338"/>
      <c r="C12" s="339"/>
    </row>
    <row r="13" spans="1:13" ht="12.75">
      <c r="A13" s="151" t="s">
        <v>518</v>
      </c>
      <c r="B13" s="152" t="s">
        <v>181</v>
      </c>
      <c r="C13" s="154"/>
      <c r="D13" s="153"/>
      <c r="E13" s="153"/>
      <c r="F13" s="153"/>
      <c r="G13" s="153"/>
      <c r="H13" s="153"/>
      <c r="I13" s="153"/>
      <c r="J13" s="153"/>
      <c r="K13" s="153"/>
      <c r="L13" s="153"/>
      <c r="M13" s="153"/>
    </row>
    <row r="14" spans="1:3" ht="12.75">
      <c r="A14" s="151" t="s">
        <v>519</v>
      </c>
      <c r="B14" s="340" t="s">
        <v>182</v>
      </c>
      <c r="C14" s="341"/>
    </row>
    <row r="15" spans="1:9" ht="12.75" customHeight="1">
      <c r="A15" s="156" t="s">
        <v>520</v>
      </c>
      <c r="B15" s="328" t="s">
        <v>715</v>
      </c>
      <c r="C15" s="329"/>
      <c r="D15" s="155"/>
      <c r="E15" s="155"/>
      <c r="F15" s="155"/>
      <c r="G15" s="155"/>
      <c r="H15" s="155"/>
      <c r="I15" s="155"/>
    </row>
    <row r="16" spans="1:3" ht="12.75">
      <c r="A16" s="151" t="s">
        <v>524</v>
      </c>
      <c r="B16" s="321" t="s">
        <v>795</v>
      </c>
      <c r="C16" s="322"/>
    </row>
    <row r="17" spans="1:3" ht="12.75">
      <c r="A17" s="151" t="s">
        <v>525</v>
      </c>
      <c r="B17" s="330" t="s">
        <v>404</v>
      </c>
      <c r="C17" s="331"/>
    </row>
    <row r="18" spans="1:3" ht="12.75">
      <c r="A18" s="151" t="s">
        <v>521</v>
      </c>
      <c r="B18" s="330" t="s">
        <v>405</v>
      </c>
      <c r="C18" s="331"/>
    </row>
    <row r="19" spans="1:3" ht="12.75">
      <c r="A19" s="151" t="s">
        <v>424</v>
      </c>
      <c r="B19" s="323" t="s">
        <v>406</v>
      </c>
      <c r="C19" s="324"/>
    </row>
    <row r="20" spans="1:3" ht="12.75">
      <c r="A20" s="151" t="s">
        <v>522</v>
      </c>
      <c r="B20" s="323" t="s">
        <v>407</v>
      </c>
      <c r="C20" s="324"/>
    </row>
    <row r="21" spans="1:3" ht="12.75">
      <c r="A21" s="151" t="s">
        <v>400</v>
      </c>
      <c r="B21" s="325" t="s">
        <v>526</v>
      </c>
      <c r="C21" s="326"/>
    </row>
    <row r="22" spans="1:6" ht="12.75" customHeight="1">
      <c r="A22" s="151" t="s">
        <v>401</v>
      </c>
      <c r="B22" s="332" t="s">
        <v>408</v>
      </c>
      <c r="C22" s="333"/>
      <c r="D22" s="157"/>
      <c r="E22" s="157"/>
      <c r="F22" s="157"/>
    </row>
    <row r="23" spans="1:3" ht="12.75">
      <c r="A23" s="151" t="s">
        <v>402</v>
      </c>
      <c r="B23" s="320" t="s">
        <v>409</v>
      </c>
      <c r="C23" s="320"/>
    </row>
    <row r="24" spans="1:3" ht="12.75">
      <c r="A24" s="286" t="s">
        <v>403</v>
      </c>
      <c r="B24" s="327" t="s">
        <v>129</v>
      </c>
      <c r="C24" s="327"/>
    </row>
    <row r="25" spans="1:3" ht="12.75">
      <c r="A25" s="287" t="s">
        <v>130</v>
      </c>
      <c r="B25" s="318" t="s">
        <v>134</v>
      </c>
      <c r="C25" s="319"/>
    </row>
    <row r="26" spans="1:3" ht="12.75">
      <c r="A26" s="287" t="s">
        <v>131</v>
      </c>
      <c r="B26" s="318" t="s">
        <v>236</v>
      </c>
      <c r="C26" s="319"/>
    </row>
    <row r="27" spans="1:3" ht="12.75">
      <c r="A27" s="287" t="s">
        <v>133</v>
      </c>
      <c r="B27" s="318" t="s">
        <v>135</v>
      </c>
      <c r="C27" s="319"/>
    </row>
    <row r="28" spans="1:3" ht="12.75">
      <c r="A28" s="287" t="s">
        <v>132</v>
      </c>
      <c r="B28" s="318" t="s">
        <v>136</v>
      </c>
      <c r="C28" s="319"/>
    </row>
    <row r="29" spans="1:3" ht="12.75">
      <c r="A29" s="287" t="s">
        <v>76</v>
      </c>
      <c r="B29" s="318" t="s">
        <v>77</v>
      </c>
      <c r="C29" s="319"/>
    </row>
  </sheetData>
  <sheetProtection/>
  <mergeCells count="19">
    <mergeCell ref="B27:C27"/>
    <mergeCell ref="B15:C15"/>
    <mergeCell ref="B17:C17"/>
    <mergeCell ref="B18:C18"/>
    <mergeCell ref="B22:C22"/>
    <mergeCell ref="A10:C10"/>
    <mergeCell ref="A11:C11"/>
    <mergeCell ref="A12:C12"/>
    <mergeCell ref="B14:C14"/>
    <mergeCell ref="B29:C29"/>
    <mergeCell ref="B23:C23"/>
    <mergeCell ref="B16:C16"/>
    <mergeCell ref="B19:C19"/>
    <mergeCell ref="B20:C20"/>
    <mergeCell ref="B21:C21"/>
    <mergeCell ref="B28:C28"/>
    <mergeCell ref="B24:C24"/>
    <mergeCell ref="B25:C25"/>
    <mergeCell ref="B26:C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2"/>
  </sheetPr>
  <dimension ref="A1:C13"/>
  <sheetViews>
    <sheetView view="pageBreakPreview" zoomScaleSheetLayoutView="100" zoomScalePageLayoutView="0" workbookViewId="0" topLeftCell="A1">
      <selection activeCell="B31" sqref="B31"/>
    </sheetView>
  </sheetViews>
  <sheetFormatPr defaultColWidth="9.00390625" defaultRowHeight="12.75"/>
  <cols>
    <col min="2" max="2" width="53.25390625" style="0" customWidth="1"/>
    <col min="3" max="3" width="10.625" style="0" customWidth="1"/>
  </cols>
  <sheetData>
    <row r="1" spans="1:3" ht="15" customHeight="1">
      <c r="A1" s="417" t="s">
        <v>144</v>
      </c>
      <c r="B1" s="417"/>
      <c r="C1" s="87" t="s">
        <v>143</v>
      </c>
    </row>
    <row r="2" spans="1:3" ht="15">
      <c r="A2" s="66"/>
      <c r="B2" s="66" t="s">
        <v>462</v>
      </c>
      <c r="C2" s="66" t="s">
        <v>421</v>
      </c>
    </row>
    <row r="3" spans="1:3" ht="15">
      <c r="A3" s="66">
        <v>1</v>
      </c>
      <c r="B3" s="66">
        <v>2</v>
      </c>
      <c r="C3" s="66">
        <v>3</v>
      </c>
    </row>
    <row r="4" spans="1:3" ht="12.75">
      <c r="A4" s="63" t="s">
        <v>527</v>
      </c>
      <c r="B4" s="64" t="s">
        <v>122</v>
      </c>
      <c r="C4" s="65">
        <v>118759</v>
      </c>
    </row>
    <row r="5" spans="1:3" ht="12.75">
      <c r="A5" s="57" t="s">
        <v>528</v>
      </c>
      <c r="B5" s="58" t="s">
        <v>123</v>
      </c>
      <c r="C5" s="59">
        <v>96399</v>
      </c>
    </row>
    <row r="6" spans="1:3" ht="25.5">
      <c r="A6" s="60" t="s">
        <v>529</v>
      </c>
      <c r="B6" s="61" t="s">
        <v>124</v>
      </c>
      <c r="C6" s="62">
        <v>22360</v>
      </c>
    </row>
    <row r="7" spans="1:3" ht="12.75">
      <c r="A7" s="57" t="s">
        <v>530</v>
      </c>
      <c r="B7" s="58" t="s">
        <v>125</v>
      </c>
      <c r="C7" s="59">
        <v>19894</v>
      </c>
    </row>
    <row r="8" spans="1:3" ht="12.75">
      <c r="A8" s="57" t="s">
        <v>531</v>
      </c>
      <c r="B8" s="58" t="s">
        <v>126</v>
      </c>
      <c r="C8" s="59">
        <v>23143</v>
      </c>
    </row>
    <row r="9" spans="1:3" ht="25.5">
      <c r="A9" s="60" t="s">
        <v>532</v>
      </c>
      <c r="B9" s="61" t="s">
        <v>137</v>
      </c>
      <c r="C9" s="62">
        <v>-3249</v>
      </c>
    </row>
    <row r="10" spans="1:3" ht="12.75">
      <c r="A10" s="60" t="s">
        <v>533</v>
      </c>
      <c r="B10" s="61" t="s">
        <v>138</v>
      </c>
      <c r="C10" s="62">
        <v>19111</v>
      </c>
    </row>
    <row r="11" spans="1:3" ht="12.75">
      <c r="A11" s="60" t="s">
        <v>574</v>
      </c>
      <c r="B11" s="61" t="s">
        <v>139</v>
      </c>
      <c r="C11" s="62">
        <v>19111</v>
      </c>
    </row>
    <row r="12" spans="1:3" ht="25.5">
      <c r="A12" s="60" t="s">
        <v>576</v>
      </c>
      <c r="B12" s="61" t="s">
        <v>140</v>
      </c>
      <c r="C12" s="62">
        <v>7859</v>
      </c>
    </row>
    <row r="13" spans="1:3" ht="12.75">
      <c r="A13" s="60" t="s">
        <v>141</v>
      </c>
      <c r="B13" s="61" t="s">
        <v>142</v>
      </c>
      <c r="C13" s="62">
        <v>11252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2"/>
  </sheetPr>
  <dimension ref="A1:E65"/>
  <sheetViews>
    <sheetView zoomScalePageLayoutView="0" workbookViewId="0" topLeftCell="A1">
      <selection activeCell="E1" sqref="E1"/>
    </sheetView>
  </sheetViews>
  <sheetFormatPr defaultColWidth="9.00390625" defaultRowHeight="12.75"/>
  <cols>
    <col min="2" max="2" width="64.625" style="0" customWidth="1"/>
    <col min="4" max="4" width="10.875" style="0" customWidth="1"/>
    <col min="5" max="5" width="11.00390625" style="0" customWidth="1"/>
  </cols>
  <sheetData>
    <row r="1" spans="1:5" ht="15.75" customHeight="1" thickBot="1">
      <c r="A1" s="421" t="s">
        <v>359</v>
      </c>
      <c r="B1" s="421"/>
      <c r="C1" s="421"/>
      <c r="D1" s="421"/>
      <c r="E1" s="115" t="s">
        <v>148</v>
      </c>
    </row>
    <row r="2" spans="1:5" ht="24">
      <c r="A2" s="91"/>
      <c r="B2" s="92" t="s">
        <v>462</v>
      </c>
      <c r="C2" s="92" t="s">
        <v>149</v>
      </c>
      <c r="D2" s="92" t="s">
        <v>150</v>
      </c>
      <c r="E2" s="93" t="s">
        <v>151</v>
      </c>
    </row>
    <row r="3" spans="1:5" ht="15">
      <c r="A3" s="77">
        <v>1</v>
      </c>
      <c r="B3" s="68">
        <v>2</v>
      </c>
      <c r="C3" s="68">
        <v>3</v>
      </c>
      <c r="D3" s="68">
        <v>4</v>
      </c>
      <c r="E3" s="78">
        <v>5</v>
      </c>
    </row>
    <row r="4" spans="1:5" ht="12.75">
      <c r="A4" s="79" t="s">
        <v>531</v>
      </c>
      <c r="B4" s="70" t="s">
        <v>152</v>
      </c>
      <c r="C4" s="71">
        <v>1084144</v>
      </c>
      <c r="D4" s="71">
        <v>0</v>
      </c>
      <c r="E4" s="80">
        <v>1038693</v>
      </c>
    </row>
    <row r="5" spans="1:5" ht="12.75">
      <c r="A5" s="79" t="s">
        <v>532</v>
      </c>
      <c r="B5" s="70" t="s">
        <v>153</v>
      </c>
      <c r="C5" s="71">
        <v>17170</v>
      </c>
      <c r="D5" s="71">
        <v>0</v>
      </c>
      <c r="E5" s="80">
        <v>16985</v>
      </c>
    </row>
    <row r="6" spans="1:5" ht="12.75">
      <c r="A6" s="79" t="s">
        <v>534</v>
      </c>
      <c r="B6" s="70" t="s">
        <v>154</v>
      </c>
      <c r="C6" s="71">
        <v>5738</v>
      </c>
      <c r="D6" s="71">
        <v>0</v>
      </c>
      <c r="E6" s="80">
        <v>5738</v>
      </c>
    </row>
    <row r="7" spans="1:5" ht="12.75">
      <c r="A7" s="81" t="s">
        <v>572</v>
      </c>
      <c r="B7" s="73" t="s">
        <v>155</v>
      </c>
      <c r="C7" s="74">
        <v>1107052</v>
      </c>
      <c r="D7" s="74">
        <v>0</v>
      </c>
      <c r="E7" s="82">
        <v>1061416</v>
      </c>
    </row>
    <row r="8" spans="1:5" ht="12.75">
      <c r="A8" s="79" t="s">
        <v>145</v>
      </c>
      <c r="B8" s="70" t="s">
        <v>156</v>
      </c>
      <c r="C8" s="71">
        <v>870</v>
      </c>
      <c r="D8" s="71">
        <v>0</v>
      </c>
      <c r="E8" s="80">
        <v>870</v>
      </c>
    </row>
    <row r="9" spans="1:5" ht="12.75">
      <c r="A9" s="79" t="s">
        <v>157</v>
      </c>
      <c r="B9" s="70" t="s">
        <v>158</v>
      </c>
      <c r="C9" s="71">
        <v>860</v>
      </c>
      <c r="D9" s="71">
        <v>0</v>
      </c>
      <c r="E9" s="80">
        <v>870</v>
      </c>
    </row>
    <row r="10" spans="1:5" ht="12.75">
      <c r="A10" s="79" t="s">
        <v>576</v>
      </c>
      <c r="B10" s="70" t="s">
        <v>159</v>
      </c>
      <c r="C10" s="71">
        <v>10</v>
      </c>
      <c r="D10" s="71">
        <v>0</v>
      </c>
      <c r="E10" s="80">
        <v>0</v>
      </c>
    </row>
    <row r="11" spans="1:5" ht="12.75">
      <c r="A11" s="81" t="s">
        <v>584</v>
      </c>
      <c r="B11" s="73" t="s">
        <v>160</v>
      </c>
      <c r="C11" s="74">
        <v>870</v>
      </c>
      <c r="D11" s="74">
        <v>0</v>
      </c>
      <c r="E11" s="82">
        <v>870</v>
      </c>
    </row>
    <row r="12" spans="1:5" ht="25.5">
      <c r="A12" s="79" t="s">
        <v>586</v>
      </c>
      <c r="B12" s="70" t="s">
        <v>161</v>
      </c>
      <c r="C12" s="71">
        <v>820417</v>
      </c>
      <c r="D12" s="71">
        <v>0</v>
      </c>
      <c r="E12" s="80">
        <v>790580</v>
      </c>
    </row>
    <row r="13" spans="1:5" ht="12.75">
      <c r="A13" s="79" t="s">
        <v>162</v>
      </c>
      <c r="B13" s="70" t="s">
        <v>163</v>
      </c>
      <c r="C13" s="71">
        <v>820417</v>
      </c>
      <c r="D13" s="71">
        <v>0</v>
      </c>
      <c r="E13" s="80">
        <v>790580</v>
      </c>
    </row>
    <row r="14" spans="1:5" ht="25.5">
      <c r="A14" s="81" t="s">
        <v>592</v>
      </c>
      <c r="B14" s="73" t="s">
        <v>164</v>
      </c>
      <c r="C14" s="74">
        <v>820417</v>
      </c>
      <c r="D14" s="74">
        <v>0</v>
      </c>
      <c r="E14" s="82">
        <v>790580</v>
      </c>
    </row>
    <row r="15" spans="1:5" ht="25.5">
      <c r="A15" s="81" t="s">
        <v>594</v>
      </c>
      <c r="B15" s="73" t="s">
        <v>165</v>
      </c>
      <c r="C15" s="74">
        <v>1928339</v>
      </c>
      <c r="D15" s="74">
        <v>0</v>
      </c>
      <c r="E15" s="82">
        <v>1852866</v>
      </c>
    </row>
    <row r="16" spans="1:5" ht="12.75">
      <c r="A16" s="79" t="s">
        <v>596</v>
      </c>
      <c r="B16" s="70" t="s">
        <v>166</v>
      </c>
      <c r="C16" s="71">
        <v>124</v>
      </c>
      <c r="D16" s="71">
        <v>0</v>
      </c>
      <c r="E16" s="80">
        <v>246</v>
      </c>
    </row>
    <row r="17" spans="1:5" ht="12.75">
      <c r="A17" s="81" t="s">
        <v>604</v>
      </c>
      <c r="B17" s="73" t="s">
        <v>167</v>
      </c>
      <c r="C17" s="74">
        <v>124</v>
      </c>
      <c r="D17" s="74">
        <v>0</v>
      </c>
      <c r="E17" s="82">
        <v>246</v>
      </c>
    </row>
    <row r="18" spans="1:5" ht="12.75">
      <c r="A18" s="81" t="s">
        <v>732</v>
      </c>
      <c r="B18" s="73" t="s">
        <v>168</v>
      </c>
      <c r="C18" s="74">
        <v>124</v>
      </c>
      <c r="D18" s="74">
        <v>0</v>
      </c>
      <c r="E18" s="82">
        <v>246</v>
      </c>
    </row>
    <row r="19" spans="1:5" ht="12.75">
      <c r="A19" s="79" t="s">
        <v>169</v>
      </c>
      <c r="B19" s="70" t="s">
        <v>170</v>
      </c>
      <c r="C19" s="71">
        <v>64</v>
      </c>
      <c r="D19" s="71">
        <v>0</v>
      </c>
      <c r="E19" s="80">
        <v>100</v>
      </c>
    </row>
    <row r="20" spans="1:5" ht="12.75">
      <c r="A20" s="81" t="s">
        <v>628</v>
      </c>
      <c r="B20" s="73" t="s">
        <v>171</v>
      </c>
      <c r="C20" s="74">
        <v>64</v>
      </c>
      <c r="D20" s="74">
        <v>0</v>
      </c>
      <c r="E20" s="82">
        <v>100</v>
      </c>
    </row>
    <row r="21" spans="1:5" ht="12.75">
      <c r="A21" s="79" t="s">
        <v>630</v>
      </c>
      <c r="B21" s="70" t="s">
        <v>172</v>
      </c>
      <c r="C21" s="71">
        <v>16086</v>
      </c>
      <c r="D21" s="71">
        <v>0</v>
      </c>
      <c r="E21" s="80">
        <v>12169</v>
      </c>
    </row>
    <row r="22" spans="1:5" ht="12.75">
      <c r="A22" s="81" t="s">
        <v>173</v>
      </c>
      <c r="B22" s="73" t="s">
        <v>174</v>
      </c>
      <c r="C22" s="74">
        <v>16086</v>
      </c>
      <c r="D22" s="74">
        <v>0</v>
      </c>
      <c r="E22" s="82">
        <v>12169</v>
      </c>
    </row>
    <row r="23" spans="1:5" ht="12.75">
      <c r="A23" s="81" t="s">
        <v>146</v>
      </c>
      <c r="B23" s="73" t="s">
        <v>175</v>
      </c>
      <c r="C23" s="74">
        <v>16150</v>
      </c>
      <c r="D23" s="74">
        <v>0</v>
      </c>
      <c r="E23" s="82">
        <v>12269</v>
      </c>
    </row>
    <row r="24" spans="1:5" ht="25.5">
      <c r="A24" s="79" t="s">
        <v>638</v>
      </c>
      <c r="B24" s="70" t="s">
        <v>176</v>
      </c>
      <c r="C24" s="71">
        <v>6785</v>
      </c>
      <c r="D24" s="71">
        <v>0</v>
      </c>
      <c r="E24" s="80">
        <v>5858</v>
      </c>
    </row>
    <row r="25" spans="1:5" ht="25.5">
      <c r="A25" s="79" t="s">
        <v>177</v>
      </c>
      <c r="B25" s="70" t="s">
        <v>178</v>
      </c>
      <c r="C25" s="71">
        <v>6785</v>
      </c>
      <c r="D25" s="71">
        <v>0</v>
      </c>
      <c r="E25" s="80">
        <v>654</v>
      </c>
    </row>
    <row r="26" spans="1:5" ht="25.5">
      <c r="A26" s="79" t="s">
        <v>179</v>
      </c>
      <c r="B26" s="70" t="s">
        <v>291</v>
      </c>
      <c r="C26" s="71">
        <v>0</v>
      </c>
      <c r="D26" s="71">
        <v>0</v>
      </c>
      <c r="E26" s="80">
        <v>4647</v>
      </c>
    </row>
    <row r="27" spans="1:5" ht="25.5">
      <c r="A27" s="79" t="s">
        <v>147</v>
      </c>
      <c r="B27" s="70" t="s">
        <v>292</v>
      </c>
      <c r="C27" s="71">
        <v>0</v>
      </c>
      <c r="D27" s="71">
        <v>0</v>
      </c>
      <c r="E27" s="80">
        <v>557</v>
      </c>
    </row>
    <row r="28" spans="1:5" ht="25.5">
      <c r="A28" s="79" t="s">
        <v>293</v>
      </c>
      <c r="B28" s="70" t="s">
        <v>294</v>
      </c>
      <c r="C28" s="71">
        <v>19840</v>
      </c>
      <c r="D28" s="71">
        <v>0</v>
      </c>
      <c r="E28" s="80">
        <v>4245</v>
      </c>
    </row>
    <row r="29" spans="1:5" ht="38.25">
      <c r="A29" s="79" t="s">
        <v>295</v>
      </c>
      <c r="B29" s="70" t="s">
        <v>296</v>
      </c>
      <c r="C29" s="71">
        <v>8455</v>
      </c>
      <c r="D29" s="71">
        <v>0</v>
      </c>
      <c r="E29" s="80">
        <v>1167</v>
      </c>
    </row>
    <row r="30" spans="1:5" ht="25.5">
      <c r="A30" s="79" t="s">
        <v>297</v>
      </c>
      <c r="B30" s="70" t="s">
        <v>298</v>
      </c>
      <c r="C30" s="71">
        <v>5174</v>
      </c>
      <c r="D30" s="71">
        <v>0</v>
      </c>
      <c r="E30" s="80">
        <v>0</v>
      </c>
    </row>
    <row r="31" spans="1:5" ht="12.75">
      <c r="A31" s="79" t="s">
        <v>299</v>
      </c>
      <c r="B31" s="70" t="s">
        <v>300</v>
      </c>
      <c r="C31" s="71">
        <v>6211</v>
      </c>
      <c r="D31" s="71">
        <v>0</v>
      </c>
      <c r="E31" s="80">
        <v>2144</v>
      </c>
    </row>
    <row r="32" spans="1:5" ht="25.5">
      <c r="A32" s="79" t="s">
        <v>640</v>
      </c>
      <c r="B32" s="70" t="s">
        <v>301</v>
      </c>
      <c r="C32" s="71">
        <v>0</v>
      </c>
      <c r="D32" s="71">
        <v>0</v>
      </c>
      <c r="E32" s="80">
        <v>934</v>
      </c>
    </row>
    <row r="33" spans="1:5" ht="25.5">
      <c r="A33" s="79" t="s">
        <v>735</v>
      </c>
      <c r="B33" s="70" t="s">
        <v>302</v>
      </c>
      <c r="C33" s="71">
        <v>675</v>
      </c>
      <c r="D33" s="71">
        <v>0</v>
      </c>
      <c r="E33" s="80">
        <v>643</v>
      </c>
    </row>
    <row r="34" spans="1:5" ht="25.5">
      <c r="A34" s="79" t="s">
        <v>303</v>
      </c>
      <c r="B34" s="70" t="s">
        <v>304</v>
      </c>
      <c r="C34" s="71">
        <v>475</v>
      </c>
      <c r="D34" s="71">
        <v>0</v>
      </c>
      <c r="E34" s="80">
        <v>443</v>
      </c>
    </row>
    <row r="35" spans="1:5" ht="25.5">
      <c r="A35" s="79" t="s">
        <v>305</v>
      </c>
      <c r="B35" s="70" t="s">
        <v>306</v>
      </c>
      <c r="C35" s="71">
        <v>200</v>
      </c>
      <c r="D35" s="71">
        <v>0</v>
      </c>
      <c r="E35" s="80">
        <v>200</v>
      </c>
    </row>
    <row r="36" spans="1:5" ht="12.75">
      <c r="A36" s="81" t="s">
        <v>307</v>
      </c>
      <c r="B36" s="73" t="s">
        <v>308</v>
      </c>
      <c r="C36" s="74">
        <v>27300</v>
      </c>
      <c r="D36" s="74">
        <v>0</v>
      </c>
      <c r="E36" s="82">
        <v>10746</v>
      </c>
    </row>
    <row r="37" spans="1:5" ht="12.75">
      <c r="A37" s="79" t="s">
        <v>309</v>
      </c>
      <c r="B37" s="70" t="s">
        <v>310</v>
      </c>
      <c r="C37" s="71">
        <v>196</v>
      </c>
      <c r="D37" s="71">
        <v>0</v>
      </c>
      <c r="E37" s="80">
        <v>388</v>
      </c>
    </row>
    <row r="38" spans="1:5" ht="12.75">
      <c r="A38" s="79" t="s">
        <v>747</v>
      </c>
      <c r="B38" s="70" t="s">
        <v>311</v>
      </c>
      <c r="C38" s="71">
        <v>0</v>
      </c>
      <c r="D38" s="71">
        <v>0</v>
      </c>
      <c r="E38" s="80">
        <v>106</v>
      </c>
    </row>
    <row r="39" spans="1:5" ht="12.75">
      <c r="A39" s="79" t="s">
        <v>312</v>
      </c>
      <c r="B39" s="70" t="s">
        <v>313</v>
      </c>
      <c r="C39" s="71">
        <v>166</v>
      </c>
      <c r="D39" s="71">
        <v>0</v>
      </c>
      <c r="E39" s="80">
        <v>0</v>
      </c>
    </row>
    <row r="40" spans="1:5" ht="12.75">
      <c r="A40" s="79" t="s">
        <v>749</v>
      </c>
      <c r="B40" s="70" t="s">
        <v>314</v>
      </c>
      <c r="C40" s="71">
        <v>30</v>
      </c>
      <c r="D40" s="71">
        <v>0</v>
      </c>
      <c r="E40" s="80">
        <v>159</v>
      </c>
    </row>
    <row r="41" spans="1:5" ht="12.75">
      <c r="A41" s="79" t="s">
        <v>315</v>
      </c>
      <c r="B41" s="70" t="s">
        <v>316</v>
      </c>
      <c r="C41" s="71">
        <v>0</v>
      </c>
      <c r="D41" s="71">
        <v>0</v>
      </c>
      <c r="E41" s="80">
        <v>123</v>
      </c>
    </row>
    <row r="42" spans="1:5" ht="12.75">
      <c r="A42" s="79" t="s">
        <v>317</v>
      </c>
      <c r="B42" s="70" t="s">
        <v>318</v>
      </c>
      <c r="C42" s="71">
        <v>98</v>
      </c>
      <c r="D42" s="71">
        <v>0</v>
      </c>
      <c r="E42" s="80">
        <v>52</v>
      </c>
    </row>
    <row r="43" spans="1:5" ht="12.75">
      <c r="A43" s="81" t="s">
        <v>319</v>
      </c>
      <c r="B43" s="73" t="s">
        <v>320</v>
      </c>
      <c r="C43" s="74">
        <v>294</v>
      </c>
      <c r="D43" s="74">
        <v>0</v>
      </c>
      <c r="E43" s="82">
        <v>440</v>
      </c>
    </row>
    <row r="44" spans="1:5" ht="12.75">
      <c r="A44" s="81" t="s">
        <v>753</v>
      </c>
      <c r="B44" s="73" t="s">
        <v>321</v>
      </c>
      <c r="C44" s="74">
        <v>27594</v>
      </c>
      <c r="D44" s="74">
        <v>0</v>
      </c>
      <c r="E44" s="82">
        <v>11186</v>
      </c>
    </row>
    <row r="45" spans="1:5" ht="12.75">
      <c r="A45" s="79" t="s">
        <v>755</v>
      </c>
      <c r="B45" s="70" t="s">
        <v>322</v>
      </c>
      <c r="C45" s="71">
        <v>1534</v>
      </c>
      <c r="D45" s="71">
        <v>0</v>
      </c>
      <c r="E45" s="80">
        <v>2107</v>
      </c>
    </row>
    <row r="46" spans="1:5" ht="12.75">
      <c r="A46" s="81" t="s">
        <v>676</v>
      </c>
      <c r="B46" s="73" t="s">
        <v>323</v>
      </c>
      <c r="C46" s="74">
        <v>1534</v>
      </c>
      <c r="D46" s="74">
        <v>0</v>
      </c>
      <c r="E46" s="82">
        <v>2107</v>
      </c>
    </row>
    <row r="47" spans="1:5" ht="12.75">
      <c r="A47" s="81" t="s">
        <v>324</v>
      </c>
      <c r="B47" s="73" t="s">
        <v>325</v>
      </c>
      <c r="C47" s="74">
        <v>1973741</v>
      </c>
      <c r="D47" s="74">
        <v>0</v>
      </c>
      <c r="E47" s="82">
        <v>1878674</v>
      </c>
    </row>
    <row r="48" spans="1:5" ht="12.75">
      <c r="A48" s="79" t="s">
        <v>326</v>
      </c>
      <c r="B48" s="70" t="s">
        <v>327</v>
      </c>
      <c r="C48" s="71">
        <v>2306811</v>
      </c>
      <c r="D48" s="71">
        <v>0</v>
      </c>
      <c r="E48" s="80">
        <v>2306811</v>
      </c>
    </row>
    <row r="49" spans="1:5" ht="12.75">
      <c r="A49" s="79" t="s">
        <v>678</v>
      </c>
      <c r="B49" s="70" t="s">
        <v>328</v>
      </c>
      <c r="C49" s="71">
        <v>-1268</v>
      </c>
      <c r="D49" s="71">
        <v>0</v>
      </c>
      <c r="E49" s="80">
        <v>-31210</v>
      </c>
    </row>
    <row r="50" spans="1:5" ht="12.75">
      <c r="A50" s="79" t="s">
        <v>680</v>
      </c>
      <c r="B50" s="70" t="s">
        <v>329</v>
      </c>
      <c r="C50" s="71">
        <v>11862</v>
      </c>
      <c r="D50" s="71">
        <v>0</v>
      </c>
      <c r="E50" s="80">
        <v>11862</v>
      </c>
    </row>
    <row r="51" spans="1:5" ht="12.75">
      <c r="A51" s="79" t="s">
        <v>330</v>
      </c>
      <c r="B51" s="70" t="s">
        <v>331</v>
      </c>
      <c r="C51" s="71">
        <v>-576715</v>
      </c>
      <c r="D51" s="71">
        <v>0</v>
      </c>
      <c r="E51" s="80">
        <v>-353683</v>
      </c>
    </row>
    <row r="52" spans="1:5" ht="12.75">
      <c r="A52" s="79" t="s">
        <v>332</v>
      </c>
      <c r="B52" s="70" t="s">
        <v>333</v>
      </c>
      <c r="C52" s="71">
        <v>223032</v>
      </c>
      <c r="D52" s="71">
        <v>0</v>
      </c>
      <c r="E52" s="80">
        <v>-62806</v>
      </c>
    </row>
    <row r="53" spans="1:5" ht="12.75">
      <c r="A53" s="81" t="s">
        <v>334</v>
      </c>
      <c r="B53" s="73" t="s">
        <v>335</v>
      </c>
      <c r="C53" s="74">
        <v>1963722</v>
      </c>
      <c r="D53" s="74">
        <v>0</v>
      </c>
      <c r="E53" s="82">
        <v>1870974</v>
      </c>
    </row>
    <row r="54" spans="1:5" ht="12.75">
      <c r="A54" s="79" t="s">
        <v>336</v>
      </c>
      <c r="B54" s="70" t="s">
        <v>337</v>
      </c>
      <c r="C54" s="71">
        <v>980</v>
      </c>
      <c r="D54" s="71">
        <v>0</v>
      </c>
      <c r="E54" s="80">
        <v>38</v>
      </c>
    </row>
    <row r="55" spans="1:5" ht="12.75">
      <c r="A55" s="81" t="s">
        <v>780</v>
      </c>
      <c r="B55" s="73" t="s">
        <v>338</v>
      </c>
      <c r="C55" s="74">
        <v>980</v>
      </c>
      <c r="D55" s="74">
        <v>0</v>
      </c>
      <c r="E55" s="82">
        <v>38</v>
      </c>
    </row>
    <row r="56" spans="1:5" ht="25.5">
      <c r="A56" s="79" t="s">
        <v>783</v>
      </c>
      <c r="B56" s="70" t="s">
        <v>339</v>
      </c>
      <c r="C56" s="71">
        <v>1646</v>
      </c>
      <c r="D56" s="71">
        <v>0</v>
      </c>
      <c r="E56" s="80">
        <v>1974</v>
      </c>
    </row>
    <row r="57" spans="1:5" ht="25.5">
      <c r="A57" s="81" t="s">
        <v>340</v>
      </c>
      <c r="B57" s="73" t="s">
        <v>341</v>
      </c>
      <c r="C57" s="74">
        <v>1646</v>
      </c>
      <c r="D57" s="74">
        <v>0</v>
      </c>
      <c r="E57" s="82">
        <v>1974</v>
      </c>
    </row>
    <row r="58" spans="1:5" ht="12.75">
      <c r="A58" s="79" t="s">
        <v>342</v>
      </c>
      <c r="B58" s="70" t="s">
        <v>343</v>
      </c>
      <c r="C58" s="71">
        <v>5237</v>
      </c>
      <c r="D58" s="71">
        <v>0</v>
      </c>
      <c r="E58" s="80">
        <v>2389</v>
      </c>
    </row>
    <row r="59" spans="1:5" ht="25.5">
      <c r="A59" s="79" t="s">
        <v>344</v>
      </c>
      <c r="B59" s="70" t="s">
        <v>345</v>
      </c>
      <c r="C59" s="71">
        <v>5237</v>
      </c>
      <c r="D59" s="71">
        <v>0</v>
      </c>
      <c r="E59" s="80">
        <v>2389</v>
      </c>
    </row>
    <row r="60" spans="1:5" ht="12.75">
      <c r="A60" s="79" t="s">
        <v>346</v>
      </c>
      <c r="B60" s="70" t="s">
        <v>347</v>
      </c>
      <c r="C60" s="71">
        <v>36</v>
      </c>
      <c r="D60" s="71">
        <v>0</v>
      </c>
      <c r="E60" s="80">
        <v>33</v>
      </c>
    </row>
    <row r="61" spans="1:5" ht="12.75">
      <c r="A61" s="81" t="s">
        <v>348</v>
      </c>
      <c r="B61" s="73" t="s">
        <v>349</v>
      </c>
      <c r="C61" s="74">
        <v>5273</v>
      </c>
      <c r="D61" s="74">
        <v>0</v>
      </c>
      <c r="E61" s="82">
        <v>2422</v>
      </c>
    </row>
    <row r="62" spans="1:5" ht="12.75">
      <c r="A62" s="81" t="s">
        <v>350</v>
      </c>
      <c r="B62" s="73" t="s">
        <v>351</v>
      </c>
      <c r="C62" s="74">
        <v>7899</v>
      </c>
      <c r="D62" s="74">
        <v>0</v>
      </c>
      <c r="E62" s="82">
        <v>4434</v>
      </c>
    </row>
    <row r="63" spans="1:5" ht="12.75">
      <c r="A63" s="79" t="s">
        <v>352</v>
      </c>
      <c r="B63" s="70" t="s">
        <v>353</v>
      </c>
      <c r="C63" s="71">
        <v>2120</v>
      </c>
      <c r="D63" s="71">
        <v>0</v>
      </c>
      <c r="E63" s="80">
        <v>3266</v>
      </c>
    </row>
    <row r="64" spans="1:5" ht="12.75">
      <c r="A64" s="81" t="s">
        <v>354</v>
      </c>
      <c r="B64" s="73" t="s">
        <v>355</v>
      </c>
      <c r="C64" s="74">
        <v>2120</v>
      </c>
      <c r="D64" s="74">
        <v>0</v>
      </c>
      <c r="E64" s="82">
        <v>3266</v>
      </c>
    </row>
    <row r="65" spans="1:5" ht="13.5" thickBot="1">
      <c r="A65" s="83" t="s">
        <v>356</v>
      </c>
      <c r="B65" s="84" t="s">
        <v>357</v>
      </c>
      <c r="C65" s="85">
        <v>1973741</v>
      </c>
      <c r="D65" s="85">
        <v>0</v>
      </c>
      <c r="E65" s="86">
        <v>1878674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2"/>
  </sheetPr>
  <dimension ref="A1:F37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4.75390625" style="0" customWidth="1"/>
    <col min="2" max="2" width="54.625" style="0" customWidth="1"/>
    <col min="5" max="5" width="11.00390625" style="0" customWidth="1"/>
  </cols>
  <sheetData>
    <row r="1" spans="1:5" ht="18" customHeight="1">
      <c r="A1" s="417" t="s">
        <v>395</v>
      </c>
      <c r="B1" s="417"/>
      <c r="C1" s="417"/>
      <c r="D1" s="417"/>
      <c r="E1" s="115" t="s">
        <v>358</v>
      </c>
    </row>
    <row r="2" spans="1:5" ht="24">
      <c r="A2" s="67"/>
      <c r="B2" s="67" t="s">
        <v>462</v>
      </c>
      <c r="C2" s="67" t="s">
        <v>149</v>
      </c>
      <c r="D2" s="67" t="s">
        <v>150</v>
      </c>
      <c r="E2" s="67" t="s">
        <v>151</v>
      </c>
    </row>
    <row r="3" spans="1:5" s="9" customFormat="1" ht="12">
      <c r="A3" s="67">
        <v>1</v>
      </c>
      <c r="B3" s="67">
        <v>2</v>
      </c>
      <c r="C3" s="67">
        <v>3</v>
      </c>
      <c r="D3" s="67">
        <v>4</v>
      </c>
      <c r="E3" s="67">
        <v>5</v>
      </c>
    </row>
    <row r="4" spans="1:5" ht="12.75">
      <c r="A4" s="69" t="s">
        <v>527</v>
      </c>
      <c r="B4" s="70" t="s">
        <v>360</v>
      </c>
      <c r="C4" s="71">
        <v>20902</v>
      </c>
      <c r="D4" s="71">
        <v>0</v>
      </c>
      <c r="E4" s="71">
        <v>20138</v>
      </c>
    </row>
    <row r="5" spans="1:5" ht="25.5">
      <c r="A5" s="69" t="s">
        <v>528</v>
      </c>
      <c r="B5" s="70" t="s">
        <v>361</v>
      </c>
      <c r="C5" s="71">
        <v>17964</v>
      </c>
      <c r="D5" s="71">
        <v>0</v>
      </c>
      <c r="E5" s="71">
        <v>17343</v>
      </c>
    </row>
    <row r="6" spans="1:5" ht="25.5">
      <c r="A6" s="69" t="s">
        <v>529</v>
      </c>
      <c r="B6" s="70" t="s">
        <v>362</v>
      </c>
      <c r="C6" s="71">
        <v>3908</v>
      </c>
      <c r="D6" s="71">
        <v>0</v>
      </c>
      <c r="E6" s="71">
        <v>2747</v>
      </c>
    </row>
    <row r="7" spans="1:5" ht="25.5">
      <c r="A7" s="72" t="s">
        <v>530</v>
      </c>
      <c r="B7" s="73" t="s">
        <v>363</v>
      </c>
      <c r="C7" s="74">
        <v>42774</v>
      </c>
      <c r="D7" s="74">
        <v>0</v>
      </c>
      <c r="E7" s="74">
        <v>40228</v>
      </c>
    </row>
    <row r="8" spans="1:5" ht="25.5">
      <c r="A8" s="69" t="s">
        <v>534</v>
      </c>
      <c r="B8" s="70" t="s">
        <v>364</v>
      </c>
      <c r="C8" s="71">
        <v>58764</v>
      </c>
      <c r="D8" s="71">
        <v>0</v>
      </c>
      <c r="E8" s="71">
        <v>61309</v>
      </c>
    </row>
    <row r="9" spans="1:5" ht="25.5">
      <c r="A9" s="69" t="s">
        <v>570</v>
      </c>
      <c r="B9" s="70" t="s">
        <v>365</v>
      </c>
      <c r="C9" s="71">
        <v>14140</v>
      </c>
      <c r="D9" s="71">
        <v>0</v>
      </c>
      <c r="E9" s="71">
        <v>11870</v>
      </c>
    </row>
    <row r="10" spans="1:5" ht="12.75">
      <c r="A10" s="69" t="s">
        <v>572</v>
      </c>
      <c r="B10" s="70" t="s">
        <v>366</v>
      </c>
      <c r="C10" s="71">
        <v>3987</v>
      </c>
      <c r="D10" s="71">
        <v>0</v>
      </c>
      <c r="E10" s="71">
        <v>2672</v>
      </c>
    </row>
    <row r="11" spans="1:5" ht="25.5">
      <c r="A11" s="72" t="s">
        <v>145</v>
      </c>
      <c r="B11" s="73" t="s">
        <v>367</v>
      </c>
      <c r="C11" s="74">
        <v>76891</v>
      </c>
      <c r="D11" s="74">
        <v>0</v>
      </c>
      <c r="E11" s="74">
        <v>75851</v>
      </c>
    </row>
    <row r="12" spans="1:5" ht="12.75">
      <c r="A12" s="69" t="s">
        <v>804</v>
      </c>
      <c r="B12" s="70" t="s">
        <v>368</v>
      </c>
      <c r="C12" s="71">
        <v>11789</v>
      </c>
      <c r="D12" s="71">
        <v>0</v>
      </c>
      <c r="E12" s="71">
        <v>13438</v>
      </c>
    </row>
    <row r="13" spans="1:5" ht="12.75">
      <c r="A13" s="69" t="s">
        <v>157</v>
      </c>
      <c r="B13" s="70" t="s">
        <v>369</v>
      </c>
      <c r="C13" s="71">
        <v>17526</v>
      </c>
      <c r="D13" s="71">
        <v>0</v>
      </c>
      <c r="E13" s="71">
        <v>14521</v>
      </c>
    </row>
    <row r="14" spans="1:5" ht="12.75">
      <c r="A14" s="69" t="s">
        <v>574</v>
      </c>
      <c r="B14" s="70" t="s">
        <v>370</v>
      </c>
      <c r="C14" s="71">
        <v>0</v>
      </c>
      <c r="D14" s="71">
        <v>0</v>
      </c>
      <c r="E14" s="71">
        <v>3385</v>
      </c>
    </row>
    <row r="15" spans="1:5" ht="25.5">
      <c r="A15" s="72" t="s">
        <v>576</v>
      </c>
      <c r="B15" s="73" t="s">
        <v>371</v>
      </c>
      <c r="C15" s="74">
        <v>29315</v>
      </c>
      <c r="D15" s="74">
        <v>0</v>
      </c>
      <c r="E15" s="74">
        <v>31344</v>
      </c>
    </row>
    <row r="16" spans="1:5" ht="12.75">
      <c r="A16" s="69" t="s">
        <v>141</v>
      </c>
      <c r="B16" s="70" t="s">
        <v>372</v>
      </c>
      <c r="C16" s="71">
        <v>25997</v>
      </c>
      <c r="D16" s="71">
        <v>0</v>
      </c>
      <c r="E16" s="71">
        <v>20919</v>
      </c>
    </row>
    <row r="17" spans="1:5" ht="12.75">
      <c r="A17" s="69" t="s">
        <v>578</v>
      </c>
      <c r="B17" s="70" t="s">
        <v>373</v>
      </c>
      <c r="C17" s="71">
        <v>6694</v>
      </c>
      <c r="D17" s="71">
        <v>0</v>
      </c>
      <c r="E17" s="71">
        <v>8049</v>
      </c>
    </row>
    <row r="18" spans="1:5" ht="12.75">
      <c r="A18" s="69" t="s">
        <v>580</v>
      </c>
      <c r="B18" s="70" t="s">
        <v>374</v>
      </c>
      <c r="C18" s="71">
        <v>6560</v>
      </c>
      <c r="D18" s="71">
        <v>0</v>
      </c>
      <c r="E18" s="71">
        <v>7734</v>
      </c>
    </row>
    <row r="19" spans="1:5" ht="25.5">
      <c r="A19" s="72" t="s">
        <v>582</v>
      </c>
      <c r="B19" s="73" t="s">
        <v>375</v>
      </c>
      <c r="C19" s="74">
        <v>39251</v>
      </c>
      <c r="D19" s="74">
        <v>0</v>
      </c>
      <c r="E19" s="74">
        <v>36702</v>
      </c>
    </row>
    <row r="20" spans="1:5" ht="12.75">
      <c r="A20" s="72" t="s">
        <v>584</v>
      </c>
      <c r="B20" s="73" t="s">
        <v>376</v>
      </c>
      <c r="C20" s="74">
        <v>-197181</v>
      </c>
      <c r="D20" s="74">
        <v>0</v>
      </c>
      <c r="E20" s="74">
        <v>51230</v>
      </c>
    </row>
    <row r="21" spans="1:5" ht="12.75">
      <c r="A21" s="72" t="s">
        <v>586</v>
      </c>
      <c r="B21" s="73" t="s">
        <v>377</v>
      </c>
      <c r="C21" s="74">
        <v>162350</v>
      </c>
      <c r="D21" s="74">
        <v>0</v>
      </c>
      <c r="E21" s="74">
        <v>61185</v>
      </c>
    </row>
    <row r="22" spans="1:6" ht="25.5">
      <c r="A22" s="72" t="s">
        <v>809</v>
      </c>
      <c r="B22" s="73" t="s">
        <v>378</v>
      </c>
      <c r="C22" s="74">
        <v>85930</v>
      </c>
      <c r="D22" s="74">
        <v>0</v>
      </c>
      <c r="E22" s="74">
        <v>-64382</v>
      </c>
      <c r="F22" s="168"/>
    </row>
    <row r="23" spans="1:5" ht="12.75">
      <c r="A23" s="69" t="s">
        <v>162</v>
      </c>
      <c r="B23" s="70" t="s">
        <v>379</v>
      </c>
      <c r="C23" s="71">
        <v>1102</v>
      </c>
      <c r="D23" s="71">
        <v>0</v>
      </c>
      <c r="E23" s="71">
        <v>1558</v>
      </c>
    </row>
    <row r="24" spans="1:5" ht="25.5">
      <c r="A24" s="69" t="s">
        <v>588</v>
      </c>
      <c r="B24" s="70" t="s">
        <v>380</v>
      </c>
      <c r="C24" s="71">
        <v>1</v>
      </c>
      <c r="D24" s="71">
        <v>0</v>
      </c>
      <c r="E24" s="71">
        <v>1</v>
      </c>
    </row>
    <row r="25" spans="1:5" ht="25.5">
      <c r="A25" s="69" t="s">
        <v>590</v>
      </c>
      <c r="B25" s="70" t="s">
        <v>381</v>
      </c>
      <c r="C25" s="71">
        <v>450</v>
      </c>
      <c r="D25" s="71">
        <v>0</v>
      </c>
      <c r="E25" s="71">
        <v>0</v>
      </c>
    </row>
    <row r="26" spans="1:5" ht="25.5">
      <c r="A26" s="72" t="s">
        <v>594</v>
      </c>
      <c r="B26" s="73" t="s">
        <v>382</v>
      </c>
      <c r="C26" s="74">
        <v>1553</v>
      </c>
      <c r="D26" s="74">
        <v>0</v>
      </c>
      <c r="E26" s="74">
        <v>1559</v>
      </c>
    </row>
    <row r="27" spans="1:5" ht="12.75">
      <c r="A27" s="69" t="s">
        <v>596</v>
      </c>
      <c r="B27" s="70" t="s">
        <v>383</v>
      </c>
      <c r="C27" s="71">
        <v>1</v>
      </c>
      <c r="D27" s="71">
        <v>0</v>
      </c>
      <c r="E27" s="71">
        <v>9</v>
      </c>
    </row>
    <row r="28" spans="1:5" ht="25.5">
      <c r="A28" s="69" t="s">
        <v>600</v>
      </c>
      <c r="B28" s="70" t="s">
        <v>384</v>
      </c>
      <c r="C28" s="71">
        <v>0</v>
      </c>
      <c r="D28" s="71">
        <v>0</v>
      </c>
      <c r="E28" s="71">
        <v>1974</v>
      </c>
    </row>
    <row r="29" spans="1:5" ht="25.5">
      <c r="A29" s="72" t="s">
        <v>385</v>
      </c>
      <c r="B29" s="73" t="s">
        <v>386</v>
      </c>
      <c r="C29" s="74">
        <v>1</v>
      </c>
      <c r="D29" s="74">
        <v>0</v>
      </c>
      <c r="E29" s="74">
        <v>1983</v>
      </c>
    </row>
    <row r="30" spans="1:5" ht="25.5">
      <c r="A30" s="72" t="s">
        <v>604</v>
      </c>
      <c r="B30" s="73" t="s">
        <v>387</v>
      </c>
      <c r="C30" s="74">
        <v>1552</v>
      </c>
      <c r="D30" s="74">
        <v>0</v>
      </c>
      <c r="E30" s="74">
        <v>-424</v>
      </c>
    </row>
    <row r="31" spans="1:5" ht="12.75">
      <c r="A31" s="72" t="s">
        <v>606</v>
      </c>
      <c r="B31" s="73" t="s">
        <v>388</v>
      </c>
      <c r="C31" s="74">
        <v>87482</v>
      </c>
      <c r="D31" s="74">
        <v>0</v>
      </c>
      <c r="E31" s="74">
        <v>-64806</v>
      </c>
    </row>
    <row r="32" spans="1:5" ht="25.5">
      <c r="A32" s="69" t="s">
        <v>608</v>
      </c>
      <c r="B32" s="70" t="s">
        <v>389</v>
      </c>
      <c r="C32" s="71">
        <v>129534</v>
      </c>
      <c r="D32" s="71">
        <v>0</v>
      </c>
      <c r="E32" s="71">
        <v>0</v>
      </c>
    </row>
    <row r="33" spans="1:5" ht="12.75">
      <c r="A33" s="69" t="s">
        <v>610</v>
      </c>
      <c r="B33" s="70" t="s">
        <v>390</v>
      </c>
      <c r="C33" s="71">
        <v>6031</v>
      </c>
      <c r="D33" s="71">
        <v>0</v>
      </c>
      <c r="E33" s="71">
        <v>2009</v>
      </c>
    </row>
    <row r="34" spans="1:5" ht="25.5">
      <c r="A34" s="72" t="s">
        <v>612</v>
      </c>
      <c r="B34" s="73" t="s">
        <v>391</v>
      </c>
      <c r="C34" s="74">
        <v>135565</v>
      </c>
      <c r="D34" s="74">
        <v>0</v>
      </c>
      <c r="E34" s="74">
        <v>2009</v>
      </c>
    </row>
    <row r="35" spans="1:5" ht="12.75">
      <c r="A35" s="72" t="s">
        <v>730</v>
      </c>
      <c r="B35" s="73" t="s">
        <v>392</v>
      </c>
      <c r="C35" s="74">
        <v>15</v>
      </c>
      <c r="D35" s="74">
        <v>0</v>
      </c>
      <c r="E35" s="74">
        <v>9</v>
      </c>
    </row>
    <row r="36" spans="1:5" ht="12.75">
      <c r="A36" s="72" t="s">
        <v>614</v>
      </c>
      <c r="B36" s="73" t="s">
        <v>393</v>
      </c>
      <c r="C36" s="74">
        <v>135550</v>
      </c>
      <c r="D36" s="74">
        <v>0</v>
      </c>
      <c r="E36" s="74">
        <v>2000</v>
      </c>
    </row>
    <row r="37" spans="1:5" ht="12.75">
      <c r="A37" s="72" t="s">
        <v>616</v>
      </c>
      <c r="B37" s="73" t="s">
        <v>394</v>
      </c>
      <c r="C37" s="74">
        <v>223032</v>
      </c>
      <c r="D37" s="74">
        <v>0</v>
      </c>
      <c r="E37" s="74">
        <v>-62806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2"/>
  </sheetPr>
  <dimension ref="A1:AK36"/>
  <sheetViews>
    <sheetView zoomScalePageLayoutView="0" workbookViewId="0" topLeftCell="B1">
      <selection activeCell="U38" sqref="U38"/>
    </sheetView>
  </sheetViews>
  <sheetFormatPr defaultColWidth="15.75390625" defaultRowHeight="12.75"/>
  <cols>
    <col min="1" max="1" width="7.375" style="0" hidden="1" customWidth="1"/>
    <col min="2" max="5" width="15.75390625" style="0" customWidth="1"/>
    <col min="6" max="6" width="0.37109375" style="0" customWidth="1"/>
    <col min="7" max="7" width="15.75390625" style="0" hidden="1" customWidth="1"/>
    <col min="8" max="8" width="8.00390625" style="0" hidden="1" customWidth="1"/>
    <col min="9" max="20" width="9.125" style="0" hidden="1" customWidth="1"/>
    <col min="21" max="21" width="15.75390625" style="0" customWidth="1"/>
    <col min="22" max="22" width="0.6171875" style="0" customWidth="1"/>
    <col min="23" max="26" width="15.75390625" style="0" hidden="1" customWidth="1"/>
    <col min="27" max="27" width="0.37109375" style="0" hidden="1" customWidth="1"/>
    <col min="28" max="35" width="15.75390625" style="0" hidden="1" customWidth="1"/>
  </cols>
  <sheetData>
    <row r="1" spans="1:37" ht="18.75">
      <c r="A1" s="436" t="s">
        <v>201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436"/>
      <c r="AJ1" s="436"/>
      <c r="AK1" s="436"/>
    </row>
    <row r="2" spans="1:37" ht="15.75">
      <c r="A2" s="437" t="s">
        <v>185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7"/>
      <c r="AJ2" s="437"/>
      <c r="AK2" s="437"/>
    </row>
    <row r="3" spans="1:37" ht="15.75">
      <c r="A3" s="437" t="s">
        <v>515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7"/>
      <c r="AF3" s="437"/>
      <c r="AG3" s="437"/>
      <c r="AH3" s="437"/>
      <c r="AI3" s="437"/>
      <c r="AJ3" s="437"/>
      <c r="AK3" s="437"/>
    </row>
    <row r="4" spans="1:37" ht="15.75">
      <c r="A4" s="254"/>
      <c r="B4" s="438" t="s">
        <v>202</v>
      </c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438"/>
      <c r="Z4" s="438"/>
      <c r="AA4" s="438"/>
      <c r="AB4" s="438"/>
      <c r="AC4" s="438"/>
      <c r="AD4" s="438"/>
      <c r="AE4" s="438"/>
      <c r="AF4" s="438"/>
      <c r="AG4" s="438"/>
      <c r="AH4" s="438"/>
      <c r="AI4" s="438"/>
      <c r="AJ4" s="438"/>
      <c r="AK4" s="438"/>
    </row>
    <row r="5" spans="1:37" ht="15.75">
      <c r="A5" s="254"/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</row>
    <row r="6" spans="1:37" ht="13.5" thickBot="1">
      <c r="A6" s="254"/>
      <c r="B6" s="422" t="s">
        <v>127</v>
      </c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2"/>
      <c r="AC6" s="422"/>
      <c r="AD6" s="422"/>
      <c r="AE6" s="422"/>
      <c r="AF6" s="422"/>
      <c r="AG6" s="422"/>
      <c r="AH6" s="422"/>
      <c r="AI6" s="422"/>
      <c r="AJ6" s="422"/>
      <c r="AK6" s="422"/>
    </row>
    <row r="7" spans="1:37" ht="12.75">
      <c r="A7" s="478"/>
      <c r="B7" s="423" t="s">
        <v>462</v>
      </c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5"/>
      <c r="U7" s="426" t="s">
        <v>561</v>
      </c>
      <c r="V7" s="427"/>
      <c r="W7" s="427"/>
      <c r="X7" s="427"/>
      <c r="Y7" s="428"/>
      <c r="Z7" s="256" t="s">
        <v>203</v>
      </c>
      <c r="AA7" s="257"/>
      <c r="AB7" s="257"/>
      <c r="AC7" s="257"/>
      <c r="AD7" s="258"/>
      <c r="AE7" s="257" t="s">
        <v>567</v>
      </c>
      <c r="AF7" s="257"/>
      <c r="AG7" s="257"/>
      <c r="AH7" s="257"/>
      <c r="AI7" s="258"/>
      <c r="AJ7" s="432" t="s">
        <v>234</v>
      </c>
      <c r="AK7" s="434" t="s">
        <v>567</v>
      </c>
    </row>
    <row r="8" spans="1:37" ht="12.75">
      <c r="A8" s="478"/>
      <c r="B8" s="259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1"/>
      <c r="U8" s="429"/>
      <c r="V8" s="430"/>
      <c r="W8" s="430"/>
      <c r="X8" s="430"/>
      <c r="Y8" s="431"/>
      <c r="Z8" s="262"/>
      <c r="AA8" s="263"/>
      <c r="AB8" s="263"/>
      <c r="AC8" s="263"/>
      <c r="AD8" s="264"/>
      <c r="AE8" s="265"/>
      <c r="AF8" s="266"/>
      <c r="AG8" s="266"/>
      <c r="AH8" s="266"/>
      <c r="AI8" s="267"/>
      <c r="AJ8" s="433"/>
      <c r="AK8" s="435"/>
    </row>
    <row r="9" spans="1:37" ht="13.5">
      <c r="A9" s="268"/>
      <c r="B9" s="442" t="s">
        <v>204</v>
      </c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4"/>
      <c r="U9" s="445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  <c r="AJ9" s="446"/>
      <c r="AK9" s="447"/>
    </row>
    <row r="10" spans="1:37" ht="12.75">
      <c r="A10" s="268"/>
      <c r="B10" s="448" t="s">
        <v>205</v>
      </c>
      <c r="C10" s="449"/>
      <c r="D10" s="449"/>
      <c r="E10" s="449"/>
      <c r="F10" s="449"/>
      <c r="G10" s="449"/>
      <c r="H10" s="449"/>
      <c r="I10" s="449"/>
      <c r="J10" s="449"/>
      <c r="K10" s="449"/>
      <c r="L10" s="449"/>
      <c r="M10" s="449"/>
      <c r="N10" s="449"/>
      <c r="O10" s="449"/>
      <c r="P10" s="449"/>
      <c r="Q10" s="449"/>
      <c r="R10" s="449"/>
      <c r="S10" s="449"/>
      <c r="T10" s="450"/>
      <c r="U10" s="451">
        <v>180000</v>
      </c>
      <c r="V10" s="452"/>
      <c r="W10" s="452"/>
      <c r="X10" s="452"/>
      <c r="Y10" s="453"/>
      <c r="Z10" s="269"/>
      <c r="AA10" s="270"/>
      <c r="AB10" s="270"/>
      <c r="AC10" s="270"/>
      <c r="AD10" s="271"/>
      <c r="AE10" s="269"/>
      <c r="AF10" s="270"/>
      <c r="AG10" s="270"/>
      <c r="AH10" s="270"/>
      <c r="AI10" s="271"/>
      <c r="AJ10" s="272">
        <v>229000</v>
      </c>
      <c r="AK10" s="281">
        <v>229000</v>
      </c>
    </row>
    <row r="11" spans="1:37" ht="12.75">
      <c r="A11" s="268"/>
      <c r="B11" s="448" t="s">
        <v>206</v>
      </c>
      <c r="C11" s="449"/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  <c r="O11" s="449"/>
      <c r="P11" s="449"/>
      <c r="Q11" s="449"/>
      <c r="R11" s="449"/>
      <c r="S11" s="449"/>
      <c r="T11" s="450"/>
      <c r="U11" s="451">
        <v>30000</v>
      </c>
      <c r="V11" s="452"/>
      <c r="W11" s="452"/>
      <c r="X11" s="452"/>
      <c r="Y11" s="453"/>
      <c r="Z11" s="439"/>
      <c r="AA11" s="440"/>
      <c r="AB11" s="440"/>
      <c r="AC11" s="440"/>
      <c r="AD11" s="441"/>
      <c r="AE11" s="439"/>
      <c r="AF11" s="440"/>
      <c r="AG11" s="440"/>
      <c r="AH11" s="440"/>
      <c r="AI11" s="441"/>
      <c r="AJ11" s="272">
        <v>0</v>
      </c>
      <c r="AK11" s="281">
        <v>0</v>
      </c>
    </row>
    <row r="12" spans="1:37" ht="12.75">
      <c r="A12" s="268"/>
      <c r="B12" s="448" t="s">
        <v>207</v>
      </c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49"/>
      <c r="S12" s="449"/>
      <c r="T12" s="450"/>
      <c r="U12" s="451">
        <v>90000</v>
      </c>
      <c r="V12" s="452"/>
      <c r="W12" s="452"/>
      <c r="X12" s="452"/>
      <c r="Y12" s="453"/>
      <c r="Z12" s="269"/>
      <c r="AA12" s="270"/>
      <c r="AB12" s="270"/>
      <c r="AC12" s="270"/>
      <c r="AD12" s="271"/>
      <c r="AE12" s="269"/>
      <c r="AF12" s="270"/>
      <c r="AG12" s="270"/>
      <c r="AH12" s="270"/>
      <c r="AI12" s="271"/>
      <c r="AJ12" s="272">
        <v>147000</v>
      </c>
      <c r="AK12" s="281">
        <v>147000</v>
      </c>
    </row>
    <row r="13" spans="1:37" ht="12.75">
      <c r="A13" s="268"/>
      <c r="B13" s="448" t="s">
        <v>208</v>
      </c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49"/>
      <c r="T13" s="450"/>
      <c r="U13" s="451">
        <v>53000</v>
      </c>
      <c r="V13" s="452"/>
      <c r="W13" s="452"/>
      <c r="X13" s="452"/>
      <c r="Y13" s="453"/>
      <c r="Z13" s="269"/>
      <c r="AA13" s="270"/>
      <c r="AB13" s="270"/>
      <c r="AC13" s="270"/>
      <c r="AD13" s="271"/>
      <c r="AE13" s="269"/>
      <c r="AF13" s="270"/>
      <c r="AG13" s="270"/>
      <c r="AH13" s="270"/>
      <c r="AI13" s="271"/>
      <c r="AJ13" s="272">
        <v>52000</v>
      </c>
      <c r="AK13" s="281">
        <v>52000</v>
      </c>
    </row>
    <row r="14" spans="1:37" ht="12.75">
      <c r="A14" s="268"/>
      <c r="B14" s="448" t="s">
        <v>209</v>
      </c>
      <c r="C14" s="449"/>
      <c r="D14" s="449"/>
      <c r="E14" s="449"/>
      <c r="F14" s="449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50"/>
      <c r="U14" s="451">
        <v>399000</v>
      </c>
      <c r="V14" s="452"/>
      <c r="W14" s="452"/>
      <c r="X14" s="452"/>
      <c r="Y14" s="453"/>
      <c r="Z14" s="269"/>
      <c r="AA14" s="270"/>
      <c r="AB14" s="270"/>
      <c r="AC14" s="270"/>
      <c r="AD14" s="271"/>
      <c r="AE14" s="269"/>
      <c r="AF14" s="270"/>
      <c r="AG14" s="270"/>
      <c r="AH14" s="270"/>
      <c r="AI14" s="271"/>
      <c r="AJ14" s="272">
        <v>399000</v>
      </c>
      <c r="AK14" s="281">
        <v>399000</v>
      </c>
    </row>
    <row r="15" spans="1:37" ht="12.75">
      <c r="A15" s="268"/>
      <c r="B15" s="448" t="s">
        <v>210</v>
      </c>
      <c r="C15" s="449"/>
      <c r="D15" s="449"/>
      <c r="E15" s="449"/>
      <c r="F15" s="449"/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50"/>
      <c r="U15" s="451">
        <v>22000</v>
      </c>
      <c r="V15" s="452"/>
      <c r="W15" s="452"/>
      <c r="X15" s="452"/>
      <c r="Y15" s="453"/>
      <c r="Z15" s="269"/>
      <c r="AA15" s="270"/>
      <c r="AB15" s="270"/>
      <c r="AC15" s="270"/>
      <c r="AD15" s="271"/>
      <c r="AE15" s="269"/>
      <c r="AF15" s="270"/>
      <c r="AG15" s="270"/>
      <c r="AH15" s="270"/>
      <c r="AI15" s="271"/>
      <c r="AJ15" s="272">
        <v>21000</v>
      </c>
      <c r="AK15" s="281">
        <v>21000</v>
      </c>
    </row>
    <row r="16" spans="1:37" ht="12.75">
      <c r="A16" s="268"/>
      <c r="B16" s="448" t="s">
        <v>211</v>
      </c>
      <c r="C16" s="449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449"/>
      <c r="R16" s="449"/>
      <c r="S16" s="449"/>
      <c r="T16" s="450"/>
      <c r="U16" s="451">
        <v>23000</v>
      </c>
      <c r="V16" s="452"/>
      <c r="W16" s="452"/>
      <c r="X16" s="452"/>
      <c r="Y16" s="453"/>
      <c r="Z16" s="269"/>
      <c r="AA16" s="270"/>
      <c r="AB16" s="270"/>
      <c r="AC16" s="270"/>
      <c r="AD16" s="271"/>
      <c r="AE16" s="269"/>
      <c r="AF16" s="270"/>
      <c r="AG16" s="270"/>
      <c r="AH16" s="270"/>
      <c r="AI16" s="271"/>
      <c r="AJ16" s="272">
        <v>23000</v>
      </c>
      <c r="AK16" s="281">
        <v>23000</v>
      </c>
    </row>
    <row r="17" spans="1:37" ht="12.75">
      <c r="A17" s="268"/>
      <c r="B17" s="448" t="s">
        <v>212</v>
      </c>
      <c r="C17" s="449"/>
      <c r="D17" s="449"/>
      <c r="E17" s="449"/>
      <c r="F17" s="449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50"/>
      <c r="U17" s="451">
        <v>5000</v>
      </c>
      <c r="V17" s="452"/>
      <c r="W17" s="452"/>
      <c r="X17" s="452"/>
      <c r="Y17" s="453"/>
      <c r="Z17" s="269"/>
      <c r="AA17" s="270"/>
      <c r="AB17" s="270"/>
      <c r="AC17" s="270"/>
      <c r="AD17" s="271"/>
      <c r="AE17" s="269"/>
      <c r="AF17" s="270"/>
      <c r="AG17" s="270"/>
      <c r="AH17" s="270"/>
      <c r="AI17" s="271"/>
      <c r="AJ17" s="272">
        <v>150000</v>
      </c>
      <c r="AK17" s="281">
        <v>150000</v>
      </c>
    </row>
    <row r="18" spans="1:37" ht="12.75">
      <c r="A18" s="268"/>
      <c r="B18" s="448" t="s">
        <v>213</v>
      </c>
      <c r="C18" s="449"/>
      <c r="D18" s="449"/>
      <c r="E18" s="449"/>
      <c r="F18" s="449"/>
      <c r="G18" s="449"/>
      <c r="H18" s="449"/>
      <c r="I18" s="449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50"/>
      <c r="U18" s="451">
        <v>0</v>
      </c>
      <c r="V18" s="452"/>
      <c r="W18" s="452"/>
      <c r="X18" s="452"/>
      <c r="Y18" s="452"/>
      <c r="Z18" s="452"/>
      <c r="AA18" s="452"/>
      <c r="AB18" s="452"/>
      <c r="AC18" s="452"/>
      <c r="AD18" s="452"/>
      <c r="AE18" s="452"/>
      <c r="AF18" s="452"/>
      <c r="AG18" s="452"/>
      <c r="AH18" s="452"/>
      <c r="AI18" s="453"/>
      <c r="AJ18" s="272">
        <v>605000</v>
      </c>
      <c r="AK18" s="281">
        <v>605000</v>
      </c>
    </row>
    <row r="19" spans="1:37" ht="12.75">
      <c r="A19" s="268"/>
      <c r="B19" s="463" t="s">
        <v>214</v>
      </c>
      <c r="C19" s="464"/>
      <c r="D19" s="464"/>
      <c r="E19" s="464"/>
      <c r="F19" s="464"/>
      <c r="G19" s="464"/>
      <c r="H19" s="464"/>
      <c r="I19" s="464"/>
      <c r="J19" s="464"/>
      <c r="K19" s="464"/>
      <c r="L19" s="464"/>
      <c r="M19" s="464"/>
      <c r="N19" s="464"/>
      <c r="O19" s="464"/>
      <c r="P19" s="464"/>
      <c r="Q19" s="464"/>
      <c r="R19" s="464"/>
      <c r="S19" s="464"/>
      <c r="T19" s="465"/>
      <c r="U19" s="466">
        <f>SUM(U10:Y17)</f>
        <v>802000</v>
      </c>
      <c r="V19" s="467"/>
      <c r="W19" s="467"/>
      <c r="X19" s="467"/>
      <c r="Y19" s="468"/>
      <c r="Z19" s="439"/>
      <c r="AA19" s="440"/>
      <c r="AB19" s="440"/>
      <c r="AC19" s="440"/>
      <c r="AD19" s="441"/>
      <c r="AE19" s="439"/>
      <c r="AF19" s="440"/>
      <c r="AG19" s="440"/>
      <c r="AH19" s="440"/>
      <c r="AI19" s="441"/>
      <c r="AJ19" s="273">
        <f>SUM(AJ10:AJ18)</f>
        <v>1626000</v>
      </c>
      <c r="AK19" s="282">
        <f>SUM(AK10:AK18)</f>
        <v>1626000</v>
      </c>
    </row>
    <row r="20" spans="1:37" ht="12.75">
      <c r="A20" s="268"/>
      <c r="B20" s="454"/>
      <c r="C20" s="455"/>
      <c r="D20" s="455"/>
      <c r="E20" s="455"/>
      <c r="F20" s="455"/>
      <c r="G20" s="455"/>
      <c r="H20" s="455"/>
      <c r="I20" s="455"/>
      <c r="J20" s="455"/>
      <c r="K20" s="455"/>
      <c r="L20" s="455"/>
      <c r="M20" s="455"/>
      <c r="N20" s="455"/>
      <c r="O20" s="455"/>
      <c r="P20" s="455"/>
      <c r="Q20" s="455"/>
      <c r="R20" s="455"/>
      <c r="S20" s="455"/>
      <c r="T20" s="456"/>
      <c r="U20" s="457"/>
      <c r="V20" s="458"/>
      <c r="W20" s="458"/>
      <c r="X20" s="458"/>
      <c r="Y20" s="459"/>
      <c r="Z20" s="460"/>
      <c r="AA20" s="461"/>
      <c r="AB20" s="461"/>
      <c r="AC20" s="461"/>
      <c r="AD20" s="462"/>
      <c r="AE20" s="460"/>
      <c r="AF20" s="461"/>
      <c r="AG20" s="461"/>
      <c r="AH20" s="461"/>
      <c r="AI20" s="462"/>
      <c r="AJ20" s="277"/>
      <c r="AK20" s="283"/>
    </row>
    <row r="21" spans="1:37" ht="13.5">
      <c r="A21" s="268"/>
      <c r="B21" s="442" t="s">
        <v>215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443"/>
      <c r="T21" s="444"/>
      <c r="U21" s="445"/>
      <c r="V21" s="446"/>
      <c r="W21" s="446"/>
      <c r="X21" s="446"/>
      <c r="Y21" s="446"/>
      <c r="Z21" s="446"/>
      <c r="AA21" s="446"/>
      <c r="AB21" s="446"/>
      <c r="AC21" s="446"/>
      <c r="AD21" s="446"/>
      <c r="AE21" s="446"/>
      <c r="AF21" s="446"/>
      <c r="AG21" s="446"/>
      <c r="AH21" s="446"/>
      <c r="AI21" s="446"/>
      <c r="AJ21" s="446"/>
      <c r="AK21" s="447"/>
    </row>
    <row r="22" spans="1:37" ht="12.75">
      <c r="A22" s="280" t="s">
        <v>216</v>
      </c>
      <c r="B22" s="448" t="s">
        <v>206</v>
      </c>
      <c r="C22" s="449"/>
      <c r="D22" s="449"/>
      <c r="E22" s="449"/>
      <c r="F22" s="449"/>
      <c r="G22" s="449"/>
      <c r="H22" s="449"/>
      <c r="I22" s="449"/>
      <c r="J22" s="449"/>
      <c r="K22" s="449"/>
      <c r="L22" s="449"/>
      <c r="M22" s="449"/>
      <c r="N22" s="449"/>
      <c r="O22" s="449"/>
      <c r="P22" s="449"/>
      <c r="Q22" s="449"/>
      <c r="R22" s="449"/>
      <c r="S22" s="449"/>
      <c r="T22" s="450"/>
      <c r="U22" s="451">
        <v>0</v>
      </c>
      <c r="V22" s="452"/>
      <c r="W22" s="452"/>
      <c r="X22" s="452"/>
      <c r="Y22" s="453"/>
      <c r="Z22" s="439"/>
      <c r="AA22" s="440"/>
      <c r="AB22" s="440"/>
      <c r="AC22" s="440"/>
      <c r="AD22" s="441"/>
      <c r="AE22" s="439"/>
      <c r="AF22" s="440"/>
      <c r="AG22" s="440"/>
      <c r="AH22" s="440"/>
      <c r="AI22" s="441"/>
      <c r="AJ22" s="272">
        <v>17000</v>
      </c>
      <c r="AK22" s="281">
        <v>15000</v>
      </c>
    </row>
    <row r="23" spans="1:37" ht="12.75">
      <c r="A23" s="280" t="s">
        <v>216</v>
      </c>
      <c r="B23" s="472" t="s">
        <v>217</v>
      </c>
      <c r="C23" s="473"/>
      <c r="D23" s="473"/>
      <c r="E23" s="473"/>
      <c r="F23" s="473"/>
      <c r="G23" s="473"/>
      <c r="H23" s="473"/>
      <c r="I23" s="473"/>
      <c r="J23" s="473"/>
      <c r="K23" s="473"/>
      <c r="L23" s="473"/>
      <c r="M23" s="473"/>
      <c r="N23" s="473"/>
      <c r="O23" s="473"/>
      <c r="P23" s="473"/>
      <c r="Q23" s="473"/>
      <c r="R23" s="473"/>
      <c r="S23" s="473"/>
      <c r="T23" s="474"/>
      <c r="U23" s="451">
        <v>20000</v>
      </c>
      <c r="V23" s="452"/>
      <c r="W23" s="452"/>
      <c r="X23" s="452"/>
      <c r="Y23" s="453"/>
      <c r="Z23" s="269"/>
      <c r="AA23" s="270"/>
      <c r="AB23" s="270"/>
      <c r="AC23" s="270"/>
      <c r="AD23" s="271"/>
      <c r="AE23" s="269"/>
      <c r="AF23" s="270"/>
      <c r="AG23" s="270"/>
      <c r="AH23" s="270"/>
      <c r="AI23" s="271"/>
      <c r="AJ23" s="272">
        <v>30000</v>
      </c>
      <c r="AK23" s="281">
        <v>18940</v>
      </c>
    </row>
    <row r="24" spans="1:37" ht="12.75">
      <c r="A24" s="280" t="s">
        <v>218</v>
      </c>
      <c r="B24" s="472" t="s">
        <v>219</v>
      </c>
      <c r="C24" s="473"/>
      <c r="D24" s="473"/>
      <c r="E24" s="473"/>
      <c r="F24" s="473"/>
      <c r="G24" s="473"/>
      <c r="H24" s="473"/>
      <c r="I24" s="473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4"/>
      <c r="U24" s="451">
        <v>45000</v>
      </c>
      <c r="V24" s="452"/>
      <c r="W24" s="452"/>
      <c r="X24" s="452"/>
      <c r="Y24" s="453"/>
      <c r="Z24" s="439"/>
      <c r="AA24" s="440"/>
      <c r="AB24" s="440"/>
      <c r="AC24" s="440"/>
      <c r="AD24" s="441"/>
      <c r="AE24" s="439"/>
      <c r="AF24" s="440"/>
      <c r="AG24" s="440"/>
      <c r="AH24" s="440"/>
      <c r="AI24" s="441"/>
      <c r="AJ24" s="272">
        <v>43000</v>
      </c>
      <c r="AK24" s="281">
        <v>43000</v>
      </c>
    </row>
    <row r="25" spans="1:37" ht="12.75">
      <c r="A25" s="280" t="s">
        <v>220</v>
      </c>
      <c r="B25" s="469" t="s">
        <v>221</v>
      </c>
      <c r="C25" s="470"/>
      <c r="D25" s="470"/>
      <c r="E25" s="470"/>
      <c r="F25" s="470"/>
      <c r="G25" s="470"/>
      <c r="H25" s="470"/>
      <c r="I25" s="470"/>
      <c r="J25" s="470"/>
      <c r="K25" s="470"/>
      <c r="L25" s="470"/>
      <c r="M25" s="470"/>
      <c r="N25" s="470"/>
      <c r="O25" s="470"/>
      <c r="P25" s="470"/>
      <c r="Q25" s="470"/>
      <c r="R25" s="470"/>
      <c r="S25" s="470"/>
      <c r="T25" s="471"/>
      <c r="U25" s="451">
        <v>54000</v>
      </c>
      <c r="V25" s="452"/>
      <c r="W25" s="452"/>
      <c r="X25" s="452"/>
      <c r="Y25" s="453"/>
      <c r="Z25" s="269"/>
      <c r="AA25" s="270"/>
      <c r="AB25" s="270"/>
      <c r="AC25" s="270"/>
      <c r="AD25" s="271"/>
      <c r="AE25" s="269"/>
      <c r="AF25" s="270"/>
      <c r="AG25" s="270"/>
      <c r="AH25" s="270"/>
      <c r="AI25" s="271"/>
      <c r="AJ25" s="272">
        <v>37000</v>
      </c>
      <c r="AK25" s="281">
        <v>37000</v>
      </c>
    </row>
    <row r="26" spans="1:37" ht="12.75">
      <c r="A26" s="280" t="s">
        <v>216</v>
      </c>
      <c r="B26" s="469" t="s">
        <v>222</v>
      </c>
      <c r="C26" s="470"/>
      <c r="D26" s="470"/>
      <c r="E26" s="470"/>
      <c r="F26" s="470"/>
      <c r="G26" s="470"/>
      <c r="H26" s="470"/>
      <c r="I26" s="470"/>
      <c r="J26" s="470"/>
      <c r="K26" s="470"/>
      <c r="L26" s="470"/>
      <c r="M26" s="470"/>
      <c r="N26" s="470"/>
      <c r="O26" s="470"/>
      <c r="P26" s="470"/>
      <c r="Q26" s="470"/>
      <c r="R26" s="470"/>
      <c r="S26" s="470"/>
      <c r="T26" s="471"/>
      <c r="U26" s="451">
        <v>56820</v>
      </c>
      <c r="V26" s="452"/>
      <c r="W26" s="452"/>
      <c r="X26" s="452"/>
      <c r="Y26" s="453"/>
      <c r="Z26" s="269"/>
      <c r="AA26" s="270"/>
      <c r="AB26" s="270"/>
      <c r="AC26" s="270"/>
      <c r="AD26" s="271"/>
      <c r="AE26" s="269"/>
      <c r="AF26" s="270"/>
      <c r="AG26" s="270"/>
      <c r="AH26" s="270"/>
      <c r="AI26" s="271"/>
      <c r="AJ26" s="272">
        <v>84000</v>
      </c>
      <c r="AK26" s="281">
        <v>56820</v>
      </c>
    </row>
    <row r="27" spans="1:37" ht="12.75">
      <c r="A27" s="280" t="s">
        <v>218</v>
      </c>
      <c r="B27" s="469" t="s">
        <v>223</v>
      </c>
      <c r="C27" s="470"/>
      <c r="D27" s="470"/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  <c r="S27" s="470"/>
      <c r="T27" s="471"/>
      <c r="U27" s="451">
        <v>750000</v>
      </c>
      <c r="V27" s="452"/>
      <c r="W27" s="452"/>
      <c r="X27" s="452"/>
      <c r="Y27" s="453"/>
      <c r="Z27" s="269"/>
      <c r="AA27" s="270"/>
      <c r="AB27" s="270"/>
      <c r="AC27" s="270"/>
      <c r="AD27" s="271"/>
      <c r="AE27" s="269"/>
      <c r="AF27" s="270"/>
      <c r="AG27" s="270"/>
      <c r="AH27" s="270"/>
      <c r="AI27" s="271"/>
      <c r="AJ27" s="272">
        <v>750000</v>
      </c>
      <c r="AK27" s="281">
        <v>750000</v>
      </c>
    </row>
    <row r="28" spans="1:37" ht="12.75">
      <c r="A28" s="280" t="s">
        <v>218</v>
      </c>
      <c r="B28" s="469" t="s">
        <v>224</v>
      </c>
      <c r="C28" s="470"/>
      <c r="D28" s="470"/>
      <c r="E28" s="470"/>
      <c r="F28" s="470"/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0"/>
      <c r="S28" s="470"/>
      <c r="T28" s="471"/>
      <c r="U28" s="451">
        <v>80880</v>
      </c>
      <c r="V28" s="452"/>
      <c r="W28" s="452"/>
      <c r="X28" s="452"/>
      <c r="Y28" s="453"/>
      <c r="Z28" s="269"/>
      <c r="AA28" s="270"/>
      <c r="AB28" s="270"/>
      <c r="AC28" s="270"/>
      <c r="AD28" s="271"/>
      <c r="AE28" s="269"/>
      <c r="AF28" s="270"/>
      <c r="AG28" s="270"/>
      <c r="AH28" s="270"/>
      <c r="AI28" s="271"/>
      <c r="AJ28" s="272">
        <v>81000</v>
      </c>
      <c r="AK28" s="281">
        <v>81000</v>
      </c>
    </row>
    <row r="29" spans="1:37" ht="12.75">
      <c r="A29" s="280" t="s">
        <v>225</v>
      </c>
      <c r="B29" s="469" t="s">
        <v>226</v>
      </c>
      <c r="C29" s="470"/>
      <c r="D29" s="470"/>
      <c r="E29" s="470"/>
      <c r="F29" s="470"/>
      <c r="G29" s="470"/>
      <c r="H29" s="470"/>
      <c r="I29" s="470"/>
      <c r="J29" s="470"/>
      <c r="K29" s="470"/>
      <c r="L29" s="470"/>
      <c r="M29" s="470"/>
      <c r="N29" s="470"/>
      <c r="O29" s="470"/>
      <c r="P29" s="470"/>
      <c r="Q29" s="470"/>
      <c r="R29" s="470"/>
      <c r="S29" s="470"/>
      <c r="T29" s="471"/>
      <c r="U29" s="451">
        <v>12000</v>
      </c>
      <c r="V29" s="452"/>
      <c r="W29" s="452"/>
      <c r="X29" s="452"/>
      <c r="Y29" s="453"/>
      <c r="Z29" s="269"/>
      <c r="AA29" s="270"/>
      <c r="AB29" s="270"/>
      <c r="AC29" s="270"/>
      <c r="AD29" s="271"/>
      <c r="AE29" s="269"/>
      <c r="AF29" s="270"/>
      <c r="AG29" s="270"/>
      <c r="AH29" s="270"/>
      <c r="AI29" s="271"/>
      <c r="AJ29" s="272">
        <v>15000</v>
      </c>
      <c r="AK29" s="281">
        <v>15000</v>
      </c>
    </row>
    <row r="30" spans="1:37" ht="12.75">
      <c r="A30" s="280" t="s">
        <v>220</v>
      </c>
      <c r="B30" s="469" t="s">
        <v>227</v>
      </c>
      <c r="C30" s="470"/>
      <c r="D30" s="470"/>
      <c r="E30" s="470"/>
      <c r="F30" s="470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0"/>
      <c r="S30" s="470"/>
      <c r="T30" s="471"/>
      <c r="U30" s="451">
        <v>230000</v>
      </c>
      <c r="V30" s="452"/>
      <c r="W30" s="452"/>
      <c r="X30" s="452"/>
      <c r="Y30" s="453"/>
      <c r="Z30" s="269"/>
      <c r="AA30" s="270"/>
      <c r="AB30" s="270"/>
      <c r="AC30" s="270"/>
      <c r="AD30" s="271"/>
      <c r="AE30" s="269"/>
      <c r="AF30" s="270"/>
      <c r="AG30" s="270"/>
      <c r="AH30" s="270"/>
      <c r="AI30" s="271"/>
      <c r="AJ30" s="272">
        <v>250000</v>
      </c>
      <c r="AK30" s="281">
        <v>250000</v>
      </c>
    </row>
    <row r="31" spans="1:37" ht="12.75">
      <c r="A31" s="280" t="s">
        <v>225</v>
      </c>
      <c r="B31" s="469" t="s">
        <v>228</v>
      </c>
      <c r="C31" s="470"/>
      <c r="D31" s="470"/>
      <c r="E31" s="470"/>
      <c r="F31" s="470"/>
      <c r="G31" s="470"/>
      <c r="H31" s="470"/>
      <c r="I31" s="470"/>
      <c r="J31" s="470"/>
      <c r="K31" s="470"/>
      <c r="L31" s="470"/>
      <c r="M31" s="470"/>
      <c r="N31" s="470"/>
      <c r="O31" s="470"/>
      <c r="P31" s="470"/>
      <c r="Q31" s="470"/>
      <c r="R31" s="470"/>
      <c r="S31" s="470"/>
      <c r="T31" s="471"/>
      <c r="U31" s="451">
        <v>1315000</v>
      </c>
      <c r="V31" s="452"/>
      <c r="W31" s="452"/>
      <c r="X31" s="452"/>
      <c r="Y31" s="453"/>
      <c r="Z31" s="269"/>
      <c r="AA31" s="270"/>
      <c r="AB31" s="270"/>
      <c r="AC31" s="270"/>
      <c r="AD31" s="271"/>
      <c r="AE31" s="269"/>
      <c r="AF31" s="270"/>
      <c r="AG31" s="270"/>
      <c r="AH31" s="270"/>
      <c r="AI31" s="271"/>
      <c r="AJ31" s="272">
        <v>4970000</v>
      </c>
      <c r="AK31" s="281">
        <v>4969500</v>
      </c>
    </row>
    <row r="32" spans="1:37" ht="12.75">
      <c r="A32" s="280" t="s">
        <v>225</v>
      </c>
      <c r="B32" s="469" t="s">
        <v>229</v>
      </c>
      <c r="C32" s="470"/>
      <c r="D32" s="470"/>
      <c r="E32" s="470"/>
      <c r="F32" s="470"/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0"/>
      <c r="S32" s="470"/>
      <c r="T32" s="471"/>
      <c r="U32" s="451">
        <v>0</v>
      </c>
      <c r="V32" s="452"/>
      <c r="W32" s="452"/>
      <c r="X32" s="452"/>
      <c r="Y32" s="453"/>
      <c r="Z32" s="269"/>
      <c r="AA32" s="270"/>
      <c r="AB32" s="270"/>
      <c r="AC32" s="270"/>
      <c r="AD32" s="271"/>
      <c r="AE32" s="269"/>
      <c r="AF32" s="270"/>
      <c r="AG32" s="270"/>
      <c r="AH32" s="270"/>
      <c r="AI32" s="271"/>
      <c r="AJ32" s="272">
        <v>20000</v>
      </c>
      <c r="AK32" s="281">
        <v>20000</v>
      </c>
    </row>
    <row r="33" spans="1:37" ht="12.75">
      <c r="A33" s="280" t="s">
        <v>220</v>
      </c>
      <c r="B33" s="469" t="s">
        <v>230</v>
      </c>
      <c r="C33" s="470"/>
      <c r="D33" s="470"/>
      <c r="E33" s="470"/>
      <c r="F33" s="470"/>
      <c r="G33" s="470"/>
      <c r="H33" s="470"/>
      <c r="I33" s="470"/>
      <c r="J33" s="470"/>
      <c r="K33" s="470"/>
      <c r="L33" s="470"/>
      <c r="M33" s="470"/>
      <c r="N33" s="470"/>
      <c r="O33" s="470"/>
      <c r="P33" s="470"/>
      <c r="Q33" s="470"/>
      <c r="R33" s="470"/>
      <c r="S33" s="470"/>
      <c r="T33" s="471"/>
      <c r="U33" s="451">
        <v>0</v>
      </c>
      <c r="V33" s="452"/>
      <c r="W33" s="452"/>
      <c r="X33" s="452"/>
      <c r="Y33" s="453"/>
      <c r="Z33" s="269"/>
      <c r="AA33" s="270"/>
      <c r="AB33" s="270"/>
      <c r="AC33" s="270"/>
      <c r="AD33" s="271"/>
      <c r="AE33" s="269"/>
      <c r="AF33" s="270"/>
      <c r="AG33" s="270"/>
      <c r="AH33" s="270"/>
      <c r="AI33" s="271"/>
      <c r="AJ33" s="272">
        <v>26000</v>
      </c>
      <c r="AK33" s="281">
        <v>25840</v>
      </c>
    </row>
    <row r="34" spans="1:37" ht="12.75">
      <c r="A34" s="268"/>
      <c r="B34" s="463" t="s">
        <v>231</v>
      </c>
      <c r="C34" s="464"/>
      <c r="D34" s="464"/>
      <c r="E34" s="464"/>
      <c r="F34" s="464"/>
      <c r="G34" s="464"/>
      <c r="H34" s="464"/>
      <c r="I34" s="464"/>
      <c r="J34" s="464"/>
      <c r="K34" s="464"/>
      <c r="L34" s="464"/>
      <c r="M34" s="464"/>
      <c r="N34" s="464"/>
      <c r="O34" s="464"/>
      <c r="P34" s="464"/>
      <c r="Q34" s="464"/>
      <c r="R34" s="464"/>
      <c r="S34" s="464"/>
      <c r="T34" s="465"/>
      <c r="U34" s="479">
        <f>SUM(U23:Y32)</f>
        <v>2563700</v>
      </c>
      <c r="V34" s="480"/>
      <c r="W34" s="480"/>
      <c r="X34" s="480"/>
      <c r="Y34" s="481"/>
      <c r="Z34" s="460"/>
      <c r="AA34" s="461"/>
      <c r="AB34" s="461"/>
      <c r="AC34" s="461"/>
      <c r="AD34" s="462"/>
      <c r="AE34" s="460"/>
      <c r="AF34" s="461"/>
      <c r="AG34" s="461"/>
      <c r="AH34" s="461"/>
      <c r="AI34" s="462"/>
      <c r="AJ34" s="278">
        <f>SUM(AJ22:AJ33)</f>
        <v>6323000</v>
      </c>
      <c r="AK34" s="284">
        <f>SUM(AK22:AK33)</f>
        <v>6282100</v>
      </c>
    </row>
    <row r="35" spans="1:37" ht="12.75">
      <c r="A35" s="268"/>
      <c r="B35" s="463" t="s">
        <v>232</v>
      </c>
      <c r="C35" s="464"/>
      <c r="D35" s="464"/>
      <c r="E35" s="464"/>
      <c r="F35" s="464"/>
      <c r="G35" s="464"/>
      <c r="H35" s="464"/>
      <c r="I35" s="464"/>
      <c r="J35" s="464"/>
      <c r="K35" s="464"/>
      <c r="L35" s="464"/>
      <c r="M35" s="464"/>
      <c r="N35" s="464"/>
      <c r="O35" s="464"/>
      <c r="P35" s="464"/>
      <c r="Q35" s="464"/>
      <c r="R35" s="464"/>
      <c r="S35" s="464"/>
      <c r="T35" s="465"/>
      <c r="U35" s="479">
        <v>0</v>
      </c>
      <c r="V35" s="480"/>
      <c r="W35" s="480"/>
      <c r="X35" s="480"/>
      <c r="Y35" s="481"/>
      <c r="Z35" s="274"/>
      <c r="AA35" s="275"/>
      <c r="AB35" s="275"/>
      <c r="AC35" s="275"/>
      <c r="AD35" s="276"/>
      <c r="AE35" s="274"/>
      <c r="AF35" s="275"/>
      <c r="AG35" s="275"/>
      <c r="AH35" s="275"/>
      <c r="AI35" s="276"/>
      <c r="AJ35" s="278">
        <v>30000</v>
      </c>
      <c r="AK35" s="284">
        <v>0</v>
      </c>
    </row>
    <row r="36" spans="1:37" ht="13.5" thickBot="1">
      <c r="A36" s="268"/>
      <c r="B36" s="482" t="s">
        <v>233</v>
      </c>
      <c r="C36" s="483"/>
      <c r="D36" s="483"/>
      <c r="E36" s="483"/>
      <c r="F36" s="483"/>
      <c r="G36" s="483"/>
      <c r="H36" s="483"/>
      <c r="I36" s="483"/>
      <c r="J36" s="483"/>
      <c r="K36" s="483"/>
      <c r="L36" s="483"/>
      <c r="M36" s="483"/>
      <c r="N36" s="483"/>
      <c r="O36" s="483"/>
      <c r="P36" s="483"/>
      <c r="Q36" s="483"/>
      <c r="R36" s="483"/>
      <c r="S36" s="483"/>
      <c r="T36" s="484"/>
      <c r="U36" s="485">
        <f>SUM(U34+U19)</f>
        <v>3365700</v>
      </c>
      <c r="V36" s="486"/>
      <c r="W36" s="486"/>
      <c r="X36" s="486"/>
      <c r="Y36" s="487"/>
      <c r="Z36" s="475"/>
      <c r="AA36" s="476"/>
      <c r="AB36" s="476"/>
      <c r="AC36" s="476"/>
      <c r="AD36" s="477"/>
      <c r="AE36" s="475"/>
      <c r="AF36" s="476"/>
      <c r="AG36" s="476"/>
      <c r="AH36" s="476"/>
      <c r="AI36" s="477"/>
      <c r="AJ36" s="279">
        <f>(AJ19+AJ34+AJ35)</f>
        <v>7979000</v>
      </c>
      <c r="AK36" s="285">
        <f>(AK19+AK34+AK35)</f>
        <v>7908100</v>
      </c>
    </row>
  </sheetData>
  <sheetProtection/>
  <mergeCells count="80">
    <mergeCell ref="Z36:AD36"/>
    <mergeCell ref="AE36:AI36"/>
    <mergeCell ref="A7:A8"/>
    <mergeCell ref="B35:T35"/>
    <mergeCell ref="U35:Y35"/>
    <mergeCell ref="B36:T36"/>
    <mergeCell ref="U36:Y36"/>
    <mergeCell ref="B34:T34"/>
    <mergeCell ref="U34:Y34"/>
    <mergeCell ref="Z34:AD34"/>
    <mergeCell ref="AE34:AI34"/>
    <mergeCell ref="B32:T32"/>
    <mergeCell ref="U32:Y32"/>
    <mergeCell ref="B33:T33"/>
    <mergeCell ref="U33:Y33"/>
    <mergeCell ref="B30:T30"/>
    <mergeCell ref="U30:Y30"/>
    <mergeCell ref="B31:T31"/>
    <mergeCell ref="U31:Y31"/>
    <mergeCell ref="B28:T28"/>
    <mergeCell ref="U28:Y28"/>
    <mergeCell ref="B29:T29"/>
    <mergeCell ref="U29:Y29"/>
    <mergeCell ref="B26:T26"/>
    <mergeCell ref="U26:Y26"/>
    <mergeCell ref="B27:T27"/>
    <mergeCell ref="U27:Y27"/>
    <mergeCell ref="Z24:AD24"/>
    <mergeCell ref="AE24:AI24"/>
    <mergeCell ref="B25:T25"/>
    <mergeCell ref="U25:Y25"/>
    <mergeCell ref="B23:T23"/>
    <mergeCell ref="U23:Y23"/>
    <mergeCell ref="B24:T24"/>
    <mergeCell ref="U24:Y24"/>
    <mergeCell ref="B21:T21"/>
    <mergeCell ref="U21:AK21"/>
    <mergeCell ref="B22:T22"/>
    <mergeCell ref="U22:Y22"/>
    <mergeCell ref="Z22:AD22"/>
    <mergeCell ref="AE22:AI22"/>
    <mergeCell ref="B20:T20"/>
    <mergeCell ref="U20:Y20"/>
    <mergeCell ref="Z20:AD20"/>
    <mergeCell ref="AE20:AI20"/>
    <mergeCell ref="B18:T18"/>
    <mergeCell ref="U18:AI18"/>
    <mergeCell ref="B19:T19"/>
    <mergeCell ref="U19:Y19"/>
    <mergeCell ref="Z19:AD19"/>
    <mergeCell ref="AE19:AI19"/>
    <mergeCell ref="B16:T16"/>
    <mergeCell ref="U16:Y16"/>
    <mergeCell ref="B17:T17"/>
    <mergeCell ref="U17:Y17"/>
    <mergeCell ref="B14:T14"/>
    <mergeCell ref="U14:Y14"/>
    <mergeCell ref="B15:T15"/>
    <mergeCell ref="U15:Y15"/>
    <mergeCell ref="B12:T12"/>
    <mergeCell ref="U12:Y12"/>
    <mergeCell ref="B13:T13"/>
    <mergeCell ref="U13:Y13"/>
    <mergeCell ref="B11:T11"/>
    <mergeCell ref="U11:Y11"/>
    <mergeCell ref="Z11:AD11"/>
    <mergeCell ref="AE11:AI11"/>
    <mergeCell ref="B9:T9"/>
    <mergeCell ref="U9:AK9"/>
    <mergeCell ref="B10:T10"/>
    <mergeCell ref="U10:Y10"/>
    <mergeCell ref="B6:AK6"/>
    <mergeCell ref="B7:T7"/>
    <mergeCell ref="U7:Y8"/>
    <mergeCell ref="AJ7:AJ8"/>
    <mergeCell ref="AK7:AK8"/>
    <mergeCell ref="A1:AK1"/>
    <mergeCell ref="A2:AK2"/>
    <mergeCell ref="A3:AK3"/>
    <mergeCell ref="B4:AK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2"/>
  </sheetPr>
  <dimension ref="A1:G16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36.875" style="0" customWidth="1"/>
    <col min="7" max="7" width="12.00390625" style="0" customWidth="1"/>
  </cols>
  <sheetData>
    <row r="1" spans="1:7" ht="18.75">
      <c r="A1" s="488" t="s">
        <v>184</v>
      </c>
      <c r="B1" s="488"/>
      <c r="C1" s="488"/>
      <c r="D1" s="488"/>
      <c r="E1" s="488"/>
      <c r="F1" s="488"/>
      <c r="G1" s="488"/>
    </row>
    <row r="2" spans="1:7" ht="15.75">
      <c r="A2" s="489" t="s">
        <v>185</v>
      </c>
      <c r="B2" s="489"/>
      <c r="C2" s="489"/>
      <c r="D2" s="489"/>
      <c r="E2" s="489"/>
      <c r="F2" s="489"/>
      <c r="G2" s="489"/>
    </row>
    <row r="3" spans="1:7" ht="15.75">
      <c r="A3" s="489" t="s">
        <v>515</v>
      </c>
      <c r="B3" s="489"/>
      <c r="C3" s="489"/>
      <c r="D3" s="489"/>
      <c r="E3" s="489"/>
      <c r="F3" s="489"/>
      <c r="G3" s="489"/>
    </row>
    <row r="4" spans="1:7" ht="15.75">
      <c r="A4" s="489" t="s">
        <v>186</v>
      </c>
      <c r="B4" s="489"/>
      <c r="C4" s="489"/>
      <c r="D4" s="489"/>
      <c r="E4" s="489"/>
      <c r="F4" s="489"/>
      <c r="G4" s="489"/>
    </row>
    <row r="5" spans="1:7" ht="19.5" thickBot="1">
      <c r="A5" s="228"/>
      <c r="B5" s="229"/>
      <c r="C5" s="229"/>
      <c r="D5" s="229"/>
      <c r="E5" s="229"/>
      <c r="F5" s="229"/>
      <c r="G5" s="230" t="s">
        <v>128</v>
      </c>
    </row>
    <row r="6" spans="1:7" ht="60.75" thickBot="1">
      <c r="A6" s="231" t="s">
        <v>187</v>
      </c>
      <c r="B6" s="232" t="s">
        <v>188</v>
      </c>
      <c r="C6" s="232" t="s">
        <v>189</v>
      </c>
      <c r="D6" s="232" t="s">
        <v>190</v>
      </c>
      <c r="E6" s="232" t="s">
        <v>191</v>
      </c>
      <c r="F6" s="233" t="s">
        <v>192</v>
      </c>
      <c r="G6" s="234" t="s">
        <v>193</v>
      </c>
    </row>
    <row r="7" spans="1:7" ht="13.5" thickBot="1">
      <c r="A7" s="235">
        <v>1</v>
      </c>
      <c r="B7" s="236">
        <v>2</v>
      </c>
      <c r="C7" s="236">
        <v>3</v>
      </c>
      <c r="D7" s="236">
        <v>4</v>
      </c>
      <c r="E7" s="236">
        <v>5</v>
      </c>
      <c r="F7" s="237"/>
      <c r="G7" s="238">
        <v>6</v>
      </c>
    </row>
    <row r="8" spans="1:7" ht="15.75">
      <c r="A8" s="239" t="s">
        <v>194</v>
      </c>
      <c r="B8" s="240"/>
      <c r="C8" s="241"/>
      <c r="D8" s="240"/>
      <c r="E8" s="240"/>
      <c r="F8" s="242"/>
      <c r="G8" s="243">
        <f>B8-D8-E8</f>
        <v>0</v>
      </c>
    </row>
    <row r="9" spans="1:7" ht="15.75">
      <c r="A9" s="244"/>
      <c r="B9" s="240"/>
      <c r="C9" s="241"/>
      <c r="D9" s="240"/>
      <c r="E9" s="240"/>
      <c r="F9" s="242"/>
      <c r="G9" s="243">
        <f>B9-D9-E9</f>
        <v>0</v>
      </c>
    </row>
    <row r="10" spans="1:7" ht="15.75">
      <c r="A10" s="244"/>
      <c r="B10" s="240"/>
      <c r="C10" s="241"/>
      <c r="D10" s="240"/>
      <c r="E10" s="240"/>
      <c r="F10" s="242"/>
      <c r="G10" s="243">
        <f>B10-D10-E10</f>
        <v>0</v>
      </c>
    </row>
    <row r="11" spans="1:7" ht="31.5">
      <c r="A11" s="239" t="s">
        <v>195</v>
      </c>
      <c r="B11" s="240"/>
      <c r="C11" s="241"/>
      <c r="D11" s="240"/>
      <c r="E11" s="240"/>
      <c r="F11" s="242"/>
      <c r="G11" s="243">
        <f>B11-D11-E11</f>
        <v>0</v>
      </c>
    </row>
    <row r="12" spans="1:7" ht="15.75">
      <c r="A12" s="244" t="s">
        <v>196</v>
      </c>
      <c r="B12" s="240">
        <v>4500000</v>
      </c>
      <c r="C12" s="245">
        <v>2015</v>
      </c>
      <c r="D12" s="240">
        <v>4500000</v>
      </c>
      <c r="E12" s="240">
        <v>4500000</v>
      </c>
      <c r="F12" s="240">
        <v>4500000</v>
      </c>
      <c r="G12" s="243">
        <v>0</v>
      </c>
    </row>
    <row r="13" spans="1:7" ht="15.75">
      <c r="A13" s="244" t="s">
        <v>197</v>
      </c>
      <c r="B13" s="240">
        <v>800800</v>
      </c>
      <c r="C13" s="245">
        <v>2015</v>
      </c>
      <c r="D13" s="240">
        <v>800800</v>
      </c>
      <c r="E13" s="240">
        <v>800800</v>
      </c>
      <c r="F13" s="240">
        <v>800800</v>
      </c>
      <c r="G13" s="243">
        <v>0</v>
      </c>
    </row>
    <row r="14" spans="1:7" ht="15.75">
      <c r="A14" s="244"/>
      <c r="B14" s="240"/>
      <c r="C14" s="241"/>
      <c r="D14" s="240"/>
      <c r="E14" s="240">
        <f>+B14-D14</f>
        <v>0</v>
      </c>
      <c r="F14" s="240">
        <f>+C14-E14</f>
        <v>0</v>
      </c>
      <c r="G14" s="243">
        <v>0</v>
      </c>
    </row>
    <row r="15" spans="1:7" ht="32.25" thickBot="1">
      <c r="A15" s="246" t="s">
        <v>198</v>
      </c>
      <c r="B15" s="247">
        <v>216000</v>
      </c>
      <c r="C15" s="248">
        <v>2015</v>
      </c>
      <c r="D15" s="247">
        <v>216000</v>
      </c>
      <c r="E15" s="247">
        <v>216000</v>
      </c>
      <c r="F15" s="247">
        <v>216000</v>
      </c>
      <c r="G15" s="249">
        <v>0</v>
      </c>
    </row>
    <row r="16" spans="1:7" ht="13.5" thickBot="1">
      <c r="A16" s="250" t="s">
        <v>199</v>
      </c>
      <c r="B16" s="251">
        <f>SUM(B9:B15)</f>
        <v>5516800</v>
      </c>
      <c r="C16" s="252"/>
      <c r="D16" s="251">
        <f>+D9+D12+D14+D15+D13</f>
        <v>5516800</v>
      </c>
      <c r="E16" s="251">
        <f>+E9+E12+E14+E15+E13</f>
        <v>5516800</v>
      </c>
      <c r="F16" s="251">
        <f>+F9+F12+F14+F15+F13</f>
        <v>5516800</v>
      </c>
      <c r="G16" s="253">
        <f>SUM(G8:G14)</f>
        <v>0</v>
      </c>
    </row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2"/>
  </sheetPr>
  <dimension ref="A1:D16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32.25390625" style="0" customWidth="1"/>
    <col min="3" max="3" width="13.375" style="0" customWidth="1"/>
    <col min="4" max="4" width="32.875" style="0" customWidth="1"/>
  </cols>
  <sheetData>
    <row r="1" spans="1:4" ht="20.25">
      <c r="A1" s="490" t="s">
        <v>243</v>
      </c>
      <c r="B1" s="490"/>
      <c r="C1" s="490"/>
      <c r="D1" s="490"/>
    </row>
    <row r="2" spans="1:4" ht="20.25">
      <c r="A2" s="490" t="s">
        <v>235</v>
      </c>
      <c r="B2" s="490"/>
      <c r="C2" s="490"/>
      <c r="D2" s="490"/>
    </row>
    <row r="3" spans="1:4" ht="18.75">
      <c r="A3" s="491" t="s">
        <v>236</v>
      </c>
      <c r="B3" s="491"/>
      <c r="C3" s="491"/>
      <c r="D3" s="491"/>
    </row>
    <row r="6" ht="12.75">
      <c r="D6" s="169" t="s">
        <v>244</v>
      </c>
    </row>
    <row r="7" spans="1:4" ht="13.5" thickBot="1">
      <c r="A7" t="s">
        <v>237</v>
      </c>
      <c r="D7" s="170" t="s">
        <v>238</v>
      </c>
    </row>
    <row r="8" spans="1:4" ht="12.75">
      <c r="A8" s="171" t="s">
        <v>462</v>
      </c>
      <c r="B8" s="172" t="s">
        <v>421</v>
      </c>
      <c r="C8" s="172" t="s">
        <v>239</v>
      </c>
      <c r="D8" s="173" t="s">
        <v>240</v>
      </c>
    </row>
    <row r="9" spans="1:4" ht="12.75">
      <c r="A9" s="174" t="s">
        <v>241</v>
      </c>
      <c r="B9" s="175"/>
      <c r="C9" s="176"/>
      <c r="D9" s="177"/>
    </row>
    <row r="10" spans="1:4" ht="12.75">
      <c r="A10" s="174" t="s">
        <v>419</v>
      </c>
      <c r="B10" s="175"/>
      <c r="C10" s="176"/>
      <c r="D10" s="177"/>
    </row>
    <row r="11" spans="1:4" ht="12.75">
      <c r="A11" s="174"/>
      <c r="B11" s="175"/>
      <c r="C11" s="176"/>
      <c r="D11" s="177"/>
    </row>
    <row r="12" spans="1:4" ht="12.75">
      <c r="A12" s="174"/>
      <c r="B12" s="175"/>
      <c r="C12" s="178"/>
      <c r="D12" s="177"/>
    </row>
    <row r="13" spans="1:4" ht="12.75">
      <c r="A13" s="174"/>
      <c r="B13" s="175"/>
      <c r="C13" s="178"/>
      <c r="D13" s="177"/>
    </row>
    <row r="14" spans="1:4" ht="12.75">
      <c r="A14" s="174"/>
      <c r="B14" s="175"/>
      <c r="C14" s="178"/>
      <c r="D14" s="177"/>
    </row>
    <row r="15" spans="1:4" ht="12.75">
      <c r="A15" s="174"/>
      <c r="B15" s="175"/>
      <c r="C15" s="178"/>
      <c r="D15" s="177"/>
    </row>
    <row r="16" spans="1:4" ht="13.5" thickBot="1">
      <c r="A16" s="179" t="s">
        <v>242</v>
      </c>
      <c r="B16" s="180">
        <f>SUM(B9:B15)</f>
        <v>0</v>
      </c>
      <c r="C16" s="181"/>
      <c r="D16" s="182"/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2"/>
  </sheetPr>
  <dimension ref="A1:F23"/>
  <sheetViews>
    <sheetView zoomScalePageLayoutView="0" workbookViewId="0" topLeftCell="A1">
      <selection activeCell="F7" sqref="F7"/>
    </sheetView>
  </sheetViews>
  <sheetFormatPr defaultColWidth="12.75390625" defaultRowHeight="12.75"/>
  <cols>
    <col min="1" max="1" width="31.375" style="0" customWidth="1"/>
    <col min="2" max="2" width="19.625" style="0" customWidth="1"/>
    <col min="3" max="3" width="15.875" style="0" customWidth="1"/>
    <col min="4" max="4" width="16.00390625" style="0" customWidth="1"/>
    <col min="5" max="5" width="19.125" style="0" customWidth="1"/>
    <col min="6" max="6" width="24.125" style="0" customWidth="1"/>
  </cols>
  <sheetData>
    <row r="1" spans="1:6" ht="20.25">
      <c r="A1" s="490" t="s">
        <v>260</v>
      </c>
      <c r="B1" s="490"/>
      <c r="C1" s="490"/>
      <c r="D1" s="490"/>
      <c r="E1" s="490"/>
      <c r="F1" s="490"/>
    </row>
    <row r="2" spans="1:6" ht="20.25">
      <c r="A2" s="490" t="s">
        <v>515</v>
      </c>
      <c r="B2" s="490"/>
      <c r="C2" s="490"/>
      <c r="D2" s="490"/>
      <c r="E2" s="490"/>
      <c r="F2" s="490"/>
    </row>
    <row r="3" spans="1:6" ht="20.25">
      <c r="A3" s="490" t="s">
        <v>245</v>
      </c>
      <c r="B3" s="490"/>
      <c r="C3" s="490"/>
      <c r="D3" s="490"/>
      <c r="E3" s="490"/>
      <c r="F3" s="490"/>
    </row>
    <row r="6" spans="1:2" ht="12.75">
      <c r="A6" t="s">
        <v>246</v>
      </c>
      <c r="B6" t="s">
        <v>247</v>
      </c>
    </row>
    <row r="7" ht="13.5" thickBot="1">
      <c r="F7" s="169" t="s">
        <v>200</v>
      </c>
    </row>
    <row r="8" spans="1:6" ht="12.75">
      <c r="A8" s="494" t="s">
        <v>248</v>
      </c>
      <c r="B8" s="496" t="s">
        <v>249</v>
      </c>
      <c r="C8" s="498" t="s">
        <v>250</v>
      </c>
      <c r="D8" s="498" t="s">
        <v>251</v>
      </c>
      <c r="E8" s="498" t="s">
        <v>261</v>
      </c>
      <c r="F8" s="500" t="s">
        <v>252</v>
      </c>
    </row>
    <row r="9" spans="1:6" ht="12.75">
      <c r="A9" s="495"/>
      <c r="B9" s="497"/>
      <c r="C9" s="497"/>
      <c r="D9" s="497"/>
      <c r="E9" s="499"/>
      <c r="F9" s="501"/>
    </row>
    <row r="10" spans="1:6" ht="12.75">
      <c r="A10" s="183">
        <v>1</v>
      </c>
      <c r="B10" s="184">
        <v>2</v>
      </c>
      <c r="C10" s="184">
        <v>3</v>
      </c>
      <c r="D10" s="184">
        <v>4</v>
      </c>
      <c r="E10" s="184">
        <v>5</v>
      </c>
      <c r="F10" s="185">
        <v>6</v>
      </c>
    </row>
    <row r="11" spans="1:6" ht="12.75">
      <c r="A11" s="183" t="s">
        <v>426</v>
      </c>
      <c r="B11" s="186"/>
      <c r="C11" s="187"/>
      <c r="D11" s="187"/>
      <c r="E11" s="188"/>
      <c r="F11" s="189">
        <f>SUM(E11:E11)</f>
        <v>0</v>
      </c>
    </row>
    <row r="12" spans="1:6" ht="12.75">
      <c r="A12" s="183" t="s">
        <v>427</v>
      </c>
      <c r="B12" s="190"/>
      <c r="C12" s="191"/>
      <c r="D12" s="191"/>
      <c r="E12" s="192"/>
      <c r="F12" s="189">
        <f>SUM(E12:E12)</f>
        <v>0</v>
      </c>
    </row>
    <row r="13" spans="1:6" ht="12.75">
      <c r="A13" s="183" t="s">
        <v>428</v>
      </c>
      <c r="B13" s="190"/>
      <c r="C13" s="191"/>
      <c r="D13" s="191"/>
      <c r="E13" s="192"/>
      <c r="F13" s="189">
        <f>SUM(E13:E13)</f>
        <v>0</v>
      </c>
    </row>
    <row r="14" spans="1:6" ht="12.75">
      <c r="A14" s="183" t="s">
        <v>429</v>
      </c>
      <c r="B14" s="193"/>
      <c r="C14" s="194"/>
      <c r="D14" s="194"/>
      <c r="E14" s="188"/>
      <c r="F14" s="189"/>
    </row>
    <row r="15" spans="1:6" ht="12.75">
      <c r="A15" s="183" t="s">
        <v>430</v>
      </c>
      <c r="B15" s="190"/>
      <c r="C15" s="195"/>
      <c r="D15" s="195"/>
      <c r="E15" s="192"/>
      <c r="F15" s="189">
        <f aca="true" t="shared" si="0" ref="F15:F23">SUM(E15:E15)</f>
        <v>0</v>
      </c>
    </row>
    <row r="16" spans="1:6" ht="12.75">
      <c r="A16" s="183" t="s">
        <v>431</v>
      </c>
      <c r="B16" s="190"/>
      <c r="C16" s="191"/>
      <c r="D16" s="191"/>
      <c r="E16" s="192"/>
      <c r="F16" s="189">
        <f t="shared" si="0"/>
        <v>0</v>
      </c>
    </row>
    <row r="17" spans="1:6" ht="12.75">
      <c r="A17" s="183" t="s">
        <v>432</v>
      </c>
      <c r="B17" s="193"/>
      <c r="C17" s="194"/>
      <c r="D17" s="194"/>
      <c r="E17" s="188">
        <f>SUM(E18:E18)</f>
        <v>0</v>
      </c>
      <c r="F17" s="189">
        <f t="shared" si="0"/>
        <v>0</v>
      </c>
    </row>
    <row r="18" spans="1:6" ht="15.75">
      <c r="A18" s="183" t="s">
        <v>253</v>
      </c>
      <c r="B18" s="196"/>
      <c r="C18" s="191"/>
      <c r="D18" s="191"/>
      <c r="E18" s="192"/>
      <c r="F18" s="189">
        <f t="shared" si="0"/>
        <v>0</v>
      </c>
    </row>
    <row r="19" spans="1:6" ht="12.75">
      <c r="A19" s="183" t="s">
        <v>433</v>
      </c>
      <c r="B19" s="193"/>
      <c r="C19" s="194"/>
      <c r="D19" s="194"/>
      <c r="E19" s="188">
        <f>SUM(E20:E20)</f>
        <v>0</v>
      </c>
      <c r="F19" s="189">
        <f t="shared" si="0"/>
        <v>0</v>
      </c>
    </row>
    <row r="20" spans="1:6" ht="15.75">
      <c r="A20" s="183" t="s">
        <v>254</v>
      </c>
      <c r="B20" s="196"/>
      <c r="C20" s="191"/>
      <c r="D20" s="191"/>
      <c r="E20" s="192">
        <v>0</v>
      </c>
      <c r="F20" s="189">
        <f t="shared" si="0"/>
        <v>0</v>
      </c>
    </row>
    <row r="21" spans="1:6" ht="12.75">
      <c r="A21" s="183" t="s">
        <v>255</v>
      </c>
      <c r="B21" s="197" t="s">
        <v>256</v>
      </c>
      <c r="C21" s="194"/>
      <c r="D21" s="194"/>
      <c r="E21" s="192">
        <f>SUM(E22:E22)</f>
        <v>0</v>
      </c>
      <c r="F21" s="189">
        <f t="shared" si="0"/>
        <v>0</v>
      </c>
    </row>
    <row r="22" spans="1:6" ht="12.75">
      <c r="A22" s="183" t="s">
        <v>257</v>
      </c>
      <c r="B22" s="190"/>
      <c r="C22" s="191"/>
      <c r="D22" s="191"/>
      <c r="E22" s="192"/>
      <c r="F22" s="189">
        <f t="shared" si="0"/>
        <v>0</v>
      </c>
    </row>
    <row r="23" spans="1:6" ht="13.5" thickBot="1">
      <c r="A23" s="492" t="s">
        <v>258</v>
      </c>
      <c r="B23" s="493"/>
      <c r="C23" s="198"/>
      <c r="D23" s="198"/>
      <c r="E23" s="199">
        <f>E11+E14+E17+E19+E21</f>
        <v>0</v>
      </c>
      <c r="F23" s="200">
        <f t="shared" si="0"/>
        <v>0</v>
      </c>
    </row>
  </sheetData>
  <sheetProtection/>
  <mergeCells count="10">
    <mergeCell ref="A23:B23"/>
    <mergeCell ref="A1:F1"/>
    <mergeCell ref="A2:F2"/>
    <mergeCell ref="A3:F3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2"/>
  </sheetPr>
  <dimension ref="A1:D27"/>
  <sheetViews>
    <sheetView zoomScalePageLayoutView="0" workbookViewId="0" topLeftCell="A1">
      <selection activeCell="G19" sqref="G19"/>
    </sheetView>
  </sheetViews>
  <sheetFormatPr defaultColWidth="9.00390625" defaultRowHeight="12.75"/>
  <cols>
    <col min="2" max="2" width="47.875" style="0" customWidth="1"/>
  </cols>
  <sheetData>
    <row r="1" spans="1:4" ht="18">
      <c r="A1" s="201"/>
      <c r="B1" s="502" t="s">
        <v>262</v>
      </c>
      <c r="C1" s="503"/>
      <c r="D1" s="202"/>
    </row>
    <row r="2" spans="1:4" ht="12.75">
      <c r="A2" s="201"/>
      <c r="B2" s="202"/>
      <c r="C2" s="202"/>
      <c r="D2" s="202"/>
    </row>
    <row r="3" spans="1:4" ht="18">
      <c r="A3" s="201"/>
      <c r="B3" s="502" t="s">
        <v>515</v>
      </c>
      <c r="C3" s="503"/>
      <c r="D3" s="202"/>
    </row>
    <row r="4" spans="1:4" ht="18">
      <c r="A4" s="201"/>
      <c r="B4" s="502" t="s">
        <v>263</v>
      </c>
      <c r="C4" s="503"/>
      <c r="D4" s="202"/>
    </row>
    <row r="5" spans="1:4" ht="15.75" thickBot="1">
      <c r="A5" s="203"/>
      <c r="B5" s="204"/>
      <c r="C5" s="505" t="s">
        <v>259</v>
      </c>
      <c r="D5" s="505"/>
    </row>
    <row r="6" spans="1:4" ht="48.75" thickBot="1">
      <c r="A6" s="205" t="s">
        <v>473</v>
      </c>
      <c r="B6" s="206" t="s">
        <v>264</v>
      </c>
      <c r="C6" s="206" t="s">
        <v>265</v>
      </c>
      <c r="D6" s="207" t="s">
        <v>266</v>
      </c>
    </row>
    <row r="7" spans="1:4" ht="13.5" thickBot="1">
      <c r="A7" s="208">
        <v>1</v>
      </c>
      <c r="B7" s="209">
        <v>2</v>
      </c>
      <c r="C7" s="209">
        <v>3</v>
      </c>
      <c r="D7" s="210">
        <v>4</v>
      </c>
    </row>
    <row r="8" spans="1:4" ht="12.75">
      <c r="A8" s="211" t="s">
        <v>426</v>
      </c>
      <c r="B8" s="212" t="s">
        <v>267</v>
      </c>
      <c r="C8" s="213"/>
      <c r="D8" s="214"/>
    </row>
    <row r="9" spans="1:4" ht="12.75">
      <c r="A9" s="215" t="s">
        <v>427</v>
      </c>
      <c r="B9" s="216" t="s">
        <v>268</v>
      </c>
      <c r="C9" s="217"/>
      <c r="D9" s="218"/>
    </row>
    <row r="10" spans="1:4" ht="12.75">
      <c r="A10" s="215" t="s">
        <v>428</v>
      </c>
      <c r="B10" s="216" t="s">
        <v>269</v>
      </c>
      <c r="C10" s="217"/>
      <c r="D10" s="218"/>
    </row>
    <row r="11" spans="1:4" ht="12.75">
      <c r="A11" s="215" t="s">
        <v>429</v>
      </c>
      <c r="B11" s="216" t="s">
        <v>270</v>
      </c>
      <c r="C11" s="217"/>
      <c r="D11" s="218"/>
    </row>
    <row r="12" spans="1:4" ht="12.75">
      <c r="A12" s="215" t="s">
        <v>430</v>
      </c>
      <c r="B12" s="216" t="s">
        <v>271</v>
      </c>
      <c r="C12" s="217"/>
      <c r="D12" s="218"/>
    </row>
    <row r="13" spans="1:4" ht="12.75">
      <c r="A13" s="215" t="s">
        <v>431</v>
      </c>
      <c r="B13" s="216" t="s">
        <v>272</v>
      </c>
      <c r="C13" s="217"/>
      <c r="D13" s="218"/>
    </row>
    <row r="14" spans="1:4" ht="12.75">
      <c r="A14" s="215" t="s">
        <v>432</v>
      </c>
      <c r="B14" s="219" t="s">
        <v>273</v>
      </c>
      <c r="C14" s="217"/>
      <c r="D14" s="218"/>
    </row>
    <row r="15" spans="1:4" ht="12.75">
      <c r="A15" s="215" t="s">
        <v>253</v>
      </c>
      <c r="B15" s="219" t="s">
        <v>274</v>
      </c>
      <c r="C15" s="217"/>
      <c r="D15" s="218"/>
    </row>
    <row r="16" spans="1:4" ht="12.75">
      <c r="A16" s="215" t="s">
        <v>433</v>
      </c>
      <c r="B16" s="219" t="s">
        <v>275</v>
      </c>
      <c r="C16" s="217">
        <v>299000</v>
      </c>
      <c r="D16" s="218">
        <v>149500</v>
      </c>
    </row>
    <row r="17" spans="1:4" ht="12.75">
      <c r="A17" s="215" t="s">
        <v>254</v>
      </c>
      <c r="B17" s="219" t="s">
        <v>276</v>
      </c>
      <c r="C17" s="217"/>
      <c r="D17" s="218"/>
    </row>
    <row r="18" spans="1:4" ht="12.75">
      <c r="A18" s="215" t="s">
        <v>255</v>
      </c>
      <c r="B18" s="219" t="s">
        <v>277</v>
      </c>
      <c r="C18" s="217"/>
      <c r="D18" s="218"/>
    </row>
    <row r="19" spans="1:4" ht="22.5">
      <c r="A19" s="215" t="s">
        <v>257</v>
      </c>
      <c r="B19" s="219" t="s">
        <v>278</v>
      </c>
      <c r="C19" s="217"/>
      <c r="D19" s="218"/>
    </row>
    <row r="20" spans="1:4" ht="12.75">
      <c r="A20" s="215" t="s">
        <v>279</v>
      </c>
      <c r="B20" s="216" t="s">
        <v>280</v>
      </c>
      <c r="C20" s="217"/>
      <c r="D20" s="218"/>
    </row>
    <row r="21" spans="1:4" ht="12.75">
      <c r="A21" s="215" t="s">
        <v>281</v>
      </c>
      <c r="B21" s="216" t="s">
        <v>282</v>
      </c>
      <c r="C21" s="217"/>
      <c r="D21" s="218"/>
    </row>
    <row r="22" spans="1:4" ht="12.75">
      <c r="A22" s="215" t="s">
        <v>283</v>
      </c>
      <c r="B22" s="216" t="s">
        <v>284</v>
      </c>
      <c r="C22" s="217"/>
      <c r="D22" s="218"/>
    </row>
    <row r="23" spans="1:4" ht="12.75">
      <c r="A23" s="215" t="s">
        <v>285</v>
      </c>
      <c r="B23" s="216" t="s">
        <v>286</v>
      </c>
      <c r="C23" s="217"/>
      <c r="D23" s="218"/>
    </row>
    <row r="24" spans="1:4" ht="12.75">
      <c r="A24" s="215" t="s">
        <v>287</v>
      </c>
      <c r="B24" s="216" t="s">
        <v>288</v>
      </c>
      <c r="C24" s="217"/>
      <c r="D24" s="218"/>
    </row>
    <row r="25" spans="1:4" ht="13.5" thickBot="1">
      <c r="A25" s="215" t="s">
        <v>289</v>
      </c>
      <c r="B25" s="220"/>
      <c r="C25" s="221"/>
      <c r="D25" s="218"/>
    </row>
    <row r="26" spans="1:4" ht="13.5" thickBot="1">
      <c r="A26" s="222" t="s">
        <v>290</v>
      </c>
      <c r="B26" s="223" t="s">
        <v>242</v>
      </c>
      <c r="C26" s="224">
        <f>SUM(C8:C25)</f>
        <v>299000</v>
      </c>
      <c r="D26" s="225">
        <f>SUM(D8:D25)</f>
        <v>149500</v>
      </c>
    </row>
    <row r="27" spans="1:4" ht="12.75">
      <c r="A27" s="226"/>
      <c r="B27" s="504"/>
      <c r="C27" s="504"/>
      <c r="D27" s="504"/>
    </row>
  </sheetData>
  <sheetProtection/>
  <mergeCells count="5">
    <mergeCell ref="B1:C1"/>
    <mergeCell ref="B3:C3"/>
    <mergeCell ref="B4:C4"/>
    <mergeCell ref="B27:D27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2"/>
  </sheetPr>
  <dimension ref="A1:G25"/>
  <sheetViews>
    <sheetView tabSelected="1" zoomScalePageLayoutView="0" workbookViewId="0" topLeftCell="A1">
      <selection activeCell="A3" sqref="A3:G3"/>
    </sheetView>
  </sheetViews>
  <sheetFormatPr defaultColWidth="9.00390625" defaultRowHeight="12.75"/>
  <cols>
    <col min="2" max="2" width="37.375" style="0" customWidth="1"/>
    <col min="6" max="6" width="9.00390625" style="0" customWidth="1"/>
    <col min="7" max="7" width="9.125" style="0" hidden="1" customWidth="1"/>
  </cols>
  <sheetData>
    <row r="1" spans="1:7" ht="18.75">
      <c r="A1" s="491" t="s">
        <v>184</v>
      </c>
      <c r="B1" s="491"/>
      <c r="C1" s="491"/>
      <c r="D1" s="491"/>
      <c r="E1" s="491"/>
      <c r="F1" s="491"/>
      <c r="G1" s="491"/>
    </row>
    <row r="2" spans="1:7" ht="15.75">
      <c r="A2" s="532" t="s">
        <v>184</v>
      </c>
      <c r="B2" s="532"/>
      <c r="C2" s="532"/>
      <c r="D2" s="532"/>
      <c r="E2" s="532"/>
      <c r="F2" s="532"/>
      <c r="G2" s="288"/>
    </row>
    <row r="3" spans="1:7" ht="15.75">
      <c r="A3" s="532" t="s">
        <v>515</v>
      </c>
      <c r="B3" s="532"/>
      <c r="C3" s="532"/>
      <c r="D3" s="532"/>
      <c r="E3" s="532"/>
      <c r="F3" s="532"/>
      <c r="G3" s="532"/>
    </row>
    <row r="4" spans="1:7" ht="15.75">
      <c r="A4" s="532" t="s">
        <v>53</v>
      </c>
      <c r="B4" s="532"/>
      <c r="C4" s="532"/>
      <c r="D4" s="532"/>
      <c r="E4" s="532"/>
      <c r="F4" s="532"/>
      <c r="G4" s="532"/>
    </row>
    <row r="5" spans="1:7" ht="13.5" thickBot="1">
      <c r="A5" s="288"/>
      <c r="B5" s="288"/>
      <c r="C5" s="288"/>
      <c r="D5" s="288"/>
      <c r="E5" s="533" t="s">
        <v>75</v>
      </c>
      <c r="F5" s="533"/>
      <c r="G5" s="533"/>
    </row>
    <row r="6" spans="1:7" ht="63">
      <c r="A6" s="295" t="s">
        <v>54</v>
      </c>
      <c r="B6" s="296" t="s">
        <v>55</v>
      </c>
      <c r="C6" s="297" t="s">
        <v>56</v>
      </c>
      <c r="D6" s="534" t="s">
        <v>57</v>
      </c>
      <c r="E6" s="534"/>
      <c r="F6" s="535"/>
      <c r="G6" s="298"/>
    </row>
    <row r="7" spans="1:7" ht="31.5">
      <c r="A7" s="299">
        <v>8411261</v>
      </c>
      <c r="B7" s="290" t="s">
        <v>58</v>
      </c>
      <c r="C7" s="291">
        <v>6</v>
      </c>
      <c r="D7" s="523">
        <v>6</v>
      </c>
      <c r="E7" s="523"/>
      <c r="F7" s="524"/>
      <c r="G7" s="300"/>
    </row>
    <row r="8" spans="1:7" ht="31.5">
      <c r="A8" s="299"/>
      <c r="B8" s="290" t="s">
        <v>59</v>
      </c>
      <c r="C8" s="291">
        <v>1</v>
      </c>
      <c r="D8" s="528">
        <v>1</v>
      </c>
      <c r="E8" s="528"/>
      <c r="F8" s="529"/>
      <c r="G8" s="301"/>
    </row>
    <row r="9" spans="1:7" ht="31.5">
      <c r="A9" s="299">
        <v>841403</v>
      </c>
      <c r="B9" s="290" t="s">
        <v>60</v>
      </c>
      <c r="C9" s="292">
        <v>1</v>
      </c>
      <c r="D9" s="530">
        <v>1</v>
      </c>
      <c r="E9" s="530"/>
      <c r="F9" s="531"/>
      <c r="G9" s="302"/>
    </row>
    <row r="10" spans="1:7" ht="31.5">
      <c r="A10" s="299">
        <v>869041</v>
      </c>
      <c r="B10" s="290" t="s">
        <v>61</v>
      </c>
      <c r="C10" s="292">
        <v>1</v>
      </c>
      <c r="D10" s="530">
        <v>1</v>
      </c>
      <c r="E10" s="530"/>
      <c r="F10" s="531"/>
      <c r="G10" s="302"/>
    </row>
    <row r="11" spans="1:7" ht="31.5">
      <c r="A11" s="299">
        <v>910221</v>
      </c>
      <c r="B11" s="290" t="s">
        <v>62</v>
      </c>
      <c r="C11" s="291">
        <v>1</v>
      </c>
      <c r="D11" s="523">
        <v>1</v>
      </c>
      <c r="E11" s="523"/>
      <c r="F11" s="524"/>
      <c r="G11" s="300"/>
    </row>
    <row r="12" spans="1:7" ht="31.5">
      <c r="A12" s="303" t="s">
        <v>63</v>
      </c>
      <c r="B12" s="293" t="s">
        <v>64</v>
      </c>
      <c r="C12" s="291">
        <v>1</v>
      </c>
      <c r="D12" s="523">
        <v>1</v>
      </c>
      <c r="E12" s="523"/>
      <c r="F12" s="524"/>
      <c r="G12" s="300"/>
    </row>
    <row r="13" spans="1:7" ht="31.5">
      <c r="A13" s="303" t="s">
        <v>65</v>
      </c>
      <c r="B13" s="293" t="s">
        <v>66</v>
      </c>
      <c r="C13" s="291">
        <v>1</v>
      </c>
      <c r="D13" s="522">
        <v>1</v>
      </c>
      <c r="E13" s="516"/>
      <c r="F13" s="517"/>
      <c r="G13" s="300"/>
    </row>
    <row r="14" spans="1:7" ht="15.75">
      <c r="A14" s="304">
        <v>8899211</v>
      </c>
      <c r="B14" s="293" t="s">
        <v>67</v>
      </c>
      <c r="C14" s="291">
        <v>1</v>
      </c>
      <c r="D14" s="523">
        <v>1</v>
      </c>
      <c r="E14" s="523"/>
      <c r="F14" s="524"/>
      <c r="G14" s="300"/>
    </row>
    <row r="15" spans="1:7" ht="15.75">
      <c r="A15" s="304"/>
      <c r="B15" s="293" t="s">
        <v>68</v>
      </c>
      <c r="C15" s="291">
        <v>1</v>
      </c>
      <c r="D15" s="523">
        <v>1</v>
      </c>
      <c r="E15" s="523"/>
      <c r="F15" s="524"/>
      <c r="G15" s="300"/>
    </row>
    <row r="16" spans="1:7" ht="15.75">
      <c r="A16" s="506" t="s">
        <v>69</v>
      </c>
      <c r="B16" s="525"/>
      <c r="C16" s="294">
        <f>SUM(C7:C15)</f>
        <v>14</v>
      </c>
      <c r="D16" s="526">
        <f>SUM(D7:D15)</f>
        <v>14</v>
      </c>
      <c r="E16" s="526"/>
      <c r="F16" s="527"/>
      <c r="G16" s="305"/>
    </row>
    <row r="17" spans="1:7" ht="15.75">
      <c r="A17" s="506"/>
      <c r="B17" s="507"/>
      <c r="C17" s="507"/>
      <c r="D17" s="507"/>
      <c r="E17" s="507"/>
      <c r="F17" s="508"/>
      <c r="G17" s="305"/>
    </row>
    <row r="18" spans="1:7" ht="15.75">
      <c r="A18" s="506" t="s">
        <v>70</v>
      </c>
      <c r="B18" s="507"/>
      <c r="C18" s="507"/>
      <c r="D18" s="507"/>
      <c r="E18" s="507"/>
      <c r="F18" s="508"/>
      <c r="G18" s="305"/>
    </row>
    <row r="19" spans="1:7" ht="16.5" thickBot="1">
      <c r="A19" s="315">
        <v>91110</v>
      </c>
      <c r="B19" s="316" t="s">
        <v>71</v>
      </c>
      <c r="C19" s="317">
        <v>5</v>
      </c>
      <c r="D19" s="509">
        <v>5</v>
      </c>
      <c r="E19" s="509"/>
      <c r="F19" s="510"/>
      <c r="G19" s="300"/>
    </row>
    <row r="20" spans="1:7" ht="12.75">
      <c r="A20" s="306"/>
      <c r="B20" s="307"/>
      <c r="C20" s="308"/>
      <c r="D20" s="308"/>
      <c r="E20" s="308"/>
      <c r="F20" s="308"/>
      <c r="G20" s="309"/>
    </row>
    <row r="21" spans="1:7" ht="18.75">
      <c r="A21" s="511" t="s">
        <v>72</v>
      </c>
      <c r="B21" s="512"/>
      <c r="C21" s="512"/>
      <c r="D21" s="512"/>
      <c r="E21" s="512"/>
      <c r="F21" s="512"/>
      <c r="G21" s="513"/>
    </row>
    <row r="22" spans="1:7" ht="13.5" thickBot="1">
      <c r="A22" s="310"/>
      <c r="B22" s="308"/>
      <c r="C22" s="308"/>
      <c r="D22" s="308"/>
      <c r="E22" s="308"/>
      <c r="F22" s="308"/>
      <c r="G22" s="309"/>
    </row>
    <row r="23" spans="1:7" ht="63">
      <c r="A23" s="295" t="s">
        <v>54</v>
      </c>
      <c r="B23" s="296" t="s">
        <v>55</v>
      </c>
      <c r="C23" s="314" t="s">
        <v>73</v>
      </c>
      <c r="D23" s="514" t="s">
        <v>57</v>
      </c>
      <c r="E23" s="514"/>
      <c r="F23" s="515"/>
      <c r="G23" s="311"/>
    </row>
    <row r="24" spans="1:7" ht="15.75">
      <c r="A24" s="299"/>
      <c r="B24" s="290" t="s">
        <v>74</v>
      </c>
      <c r="C24" s="289">
        <v>4</v>
      </c>
      <c r="D24" s="516">
        <v>6</v>
      </c>
      <c r="E24" s="516"/>
      <c r="F24" s="517"/>
      <c r="G24" s="300"/>
    </row>
    <row r="25" spans="1:7" ht="16.5" thickBot="1">
      <c r="A25" s="518" t="s">
        <v>69</v>
      </c>
      <c r="B25" s="519"/>
      <c r="C25" s="312">
        <f>SUM(C24)</f>
        <v>4</v>
      </c>
      <c r="D25" s="520">
        <v>6</v>
      </c>
      <c r="E25" s="520"/>
      <c r="F25" s="521"/>
      <c r="G25" s="313"/>
    </row>
  </sheetData>
  <sheetProtection/>
  <mergeCells count="25">
    <mergeCell ref="A1:G1"/>
    <mergeCell ref="A2:F2"/>
    <mergeCell ref="A3:G3"/>
    <mergeCell ref="A4:G4"/>
    <mergeCell ref="E5:G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A16:B16"/>
    <mergeCell ref="D16:F16"/>
    <mergeCell ref="A17:F17"/>
    <mergeCell ref="A18:F18"/>
    <mergeCell ref="D19:F19"/>
    <mergeCell ref="A21:G21"/>
    <mergeCell ref="D23:F23"/>
    <mergeCell ref="D24:F24"/>
    <mergeCell ref="A25:B25"/>
    <mergeCell ref="D25:F2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6"/>
  <sheetViews>
    <sheetView view="pageBreakPreview" zoomScale="75" zoomScaleNormal="75" zoomScaleSheetLayoutView="75" zoomScalePageLayoutView="0" workbookViewId="0" topLeftCell="A1">
      <selection activeCell="E8" sqref="E8"/>
    </sheetView>
  </sheetViews>
  <sheetFormatPr defaultColWidth="9.00390625" defaultRowHeight="12.75"/>
  <cols>
    <col min="1" max="1" width="8.00390625" style="0" customWidth="1"/>
    <col min="3" max="3" width="48.00390625" style="0" customWidth="1"/>
    <col min="4" max="4" width="13.25390625" style="0" customWidth="1"/>
    <col min="5" max="5" width="13.375" style="0" customWidth="1"/>
    <col min="6" max="6" width="12.25390625" style="0" customWidth="1"/>
    <col min="7" max="7" width="12.875" style="0" customWidth="1"/>
    <col min="8" max="8" width="13.625" style="0" customWidth="1"/>
    <col min="9" max="9" width="12.75390625" style="0" customWidth="1"/>
    <col min="10" max="10" width="14.375" style="0" customWidth="1"/>
    <col min="11" max="11" width="14.25390625" style="0" customWidth="1"/>
    <col min="12" max="12" width="15.875" style="0" customWidth="1"/>
  </cols>
  <sheetData>
    <row r="1" spans="1:12" ht="21.75" customHeight="1">
      <c r="A1" s="374" t="s">
        <v>396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</row>
    <row r="2" spans="1:12" s="149" customFormat="1" ht="15.75">
      <c r="A2" s="374" t="s">
        <v>180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</row>
    <row r="3" spans="1:12" ht="14.25">
      <c r="A3" s="375" t="s">
        <v>416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</row>
    <row r="4" spans="1:12" ht="15" thickBot="1">
      <c r="A4" s="376" t="s">
        <v>397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</row>
    <row r="5" spans="1:12" ht="13.5" thickBot="1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1" t="s">
        <v>517</v>
      </c>
    </row>
    <row r="6" spans="1:12" ht="12.75" customHeight="1">
      <c r="A6" s="363" t="s">
        <v>473</v>
      </c>
      <c r="B6" s="367" t="s">
        <v>462</v>
      </c>
      <c r="C6" s="368"/>
      <c r="D6" s="347" t="s">
        <v>863</v>
      </c>
      <c r="E6" s="348"/>
      <c r="F6" s="349"/>
      <c r="G6" s="357" t="s">
        <v>516</v>
      </c>
      <c r="H6" s="358"/>
      <c r="I6" s="359"/>
      <c r="J6" s="357" t="s">
        <v>523</v>
      </c>
      <c r="K6" s="358"/>
      <c r="L6" s="359"/>
    </row>
    <row r="7" spans="1:12" ht="12.75" customHeight="1" thickBot="1">
      <c r="A7" s="364"/>
      <c r="B7" s="369"/>
      <c r="C7" s="370"/>
      <c r="D7" s="350"/>
      <c r="E7" s="351"/>
      <c r="F7" s="352"/>
      <c r="G7" s="377"/>
      <c r="H7" s="378"/>
      <c r="I7" s="379"/>
      <c r="J7" s="360"/>
      <c r="K7" s="361"/>
      <c r="L7" s="362"/>
    </row>
    <row r="8" spans="1:12" ht="52.5" customHeight="1" thickBot="1">
      <c r="A8" s="365"/>
      <c r="B8" s="371"/>
      <c r="C8" s="371"/>
      <c r="D8" s="116" t="s">
        <v>418</v>
      </c>
      <c r="E8" s="117" t="s">
        <v>417</v>
      </c>
      <c r="F8" s="118" t="s">
        <v>422</v>
      </c>
      <c r="G8" s="116" t="s">
        <v>418</v>
      </c>
      <c r="H8" s="117" t="s">
        <v>417</v>
      </c>
      <c r="I8" s="118" t="s">
        <v>422</v>
      </c>
      <c r="J8" s="146" t="s">
        <v>418</v>
      </c>
      <c r="K8" s="147" t="s">
        <v>417</v>
      </c>
      <c r="L8" s="148" t="s">
        <v>422</v>
      </c>
    </row>
    <row r="9" spans="1:12" ht="12.75">
      <c r="A9" s="11"/>
      <c r="B9" s="366" t="s">
        <v>474</v>
      </c>
      <c r="C9" s="366"/>
      <c r="D9" s="353" t="s">
        <v>514</v>
      </c>
      <c r="E9" s="354"/>
      <c r="F9" s="354"/>
      <c r="G9" s="353" t="s">
        <v>514</v>
      </c>
      <c r="H9" s="354"/>
      <c r="I9" s="354"/>
      <c r="J9" s="353" t="s">
        <v>514</v>
      </c>
      <c r="K9" s="354"/>
      <c r="L9" s="354"/>
    </row>
    <row r="10" spans="1:12" ht="12.75">
      <c r="A10" s="129">
        <v>1</v>
      </c>
      <c r="B10" s="346" t="s">
        <v>463</v>
      </c>
      <c r="C10" s="346"/>
      <c r="D10" s="23">
        <v>27356000</v>
      </c>
      <c r="E10" s="23">
        <v>30937000</v>
      </c>
      <c r="F10" s="23">
        <v>28510000</v>
      </c>
      <c r="G10" s="122">
        <v>15712000</v>
      </c>
      <c r="H10" s="122">
        <v>15812000</v>
      </c>
      <c r="I10" s="122">
        <v>15130000</v>
      </c>
      <c r="J10" s="122">
        <f>D10+G10</f>
        <v>43068000</v>
      </c>
      <c r="K10" s="122">
        <f aca="true" t="shared" si="0" ref="K10:L25">E10+H10</f>
        <v>46749000</v>
      </c>
      <c r="L10" s="122">
        <f t="shared" si="0"/>
        <v>43640000</v>
      </c>
    </row>
    <row r="11" spans="1:12" ht="13.5" customHeight="1">
      <c r="A11" s="129">
        <v>2</v>
      </c>
      <c r="B11" s="346" t="s">
        <v>470</v>
      </c>
      <c r="C11" s="346"/>
      <c r="D11" s="23">
        <v>7319000</v>
      </c>
      <c r="E11" s="23">
        <v>7660000</v>
      </c>
      <c r="F11" s="23">
        <v>7048000</v>
      </c>
      <c r="G11" s="123">
        <v>4181000</v>
      </c>
      <c r="H11" s="123">
        <v>4195000</v>
      </c>
      <c r="I11" s="123">
        <v>4004000</v>
      </c>
      <c r="J11" s="122">
        <f aca="true" t="shared" si="1" ref="J11:J27">D11+G11</f>
        <v>11500000</v>
      </c>
      <c r="K11" s="122">
        <f t="shared" si="0"/>
        <v>11855000</v>
      </c>
      <c r="L11" s="122">
        <f t="shared" si="0"/>
        <v>11052000</v>
      </c>
    </row>
    <row r="12" spans="1:12" ht="13.5" customHeight="1">
      <c r="A12" s="129">
        <v>3</v>
      </c>
      <c r="B12" s="346" t="s">
        <v>471</v>
      </c>
      <c r="C12" s="346"/>
      <c r="D12" s="23">
        <v>28934000</v>
      </c>
      <c r="E12" s="23">
        <v>39405000</v>
      </c>
      <c r="F12" s="23">
        <v>39028000</v>
      </c>
      <c r="G12" s="123">
        <v>2415000</v>
      </c>
      <c r="H12" s="123">
        <v>3033000</v>
      </c>
      <c r="I12" s="123">
        <v>2307000</v>
      </c>
      <c r="J12" s="122">
        <f t="shared" si="1"/>
        <v>31349000</v>
      </c>
      <c r="K12" s="122">
        <f t="shared" si="0"/>
        <v>42438000</v>
      </c>
      <c r="L12" s="122">
        <f t="shared" si="0"/>
        <v>41335000</v>
      </c>
    </row>
    <row r="13" spans="1:12" ht="13.5" customHeight="1">
      <c r="A13" s="129" t="s">
        <v>429</v>
      </c>
      <c r="B13" s="372" t="s">
        <v>455</v>
      </c>
      <c r="C13" s="372"/>
      <c r="D13" s="23">
        <f>D14+D15+D16+D17</f>
        <v>27499000</v>
      </c>
      <c r="E13" s="23">
        <f>E14+E15+E16+E17</f>
        <v>42072000</v>
      </c>
      <c r="F13" s="23">
        <f>F14+F15+F16+F17</f>
        <v>16287000</v>
      </c>
      <c r="G13" s="123">
        <v>0</v>
      </c>
      <c r="H13" s="123">
        <v>15000</v>
      </c>
      <c r="I13" s="123">
        <v>15000</v>
      </c>
      <c r="J13" s="122">
        <f t="shared" si="1"/>
        <v>27499000</v>
      </c>
      <c r="K13" s="122">
        <f t="shared" si="0"/>
        <v>42087000</v>
      </c>
      <c r="L13" s="122">
        <f t="shared" si="0"/>
        <v>16302000</v>
      </c>
    </row>
    <row r="14" spans="1:12" ht="13.5" customHeight="1">
      <c r="A14" s="129" t="s">
        <v>451</v>
      </c>
      <c r="B14" s="373" t="s">
        <v>410</v>
      </c>
      <c r="C14" s="373"/>
      <c r="D14" s="23">
        <v>3366000</v>
      </c>
      <c r="E14" s="23">
        <v>7979000</v>
      </c>
      <c r="F14" s="23">
        <v>7908000</v>
      </c>
      <c r="G14" s="124">
        <v>0</v>
      </c>
      <c r="H14" s="124">
        <v>0</v>
      </c>
      <c r="I14" s="124">
        <v>0</v>
      </c>
      <c r="J14" s="122">
        <f t="shared" si="1"/>
        <v>3366000</v>
      </c>
      <c r="K14" s="122">
        <f t="shared" si="0"/>
        <v>7979000</v>
      </c>
      <c r="L14" s="122">
        <f t="shared" si="0"/>
        <v>7908000</v>
      </c>
    </row>
    <row r="15" spans="1:12" ht="12.75">
      <c r="A15" s="129" t="s">
        <v>452</v>
      </c>
      <c r="B15" s="342" t="s">
        <v>537</v>
      </c>
      <c r="C15" s="342"/>
      <c r="D15" s="23">
        <v>5606000</v>
      </c>
      <c r="E15" s="23">
        <v>6055000</v>
      </c>
      <c r="F15" s="23">
        <v>5968000</v>
      </c>
      <c r="G15" s="123">
        <v>0</v>
      </c>
      <c r="H15" s="123"/>
      <c r="I15" s="123"/>
      <c r="J15" s="122">
        <f t="shared" si="1"/>
        <v>5606000</v>
      </c>
      <c r="K15" s="122">
        <f t="shared" si="0"/>
        <v>6055000</v>
      </c>
      <c r="L15" s="122">
        <f t="shared" si="0"/>
        <v>5968000</v>
      </c>
    </row>
    <row r="16" spans="1:12" ht="12.75">
      <c r="A16" s="129" t="s">
        <v>538</v>
      </c>
      <c r="B16" s="342" t="s">
        <v>539</v>
      </c>
      <c r="C16" s="343"/>
      <c r="D16" s="23">
        <v>0</v>
      </c>
      <c r="E16" s="23">
        <v>2411000</v>
      </c>
      <c r="F16" s="23">
        <v>2411000</v>
      </c>
      <c r="G16" s="124">
        <v>0</v>
      </c>
      <c r="H16" s="124">
        <v>15000</v>
      </c>
      <c r="I16" s="124">
        <v>15000</v>
      </c>
      <c r="J16" s="122">
        <f t="shared" si="1"/>
        <v>0</v>
      </c>
      <c r="K16" s="122">
        <f t="shared" si="0"/>
        <v>2426000</v>
      </c>
      <c r="L16" s="122">
        <f t="shared" si="0"/>
        <v>2426000</v>
      </c>
    </row>
    <row r="17" spans="1:12" ht="17.25" customHeight="1">
      <c r="A17" s="129" t="s">
        <v>540</v>
      </c>
      <c r="B17" s="346" t="s">
        <v>411</v>
      </c>
      <c r="C17" s="346"/>
      <c r="D17" s="27">
        <v>18527000</v>
      </c>
      <c r="E17" s="27">
        <v>25627000</v>
      </c>
      <c r="F17" s="27">
        <v>0</v>
      </c>
      <c r="G17" s="124">
        <v>0</v>
      </c>
      <c r="H17" s="124">
        <v>0</v>
      </c>
      <c r="I17" s="124">
        <v>0</v>
      </c>
      <c r="J17" s="122">
        <f t="shared" si="1"/>
        <v>18527000</v>
      </c>
      <c r="K17" s="122">
        <f t="shared" si="0"/>
        <v>25627000</v>
      </c>
      <c r="L17" s="122">
        <f t="shared" si="0"/>
        <v>0</v>
      </c>
    </row>
    <row r="18" spans="1:12" ht="13.5" customHeight="1">
      <c r="A18" s="10" t="s">
        <v>467</v>
      </c>
      <c r="B18" s="382" t="s">
        <v>541</v>
      </c>
      <c r="C18" s="382"/>
      <c r="D18" s="130">
        <f aca="true" t="shared" si="2" ref="D18:I18">+D10+D11+D12+D13</f>
        <v>91108000</v>
      </c>
      <c r="E18" s="130">
        <f t="shared" si="2"/>
        <v>120074000</v>
      </c>
      <c r="F18" s="130">
        <f t="shared" si="2"/>
        <v>90873000</v>
      </c>
      <c r="G18" s="125">
        <f t="shared" si="2"/>
        <v>22308000</v>
      </c>
      <c r="H18" s="125">
        <f t="shared" si="2"/>
        <v>23055000</v>
      </c>
      <c r="I18" s="125">
        <f t="shared" si="2"/>
        <v>21456000</v>
      </c>
      <c r="J18" s="131">
        <f t="shared" si="1"/>
        <v>113416000</v>
      </c>
      <c r="K18" s="131">
        <f t="shared" si="0"/>
        <v>143129000</v>
      </c>
      <c r="L18" s="131">
        <f t="shared" si="0"/>
        <v>112329000</v>
      </c>
    </row>
    <row r="19" spans="1:12" ht="12.75">
      <c r="A19" s="129" t="s">
        <v>430</v>
      </c>
      <c r="B19" s="346" t="s">
        <v>465</v>
      </c>
      <c r="C19" s="346"/>
      <c r="D19" s="27">
        <v>4500000</v>
      </c>
      <c r="E19" s="27">
        <v>5517000</v>
      </c>
      <c r="F19" s="27">
        <v>5517000</v>
      </c>
      <c r="G19" s="123"/>
      <c r="H19" s="123"/>
      <c r="I19" s="123"/>
      <c r="J19" s="122">
        <f t="shared" si="1"/>
        <v>4500000</v>
      </c>
      <c r="K19" s="122">
        <f t="shared" si="0"/>
        <v>5517000</v>
      </c>
      <c r="L19" s="122">
        <f t="shared" si="0"/>
        <v>5517000</v>
      </c>
    </row>
    <row r="20" spans="1:12" ht="12.75">
      <c r="A20" s="129" t="s">
        <v>431</v>
      </c>
      <c r="B20" s="346" t="s">
        <v>464</v>
      </c>
      <c r="C20" s="346"/>
      <c r="D20" s="27">
        <v>0</v>
      </c>
      <c r="E20" s="27">
        <v>0</v>
      </c>
      <c r="F20" s="27">
        <v>0</v>
      </c>
      <c r="G20" s="124">
        <v>0</v>
      </c>
      <c r="H20" s="124">
        <v>0</v>
      </c>
      <c r="I20" s="124">
        <v>0</v>
      </c>
      <c r="J20" s="122">
        <f t="shared" si="1"/>
        <v>0</v>
      </c>
      <c r="K20" s="122">
        <f t="shared" si="0"/>
        <v>0</v>
      </c>
      <c r="L20" s="122">
        <f t="shared" si="0"/>
        <v>0</v>
      </c>
    </row>
    <row r="21" spans="1:12" ht="12.75">
      <c r="A21" s="129" t="s">
        <v>432</v>
      </c>
      <c r="B21" s="346" t="s">
        <v>453</v>
      </c>
      <c r="C21" s="346"/>
      <c r="D21" s="27">
        <v>0</v>
      </c>
      <c r="E21" s="27">
        <v>9000</v>
      </c>
      <c r="F21" s="27">
        <v>9000</v>
      </c>
      <c r="G21" s="124">
        <v>0</v>
      </c>
      <c r="H21" s="124">
        <v>0</v>
      </c>
      <c r="I21" s="124">
        <v>0</v>
      </c>
      <c r="J21" s="122">
        <f t="shared" si="1"/>
        <v>0</v>
      </c>
      <c r="K21" s="122">
        <f t="shared" si="0"/>
        <v>9000</v>
      </c>
      <c r="L21" s="122">
        <f t="shared" si="0"/>
        <v>9000</v>
      </c>
    </row>
    <row r="22" spans="1:12" ht="13.5" customHeight="1">
      <c r="A22" s="10" t="s">
        <v>468</v>
      </c>
      <c r="B22" s="383" t="s">
        <v>542</v>
      </c>
      <c r="C22" s="383"/>
      <c r="D22" s="132">
        <f>+D19+D20+D21</f>
        <v>4500000</v>
      </c>
      <c r="E22" s="132">
        <f>+E19+E20+E21</f>
        <v>5526000</v>
      </c>
      <c r="F22" s="132">
        <f>+F19+F20+F21</f>
        <v>5526000</v>
      </c>
      <c r="G22" s="124">
        <v>0</v>
      </c>
      <c r="H22" s="124">
        <v>0</v>
      </c>
      <c r="I22" s="124">
        <v>0</v>
      </c>
      <c r="J22" s="131">
        <f t="shared" si="1"/>
        <v>4500000</v>
      </c>
      <c r="K22" s="131">
        <f t="shared" si="0"/>
        <v>5526000</v>
      </c>
      <c r="L22" s="131">
        <f t="shared" si="0"/>
        <v>5526000</v>
      </c>
    </row>
    <row r="23" spans="1:12" ht="13.5" customHeight="1">
      <c r="A23" s="129" t="s">
        <v>433</v>
      </c>
      <c r="B23" s="346" t="s">
        <v>543</v>
      </c>
      <c r="C23" s="346"/>
      <c r="D23" s="27">
        <v>0</v>
      </c>
      <c r="E23" s="27">
        <v>0</v>
      </c>
      <c r="F23" s="27">
        <v>0</v>
      </c>
      <c r="G23" s="124">
        <v>0</v>
      </c>
      <c r="H23" s="124">
        <v>0</v>
      </c>
      <c r="I23" s="124">
        <v>0</v>
      </c>
      <c r="J23" s="122">
        <f t="shared" si="1"/>
        <v>0</v>
      </c>
      <c r="K23" s="122">
        <f t="shared" si="0"/>
        <v>0</v>
      </c>
      <c r="L23" s="122">
        <f t="shared" si="0"/>
        <v>0</v>
      </c>
    </row>
    <row r="24" spans="1:12" ht="13.5" customHeight="1">
      <c r="A24" s="129" t="s">
        <v>451</v>
      </c>
      <c r="B24" s="384" t="s">
        <v>544</v>
      </c>
      <c r="C24" s="384"/>
      <c r="D24" s="23">
        <v>0</v>
      </c>
      <c r="E24" s="23">
        <v>0</v>
      </c>
      <c r="F24" s="23">
        <v>41000</v>
      </c>
      <c r="G24" s="124">
        <v>0</v>
      </c>
      <c r="H24" s="124">
        <v>0</v>
      </c>
      <c r="I24" s="124">
        <v>0</v>
      </c>
      <c r="J24" s="122">
        <f t="shared" si="1"/>
        <v>0</v>
      </c>
      <c r="K24" s="122">
        <f t="shared" si="0"/>
        <v>0</v>
      </c>
      <c r="L24" s="122">
        <f t="shared" si="0"/>
        <v>41000</v>
      </c>
    </row>
    <row r="25" spans="1:12" ht="12.75">
      <c r="A25" s="129" t="s">
        <v>452</v>
      </c>
      <c r="B25" s="342" t="s">
        <v>545</v>
      </c>
      <c r="C25" s="342"/>
      <c r="D25" s="23">
        <v>0</v>
      </c>
      <c r="E25" s="23">
        <v>1647000</v>
      </c>
      <c r="F25" s="23">
        <v>1646000</v>
      </c>
      <c r="G25" s="124">
        <v>0</v>
      </c>
      <c r="H25" s="124">
        <v>0</v>
      </c>
      <c r="I25" s="124">
        <v>0</v>
      </c>
      <c r="J25" s="122">
        <f t="shared" si="1"/>
        <v>0</v>
      </c>
      <c r="K25" s="122">
        <f t="shared" si="0"/>
        <v>1647000</v>
      </c>
      <c r="L25" s="122">
        <f t="shared" si="0"/>
        <v>1646000</v>
      </c>
    </row>
    <row r="26" spans="1:12" ht="12.75">
      <c r="A26" s="10" t="s">
        <v>469</v>
      </c>
      <c r="B26" s="383" t="s">
        <v>546</v>
      </c>
      <c r="C26" s="383"/>
      <c r="D26" s="130">
        <f>SUM(D24:D25)</f>
        <v>0</v>
      </c>
      <c r="E26" s="130">
        <f>SUM(E24:E25)</f>
        <v>1647000</v>
      </c>
      <c r="F26" s="130">
        <f>SUM(F24:F25)</f>
        <v>1687000</v>
      </c>
      <c r="G26" s="124">
        <v>0</v>
      </c>
      <c r="H26" s="124">
        <v>0</v>
      </c>
      <c r="I26" s="124">
        <v>0</v>
      </c>
      <c r="J26" s="131">
        <f t="shared" si="1"/>
        <v>0</v>
      </c>
      <c r="K26" s="131">
        <f>E26+H26</f>
        <v>1647000</v>
      </c>
      <c r="L26" s="131">
        <f>F26+I26</f>
        <v>1687000</v>
      </c>
    </row>
    <row r="27" spans="1:12" ht="13.5" customHeight="1">
      <c r="A27" s="10" t="s">
        <v>454</v>
      </c>
      <c r="B27" s="355" t="s">
        <v>560</v>
      </c>
      <c r="C27" s="355"/>
      <c r="D27" s="132">
        <f aca="true" t="shared" si="3" ref="D27:I27">D18+D22+D26</f>
        <v>95608000</v>
      </c>
      <c r="E27" s="132">
        <f t="shared" si="3"/>
        <v>127247000</v>
      </c>
      <c r="F27" s="132">
        <f>F18+F22+F26</f>
        <v>98086000</v>
      </c>
      <c r="G27" s="132">
        <f t="shared" si="3"/>
        <v>22308000</v>
      </c>
      <c r="H27" s="132">
        <f t="shared" si="3"/>
        <v>23055000</v>
      </c>
      <c r="I27" s="132">
        <f t="shared" si="3"/>
        <v>21456000</v>
      </c>
      <c r="J27" s="131">
        <f t="shared" si="1"/>
        <v>117916000</v>
      </c>
      <c r="K27" s="131">
        <f>E27+H27</f>
        <v>150302000</v>
      </c>
      <c r="L27" s="131">
        <f>F27+I27</f>
        <v>119542000</v>
      </c>
    </row>
    <row r="28" spans="1:12" ht="12.75">
      <c r="A28" s="133"/>
      <c r="B28" s="385"/>
      <c r="C28" s="385"/>
      <c r="D28" s="134"/>
      <c r="E28" s="134"/>
      <c r="F28" s="134"/>
      <c r="G28" s="135"/>
      <c r="H28" s="135"/>
      <c r="I28" s="135"/>
      <c r="J28" s="135"/>
      <c r="K28" s="135"/>
      <c r="L28" s="135"/>
    </row>
    <row r="29" spans="1:12" ht="12.75">
      <c r="A29" s="129"/>
      <c r="B29" s="386" t="s">
        <v>475</v>
      </c>
      <c r="C29" s="386"/>
      <c r="D29" s="136"/>
      <c r="E29" s="136"/>
      <c r="F29" s="136"/>
      <c r="G29" s="137"/>
      <c r="H29" s="137"/>
      <c r="I29" s="137"/>
      <c r="J29" s="138"/>
      <c r="K29" s="139"/>
      <c r="L29" s="139"/>
    </row>
    <row r="30" spans="1:12" ht="12.75">
      <c r="A30" s="129" t="s">
        <v>426</v>
      </c>
      <c r="B30" s="344" t="s">
        <v>412</v>
      </c>
      <c r="C30" s="344"/>
      <c r="D30" s="132">
        <v>15322000</v>
      </c>
      <c r="E30" s="132">
        <v>24502000</v>
      </c>
      <c r="F30" s="132">
        <v>20257000</v>
      </c>
      <c r="G30" s="126">
        <v>0</v>
      </c>
      <c r="H30" s="126">
        <v>0</v>
      </c>
      <c r="I30" s="126">
        <v>0</v>
      </c>
      <c r="J30" s="131">
        <f aca="true" t="shared" si="4" ref="J30:J73">D30+G30</f>
        <v>15322000</v>
      </c>
      <c r="K30" s="131">
        <f aca="true" t="shared" si="5" ref="K30:K81">E30+H30</f>
        <v>24502000</v>
      </c>
      <c r="L30" s="131">
        <f aca="true" t="shared" si="6" ref="L30:L81">F30+I30</f>
        <v>20257000</v>
      </c>
    </row>
    <row r="31" spans="1:12" ht="12.75">
      <c r="A31" s="129" t="s">
        <v>427</v>
      </c>
      <c r="B31" s="344" t="s">
        <v>472</v>
      </c>
      <c r="C31" s="344"/>
      <c r="D31" s="132">
        <f>SUM(D32:D34)</f>
        <v>15503000</v>
      </c>
      <c r="E31" s="132">
        <f>SUM(E32:E34)</f>
        <v>26808000</v>
      </c>
      <c r="F31" s="132">
        <f>SUM(F32:F34)</f>
        <v>20949000</v>
      </c>
      <c r="G31" s="126">
        <v>0</v>
      </c>
      <c r="H31" s="126">
        <v>0</v>
      </c>
      <c r="I31" s="126">
        <v>0</v>
      </c>
      <c r="J31" s="131">
        <f t="shared" si="4"/>
        <v>15503000</v>
      </c>
      <c r="K31" s="131">
        <f t="shared" si="5"/>
        <v>26808000</v>
      </c>
      <c r="L31" s="131">
        <f t="shared" si="6"/>
        <v>20949000</v>
      </c>
    </row>
    <row r="32" spans="1:12" ht="12.75">
      <c r="A32" s="129"/>
      <c r="B32" s="41" t="s">
        <v>478</v>
      </c>
      <c r="C32" s="42" t="s">
        <v>480</v>
      </c>
      <c r="D32" s="27">
        <v>15503000</v>
      </c>
      <c r="E32" s="27">
        <v>26027000</v>
      </c>
      <c r="F32" s="27">
        <v>20725000</v>
      </c>
      <c r="G32" s="126">
        <v>0</v>
      </c>
      <c r="H32" s="126">
        <v>0</v>
      </c>
      <c r="I32" s="126">
        <v>0</v>
      </c>
      <c r="J32" s="122">
        <f t="shared" si="4"/>
        <v>15503000</v>
      </c>
      <c r="K32" s="122">
        <f t="shared" si="5"/>
        <v>26027000</v>
      </c>
      <c r="L32" s="122">
        <f t="shared" si="6"/>
        <v>20725000</v>
      </c>
    </row>
    <row r="33" spans="1:12" ht="12.75">
      <c r="A33" s="129"/>
      <c r="B33" s="41" t="s">
        <v>479</v>
      </c>
      <c r="C33" s="42" t="s">
        <v>482</v>
      </c>
      <c r="D33" s="27">
        <v>0</v>
      </c>
      <c r="E33" s="27">
        <v>0</v>
      </c>
      <c r="F33" s="27">
        <v>0</v>
      </c>
      <c r="G33" s="126">
        <v>0</v>
      </c>
      <c r="H33" s="126">
        <v>0</v>
      </c>
      <c r="I33" s="126">
        <v>0</v>
      </c>
      <c r="J33" s="122">
        <f t="shared" si="4"/>
        <v>0</v>
      </c>
      <c r="K33" s="122">
        <f t="shared" si="5"/>
        <v>0</v>
      </c>
      <c r="L33" s="122">
        <f t="shared" si="6"/>
        <v>0</v>
      </c>
    </row>
    <row r="34" spans="1:12" ht="12.75">
      <c r="A34" s="129"/>
      <c r="B34" s="41" t="s">
        <v>481</v>
      </c>
      <c r="C34" s="42" t="s">
        <v>483</v>
      </c>
      <c r="D34" s="27">
        <v>0</v>
      </c>
      <c r="E34" s="27">
        <v>781000</v>
      </c>
      <c r="F34" s="27">
        <v>224000</v>
      </c>
      <c r="G34" s="126">
        <v>0</v>
      </c>
      <c r="H34" s="126">
        <v>0</v>
      </c>
      <c r="I34" s="126">
        <v>0</v>
      </c>
      <c r="J34" s="122">
        <f t="shared" si="4"/>
        <v>0</v>
      </c>
      <c r="K34" s="122">
        <f t="shared" si="5"/>
        <v>781000</v>
      </c>
      <c r="L34" s="122">
        <f t="shared" si="6"/>
        <v>224000</v>
      </c>
    </row>
    <row r="35" spans="1:12" ht="12.75">
      <c r="A35" s="129" t="s">
        <v>428</v>
      </c>
      <c r="B35" s="344" t="s">
        <v>435</v>
      </c>
      <c r="C35" s="344"/>
      <c r="D35" s="132">
        <f>D36+D37</f>
        <v>56918000</v>
      </c>
      <c r="E35" s="132">
        <f>E36+E37+E38</f>
        <v>61309000</v>
      </c>
      <c r="F35" s="132">
        <f>F36+F37+F38</f>
        <v>61309000</v>
      </c>
      <c r="G35" s="126">
        <v>0</v>
      </c>
      <c r="H35" s="126">
        <v>0</v>
      </c>
      <c r="I35" s="126">
        <v>0</v>
      </c>
      <c r="J35" s="131">
        <f t="shared" si="4"/>
        <v>56918000</v>
      </c>
      <c r="K35" s="131">
        <f t="shared" si="5"/>
        <v>61309000</v>
      </c>
      <c r="L35" s="131">
        <f t="shared" si="6"/>
        <v>61309000</v>
      </c>
    </row>
    <row r="36" spans="1:12" ht="12.75">
      <c r="A36" s="129"/>
      <c r="B36" s="43" t="s">
        <v>484</v>
      </c>
      <c r="C36" s="44" t="s">
        <v>547</v>
      </c>
      <c r="D36" s="27">
        <v>50503000</v>
      </c>
      <c r="E36" s="27">
        <v>13082000</v>
      </c>
      <c r="F36" s="27">
        <v>13082000</v>
      </c>
      <c r="G36" s="126">
        <v>0</v>
      </c>
      <c r="H36" s="126">
        <v>0</v>
      </c>
      <c r="I36" s="126">
        <v>0</v>
      </c>
      <c r="J36" s="122">
        <f t="shared" si="4"/>
        <v>50503000</v>
      </c>
      <c r="K36" s="122">
        <f t="shared" si="5"/>
        <v>13082000</v>
      </c>
      <c r="L36" s="122">
        <f t="shared" si="6"/>
        <v>13082000</v>
      </c>
    </row>
    <row r="37" spans="1:12" ht="12.75">
      <c r="A37" s="129"/>
      <c r="B37" s="43" t="s">
        <v>485</v>
      </c>
      <c r="C37" s="44" t="s">
        <v>548</v>
      </c>
      <c r="D37" s="27">
        <v>6415000</v>
      </c>
      <c r="E37" s="27">
        <v>41937000</v>
      </c>
      <c r="F37" s="27">
        <v>41937000</v>
      </c>
      <c r="G37" s="126">
        <v>0</v>
      </c>
      <c r="H37" s="126">
        <v>0</v>
      </c>
      <c r="I37" s="126">
        <v>0</v>
      </c>
      <c r="J37" s="122">
        <f t="shared" si="4"/>
        <v>6415000</v>
      </c>
      <c r="K37" s="122">
        <f t="shared" si="5"/>
        <v>41937000</v>
      </c>
      <c r="L37" s="122">
        <f t="shared" si="6"/>
        <v>41937000</v>
      </c>
    </row>
    <row r="38" spans="1:12" ht="12.75">
      <c r="A38" s="129"/>
      <c r="B38" s="43" t="s">
        <v>486</v>
      </c>
      <c r="C38" s="44" t="s">
        <v>549</v>
      </c>
      <c r="D38" s="27">
        <v>0</v>
      </c>
      <c r="E38" s="27">
        <v>6290000</v>
      </c>
      <c r="F38" s="27">
        <v>6290000</v>
      </c>
      <c r="G38" s="126">
        <v>0</v>
      </c>
      <c r="H38" s="126">
        <v>0</v>
      </c>
      <c r="I38" s="126">
        <v>0</v>
      </c>
      <c r="J38" s="122">
        <f t="shared" si="4"/>
        <v>0</v>
      </c>
      <c r="K38" s="122">
        <f t="shared" si="5"/>
        <v>6290000</v>
      </c>
      <c r="L38" s="122">
        <f t="shared" si="6"/>
        <v>6290000</v>
      </c>
    </row>
    <row r="39" spans="1:12" ht="12.75">
      <c r="A39" s="129" t="s">
        <v>429</v>
      </c>
      <c r="B39" s="344" t="s">
        <v>436</v>
      </c>
      <c r="C39" s="344"/>
      <c r="D39" s="132">
        <f>SUM(D40:D43)</f>
        <v>9525000</v>
      </c>
      <c r="E39" s="132">
        <f>SUM(E40:E43)</f>
        <v>11870000</v>
      </c>
      <c r="F39" s="132">
        <f>SUM(F40:F43)</f>
        <v>11870000</v>
      </c>
      <c r="G39" s="126">
        <v>0</v>
      </c>
      <c r="H39" s="126">
        <v>0</v>
      </c>
      <c r="I39" s="126">
        <v>0</v>
      </c>
      <c r="J39" s="131">
        <f t="shared" si="4"/>
        <v>9525000</v>
      </c>
      <c r="K39" s="131">
        <f t="shared" si="5"/>
        <v>11870000</v>
      </c>
      <c r="L39" s="131">
        <f t="shared" si="6"/>
        <v>11870000</v>
      </c>
    </row>
    <row r="40" spans="1:12" ht="12.75">
      <c r="A40" s="129"/>
      <c r="B40" s="43" t="s">
        <v>487</v>
      </c>
      <c r="C40" s="44" t="s">
        <v>488</v>
      </c>
      <c r="D40" s="27">
        <v>9525000</v>
      </c>
      <c r="E40" s="27">
        <v>11870000</v>
      </c>
      <c r="F40" s="27">
        <v>11870000</v>
      </c>
      <c r="G40" s="126">
        <v>0</v>
      </c>
      <c r="H40" s="126">
        <v>0</v>
      </c>
      <c r="I40" s="126">
        <v>0</v>
      </c>
      <c r="J40" s="122">
        <f t="shared" si="4"/>
        <v>9525000</v>
      </c>
      <c r="K40" s="122">
        <f t="shared" si="5"/>
        <v>11870000</v>
      </c>
      <c r="L40" s="122">
        <f t="shared" si="6"/>
        <v>11870000</v>
      </c>
    </row>
    <row r="41" spans="1:12" ht="12.75">
      <c r="A41" s="129"/>
      <c r="B41" s="43" t="s">
        <v>489</v>
      </c>
      <c r="C41" s="44" t="s">
        <v>490</v>
      </c>
      <c r="D41" s="27">
        <v>0</v>
      </c>
      <c r="E41" s="27">
        <v>0</v>
      </c>
      <c r="F41" s="27">
        <v>0</v>
      </c>
      <c r="G41" s="126">
        <v>0</v>
      </c>
      <c r="H41" s="126">
        <v>0</v>
      </c>
      <c r="I41" s="126">
        <v>0</v>
      </c>
      <c r="J41" s="122">
        <f t="shared" si="4"/>
        <v>0</v>
      </c>
      <c r="K41" s="122">
        <f t="shared" si="5"/>
        <v>0</v>
      </c>
      <c r="L41" s="122">
        <f t="shared" si="6"/>
        <v>0</v>
      </c>
    </row>
    <row r="42" spans="1:12" ht="12.75">
      <c r="A42" s="129"/>
      <c r="B42" s="43" t="s">
        <v>491</v>
      </c>
      <c r="C42" s="44" t="s">
        <v>492</v>
      </c>
      <c r="D42" s="27">
        <v>0</v>
      </c>
      <c r="E42" s="27">
        <v>0</v>
      </c>
      <c r="F42" s="27">
        <v>0</v>
      </c>
      <c r="G42" s="126">
        <v>0</v>
      </c>
      <c r="H42" s="126">
        <v>0</v>
      </c>
      <c r="I42" s="126">
        <v>0</v>
      </c>
      <c r="J42" s="122">
        <f t="shared" si="4"/>
        <v>0</v>
      </c>
      <c r="K42" s="122">
        <f t="shared" si="5"/>
        <v>0</v>
      </c>
      <c r="L42" s="122">
        <f t="shared" si="6"/>
        <v>0</v>
      </c>
    </row>
    <row r="43" spans="1:12" ht="33" customHeight="1">
      <c r="A43" s="129"/>
      <c r="B43" s="43" t="s">
        <v>493</v>
      </c>
      <c r="C43" s="44" t="s">
        <v>434</v>
      </c>
      <c r="D43" s="27">
        <v>0</v>
      </c>
      <c r="E43" s="27">
        <v>0</v>
      </c>
      <c r="F43" s="27">
        <v>0</v>
      </c>
      <c r="G43" s="126">
        <v>0</v>
      </c>
      <c r="H43" s="126">
        <v>0</v>
      </c>
      <c r="I43" s="126">
        <v>0</v>
      </c>
      <c r="J43" s="122">
        <f t="shared" si="4"/>
        <v>0</v>
      </c>
      <c r="K43" s="122">
        <f t="shared" si="5"/>
        <v>0</v>
      </c>
      <c r="L43" s="122">
        <f t="shared" si="6"/>
        <v>0</v>
      </c>
    </row>
    <row r="44" spans="1:12" ht="24" customHeight="1">
      <c r="A44" s="10" t="s">
        <v>467</v>
      </c>
      <c r="B44" s="344" t="s">
        <v>494</v>
      </c>
      <c r="C44" s="344"/>
      <c r="D44" s="132">
        <f>+D30+D31+D35+D39</f>
        <v>97268000</v>
      </c>
      <c r="E44" s="132">
        <f>+E30+E31+E35+E39</f>
        <v>124489000</v>
      </c>
      <c r="F44" s="132">
        <f>+F30+F31+F35+F39</f>
        <v>114385000</v>
      </c>
      <c r="G44" s="126">
        <v>0</v>
      </c>
      <c r="H44" s="126">
        <v>0</v>
      </c>
      <c r="I44" s="126">
        <v>0</v>
      </c>
      <c r="J44" s="131">
        <f t="shared" si="4"/>
        <v>97268000</v>
      </c>
      <c r="K44" s="131">
        <f t="shared" si="5"/>
        <v>124489000</v>
      </c>
      <c r="L44" s="131">
        <f t="shared" si="6"/>
        <v>114385000</v>
      </c>
    </row>
    <row r="45" spans="1:12" ht="12.75">
      <c r="A45" s="129" t="s">
        <v>430</v>
      </c>
      <c r="B45" s="344" t="s">
        <v>466</v>
      </c>
      <c r="C45" s="344"/>
      <c r="D45" s="132">
        <f>SUM(D46:D47)</f>
        <v>4500000</v>
      </c>
      <c r="E45" s="132">
        <f>SUM(E46:E47)</f>
        <v>5028000</v>
      </c>
      <c r="F45" s="132">
        <f>SUM(F46:F47)</f>
        <v>4340000</v>
      </c>
      <c r="G45" s="126">
        <v>0</v>
      </c>
      <c r="H45" s="126">
        <v>0</v>
      </c>
      <c r="I45" s="126">
        <v>0</v>
      </c>
      <c r="J45" s="131">
        <f t="shared" si="4"/>
        <v>4500000</v>
      </c>
      <c r="K45" s="131">
        <f t="shared" si="5"/>
        <v>5028000</v>
      </c>
      <c r="L45" s="131">
        <f t="shared" si="6"/>
        <v>4340000</v>
      </c>
    </row>
    <row r="46" spans="1:12" ht="12.75">
      <c r="A46" s="129"/>
      <c r="B46" s="43" t="s">
        <v>495</v>
      </c>
      <c r="C46" s="44" t="s">
        <v>496</v>
      </c>
      <c r="D46" s="27">
        <v>0</v>
      </c>
      <c r="E46" s="27">
        <v>678000</v>
      </c>
      <c r="F46" s="27">
        <v>35000</v>
      </c>
      <c r="G46" s="126">
        <v>0</v>
      </c>
      <c r="H46" s="126">
        <v>0</v>
      </c>
      <c r="I46" s="126">
        <v>0</v>
      </c>
      <c r="J46" s="122">
        <f t="shared" si="4"/>
        <v>0</v>
      </c>
      <c r="K46" s="122">
        <f t="shared" si="5"/>
        <v>678000</v>
      </c>
      <c r="L46" s="122">
        <f t="shared" si="6"/>
        <v>35000</v>
      </c>
    </row>
    <row r="47" spans="1:12" ht="12.75">
      <c r="A47" s="129"/>
      <c r="B47" s="43" t="s">
        <v>497</v>
      </c>
      <c r="C47" s="44" t="s">
        <v>498</v>
      </c>
      <c r="D47" s="27">
        <v>4500000</v>
      </c>
      <c r="E47" s="27">
        <v>4350000</v>
      </c>
      <c r="F47" s="27">
        <v>4305000</v>
      </c>
      <c r="G47" s="126">
        <v>0</v>
      </c>
      <c r="H47" s="126">
        <v>0</v>
      </c>
      <c r="I47" s="126">
        <v>0</v>
      </c>
      <c r="J47" s="122">
        <f t="shared" si="4"/>
        <v>4500000</v>
      </c>
      <c r="K47" s="122">
        <f t="shared" si="5"/>
        <v>4350000</v>
      </c>
      <c r="L47" s="122">
        <f t="shared" si="6"/>
        <v>4305000</v>
      </c>
    </row>
    <row r="48" spans="1:12" ht="12.75">
      <c r="A48" s="129" t="s">
        <v>431</v>
      </c>
      <c r="B48" s="344" t="s">
        <v>437</v>
      </c>
      <c r="C48" s="344"/>
      <c r="D48" s="132">
        <f>D49+D50</f>
        <v>0</v>
      </c>
      <c r="E48" s="132">
        <f>E49+E50</f>
        <v>34000</v>
      </c>
      <c r="F48" s="132">
        <f>F49+F50</f>
        <v>34000</v>
      </c>
      <c r="G48" s="126">
        <v>0</v>
      </c>
      <c r="H48" s="126">
        <v>0</v>
      </c>
      <c r="I48" s="126">
        <v>0</v>
      </c>
      <c r="J48" s="131">
        <f t="shared" si="4"/>
        <v>0</v>
      </c>
      <c r="K48" s="131">
        <f t="shared" si="5"/>
        <v>34000</v>
      </c>
      <c r="L48" s="131">
        <f t="shared" si="6"/>
        <v>34000</v>
      </c>
    </row>
    <row r="49" spans="1:12" ht="12.75">
      <c r="A49" s="129"/>
      <c r="B49" s="43" t="s">
        <v>499</v>
      </c>
      <c r="C49" s="44" t="s">
        <v>500</v>
      </c>
      <c r="D49" s="136">
        <v>0</v>
      </c>
      <c r="E49" s="136">
        <v>0</v>
      </c>
      <c r="F49" s="136">
        <v>0</v>
      </c>
      <c r="G49" s="126">
        <v>0</v>
      </c>
      <c r="H49" s="126">
        <v>0</v>
      </c>
      <c r="I49" s="126">
        <v>0</v>
      </c>
      <c r="J49" s="122">
        <f t="shared" si="4"/>
        <v>0</v>
      </c>
      <c r="K49" s="122">
        <f t="shared" si="5"/>
        <v>0</v>
      </c>
      <c r="L49" s="122">
        <f t="shared" si="6"/>
        <v>0</v>
      </c>
    </row>
    <row r="50" spans="1:12" ht="12.75">
      <c r="A50" s="129"/>
      <c r="B50" s="43" t="s">
        <v>501</v>
      </c>
      <c r="C50" s="44" t="s">
        <v>502</v>
      </c>
      <c r="D50" s="27">
        <v>0</v>
      </c>
      <c r="E50" s="27">
        <v>34000</v>
      </c>
      <c r="F50" s="27">
        <v>34000</v>
      </c>
      <c r="G50" s="126">
        <v>0</v>
      </c>
      <c r="H50" s="126">
        <v>0</v>
      </c>
      <c r="I50" s="126">
        <v>0</v>
      </c>
      <c r="J50" s="122">
        <f t="shared" si="4"/>
        <v>0</v>
      </c>
      <c r="K50" s="122">
        <f t="shared" si="5"/>
        <v>34000</v>
      </c>
      <c r="L50" s="122">
        <f t="shared" si="6"/>
        <v>34000</v>
      </c>
    </row>
    <row r="51" spans="1:12" ht="12.75">
      <c r="A51" s="129" t="s">
        <v>432</v>
      </c>
      <c r="B51" s="356" t="s">
        <v>438</v>
      </c>
      <c r="C51" s="356"/>
      <c r="D51" s="136">
        <v>0</v>
      </c>
      <c r="E51" s="136">
        <v>0</v>
      </c>
      <c r="F51" s="136">
        <v>0</v>
      </c>
      <c r="G51" s="126">
        <v>0</v>
      </c>
      <c r="H51" s="126">
        <v>0</v>
      </c>
      <c r="I51" s="126">
        <v>0</v>
      </c>
      <c r="J51" s="122">
        <f t="shared" si="4"/>
        <v>0</v>
      </c>
      <c r="K51" s="122">
        <f t="shared" si="5"/>
        <v>0</v>
      </c>
      <c r="L51" s="122">
        <f t="shared" si="6"/>
        <v>0</v>
      </c>
    </row>
    <row r="52" spans="1:12" ht="12.75">
      <c r="A52" s="129"/>
      <c r="B52" s="43" t="s">
        <v>503</v>
      </c>
      <c r="C52" s="44" t="s">
        <v>504</v>
      </c>
      <c r="D52" s="136">
        <v>0</v>
      </c>
      <c r="E52" s="136">
        <v>0</v>
      </c>
      <c r="F52" s="136">
        <v>0</v>
      </c>
      <c r="G52" s="126">
        <v>0</v>
      </c>
      <c r="H52" s="126">
        <v>0</v>
      </c>
      <c r="I52" s="126">
        <v>0</v>
      </c>
      <c r="J52" s="122">
        <f t="shared" si="4"/>
        <v>0</v>
      </c>
      <c r="K52" s="122">
        <f t="shared" si="5"/>
        <v>0</v>
      </c>
      <c r="L52" s="122">
        <f t="shared" si="6"/>
        <v>0</v>
      </c>
    </row>
    <row r="53" spans="1:12" ht="12.75">
      <c r="A53" s="129"/>
      <c r="B53" s="43" t="s">
        <v>505</v>
      </c>
      <c r="C53" s="44" t="s">
        <v>506</v>
      </c>
      <c r="D53" s="136">
        <v>0</v>
      </c>
      <c r="E53" s="136">
        <v>0</v>
      </c>
      <c r="F53" s="136">
        <v>0</v>
      </c>
      <c r="G53" s="126">
        <v>0</v>
      </c>
      <c r="H53" s="126">
        <v>0</v>
      </c>
      <c r="I53" s="126">
        <v>0</v>
      </c>
      <c r="J53" s="122">
        <f t="shared" si="4"/>
        <v>0</v>
      </c>
      <c r="K53" s="122">
        <f t="shared" si="5"/>
        <v>0</v>
      </c>
      <c r="L53" s="122">
        <f t="shared" si="6"/>
        <v>0</v>
      </c>
    </row>
    <row r="54" spans="1:12" ht="12.75">
      <c r="A54" s="129"/>
      <c r="B54" s="43" t="s">
        <v>507</v>
      </c>
      <c r="C54" s="44" t="s">
        <v>508</v>
      </c>
      <c r="D54" s="136">
        <v>0</v>
      </c>
      <c r="E54" s="136">
        <v>0</v>
      </c>
      <c r="F54" s="136">
        <v>0</v>
      </c>
      <c r="G54" s="126">
        <v>0</v>
      </c>
      <c r="H54" s="126">
        <v>0</v>
      </c>
      <c r="I54" s="126">
        <v>0</v>
      </c>
      <c r="J54" s="122">
        <f t="shared" si="4"/>
        <v>0</v>
      </c>
      <c r="K54" s="122">
        <f t="shared" si="5"/>
        <v>0</v>
      </c>
      <c r="L54" s="122">
        <f t="shared" si="6"/>
        <v>0</v>
      </c>
    </row>
    <row r="55" spans="1:12" ht="12.75">
      <c r="A55" s="10" t="s">
        <v>468</v>
      </c>
      <c r="B55" s="344" t="s">
        <v>423</v>
      </c>
      <c r="C55" s="344"/>
      <c r="D55" s="132">
        <f>+D45+D48+D51</f>
        <v>4500000</v>
      </c>
      <c r="E55" s="132">
        <f>+E45+E48+E51</f>
        <v>5062000</v>
      </c>
      <c r="F55" s="132">
        <f>+F45+F48+F51</f>
        <v>4374000</v>
      </c>
      <c r="G55" s="126">
        <v>0</v>
      </c>
      <c r="H55" s="126">
        <v>0</v>
      </c>
      <c r="I55" s="126">
        <v>0</v>
      </c>
      <c r="J55" s="131">
        <f t="shared" si="4"/>
        <v>4500000</v>
      </c>
      <c r="K55" s="131">
        <f t="shared" si="5"/>
        <v>5062000</v>
      </c>
      <c r="L55" s="131">
        <f t="shared" si="6"/>
        <v>4374000</v>
      </c>
    </row>
    <row r="56" spans="1:12" ht="12.75">
      <c r="A56" s="10" t="s">
        <v>469</v>
      </c>
      <c r="B56" s="344" t="s">
        <v>439</v>
      </c>
      <c r="C56" s="344"/>
      <c r="D56" s="140">
        <v>0</v>
      </c>
      <c r="E56" s="140">
        <v>0</v>
      </c>
      <c r="F56" s="140">
        <v>0</v>
      </c>
      <c r="G56" s="126">
        <v>0</v>
      </c>
      <c r="H56" s="126">
        <v>0</v>
      </c>
      <c r="I56" s="126">
        <v>0</v>
      </c>
      <c r="J56" s="131">
        <f t="shared" si="4"/>
        <v>0</v>
      </c>
      <c r="K56" s="131">
        <f t="shared" si="5"/>
        <v>0</v>
      </c>
      <c r="L56" s="131">
        <f t="shared" si="6"/>
        <v>0</v>
      </c>
    </row>
    <row r="57" spans="1:12" ht="12.75">
      <c r="A57" s="10" t="s">
        <v>456</v>
      </c>
      <c r="B57" s="344" t="s">
        <v>425</v>
      </c>
      <c r="C57" s="344"/>
      <c r="D57" s="140">
        <v>0</v>
      </c>
      <c r="E57" s="140">
        <v>0</v>
      </c>
      <c r="F57" s="140">
        <v>0</v>
      </c>
      <c r="G57" s="126">
        <v>0</v>
      </c>
      <c r="H57" s="126">
        <v>0</v>
      </c>
      <c r="I57" s="126">
        <v>0</v>
      </c>
      <c r="J57" s="131">
        <f t="shared" si="4"/>
        <v>0</v>
      </c>
      <c r="K57" s="131">
        <f t="shared" si="5"/>
        <v>0</v>
      </c>
      <c r="L57" s="131">
        <f t="shared" si="6"/>
        <v>0</v>
      </c>
    </row>
    <row r="58" spans="1:12" ht="12.75">
      <c r="A58" s="10" t="s">
        <v>440</v>
      </c>
      <c r="B58" s="344" t="s">
        <v>441</v>
      </c>
      <c r="C58" s="344"/>
      <c r="D58" s="140">
        <f>+D44+D55+D56+D57</f>
        <v>101768000</v>
      </c>
      <c r="E58" s="140">
        <f>+E44+E55+E56+E57</f>
        <v>129551000</v>
      </c>
      <c r="F58" s="140">
        <f>+F44+F55+F56+F57</f>
        <v>118759000</v>
      </c>
      <c r="G58" s="126">
        <v>0</v>
      </c>
      <c r="H58" s="126">
        <v>0</v>
      </c>
      <c r="I58" s="126">
        <v>0</v>
      </c>
      <c r="J58" s="131">
        <f t="shared" si="4"/>
        <v>101768000</v>
      </c>
      <c r="K58" s="131">
        <f t="shared" si="5"/>
        <v>129551000</v>
      </c>
      <c r="L58" s="131">
        <f t="shared" si="6"/>
        <v>118759000</v>
      </c>
    </row>
    <row r="59" spans="1:12" ht="12.75">
      <c r="A59" s="10"/>
      <c r="B59" s="344" t="s">
        <v>442</v>
      </c>
      <c r="C59" s="344"/>
      <c r="D59" s="140">
        <f>+D27-D58</f>
        <v>-6160000</v>
      </c>
      <c r="E59" s="140">
        <f>+E27-E58</f>
        <v>-2304000</v>
      </c>
      <c r="F59" s="140">
        <f>+F27-F58</f>
        <v>-20673000</v>
      </c>
      <c r="G59" s="126">
        <v>0</v>
      </c>
      <c r="H59" s="126">
        <v>0</v>
      </c>
      <c r="I59" s="126">
        <v>0</v>
      </c>
      <c r="J59" s="131">
        <f t="shared" si="4"/>
        <v>-6160000</v>
      </c>
      <c r="K59" s="131">
        <f t="shared" si="5"/>
        <v>-2304000</v>
      </c>
      <c r="L59" s="131">
        <f t="shared" si="6"/>
        <v>-20673000</v>
      </c>
    </row>
    <row r="60" spans="1:12" ht="12.75">
      <c r="A60" s="10" t="s">
        <v>457</v>
      </c>
      <c r="B60" s="344" t="s">
        <v>443</v>
      </c>
      <c r="C60" s="344"/>
      <c r="D60" s="27">
        <f>D61+D62</f>
        <v>16038000</v>
      </c>
      <c r="E60" s="27">
        <f>E61+E62</f>
        <v>17920000</v>
      </c>
      <c r="F60" s="27">
        <f>F61+F62</f>
        <v>17920000</v>
      </c>
      <c r="G60" s="27">
        <f>G61+G62</f>
        <v>110000</v>
      </c>
      <c r="H60" s="27">
        <v>857000</v>
      </c>
      <c r="I60" s="27">
        <v>857000</v>
      </c>
      <c r="J60" s="122">
        <f t="shared" si="4"/>
        <v>16148000</v>
      </c>
      <c r="K60" s="122">
        <f t="shared" si="5"/>
        <v>18777000</v>
      </c>
      <c r="L60" s="122">
        <f t="shared" si="6"/>
        <v>18777000</v>
      </c>
    </row>
    <row r="61" spans="1:12" ht="12.75">
      <c r="A61" s="10"/>
      <c r="B61" s="47" t="s">
        <v>426</v>
      </c>
      <c r="C61" s="44" t="s">
        <v>509</v>
      </c>
      <c r="D61" s="27">
        <v>0</v>
      </c>
      <c r="E61" s="27">
        <v>0</v>
      </c>
      <c r="F61" s="27">
        <v>0</v>
      </c>
      <c r="G61" s="126">
        <v>0</v>
      </c>
      <c r="H61" s="126"/>
      <c r="I61" s="126">
        <v>0</v>
      </c>
      <c r="J61" s="122">
        <f t="shared" si="4"/>
        <v>0</v>
      </c>
      <c r="K61" s="122">
        <f t="shared" si="5"/>
        <v>0</v>
      </c>
      <c r="L61" s="122">
        <f t="shared" si="6"/>
        <v>0</v>
      </c>
    </row>
    <row r="62" spans="1:12" ht="12.75">
      <c r="A62" s="10"/>
      <c r="B62" s="47" t="s">
        <v>427</v>
      </c>
      <c r="C62" s="44" t="s">
        <v>510</v>
      </c>
      <c r="D62" s="27">
        <v>16038000</v>
      </c>
      <c r="E62" s="27">
        <v>17920000</v>
      </c>
      <c r="F62" s="27">
        <v>17920000</v>
      </c>
      <c r="G62" s="127">
        <v>110000</v>
      </c>
      <c r="H62" s="127">
        <v>857000</v>
      </c>
      <c r="I62" s="127">
        <v>857000</v>
      </c>
      <c r="J62" s="122">
        <f t="shared" si="4"/>
        <v>16148000</v>
      </c>
      <c r="K62" s="122">
        <f t="shared" si="5"/>
        <v>18777000</v>
      </c>
      <c r="L62" s="122">
        <f t="shared" si="6"/>
        <v>18777000</v>
      </c>
    </row>
    <row r="63" spans="1:12" ht="12.75">
      <c r="A63" s="10" t="s">
        <v>458</v>
      </c>
      <c r="B63" s="344" t="s">
        <v>550</v>
      </c>
      <c r="C63" s="344"/>
      <c r="D63" s="27">
        <v>0</v>
      </c>
      <c r="E63" s="27">
        <v>1974000</v>
      </c>
      <c r="F63" s="27">
        <v>1974000</v>
      </c>
      <c r="G63" s="127">
        <v>0</v>
      </c>
      <c r="H63" s="127">
        <v>0</v>
      </c>
      <c r="I63" s="127">
        <v>0</v>
      </c>
      <c r="J63" s="122">
        <f t="shared" si="4"/>
        <v>0</v>
      </c>
      <c r="K63" s="122">
        <f t="shared" si="5"/>
        <v>1974000</v>
      </c>
      <c r="L63" s="122">
        <f t="shared" si="6"/>
        <v>1974000</v>
      </c>
    </row>
    <row r="64" spans="1:12" ht="12.75">
      <c r="A64" s="165" t="s">
        <v>459</v>
      </c>
      <c r="B64" s="345" t="s">
        <v>183</v>
      </c>
      <c r="C64" s="345"/>
      <c r="D64" s="166">
        <v>0</v>
      </c>
      <c r="E64" s="166">
        <v>0</v>
      </c>
      <c r="F64" s="166">
        <v>0</v>
      </c>
      <c r="G64" s="126">
        <v>0</v>
      </c>
      <c r="H64" s="126">
        <v>0</v>
      </c>
      <c r="I64" s="167">
        <v>41000</v>
      </c>
      <c r="J64" s="122">
        <f t="shared" si="4"/>
        <v>0</v>
      </c>
      <c r="K64" s="122">
        <f>E64+H64</f>
        <v>0</v>
      </c>
      <c r="L64" s="122">
        <f>F64+I64</f>
        <v>41000</v>
      </c>
    </row>
    <row r="65" spans="1:12" ht="12.75">
      <c r="A65" s="10" t="s">
        <v>444</v>
      </c>
      <c r="B65" s="355" t="s">
        <v>551</v>
      </c>
      <c r="C65" s="355"/>
      <c r="D65" s="132">
        <f>D60+D63</f>
        <v>16038000</v>
      </c>
      <c r="E65" s="132">
        <f>E60+E63</f>
        <v>19894000</v>
      </c>
      <c r="F65" s="132">
        <f>F60+F63</f>
        <v>19894000</v>
      </c>
      <c r="G65" s="132">
        <f>G60+G63</f>
        <v>110000</v>
      </c>
      <c r="H65" s="132">
        <f>H60+H63</f>
        <v>857000</v>
      </c>
      <c r="I65" s="132">
        <f>I60+I63+I64</f>
        <v>898000</v>
      </c>
      <c r="J65" s="122">
        <f t="shared" si="4"/>
        <v>16148000</v>
      </c>
      <c r="K65" s="122">
        <f t="shared" si="5"/>
        <v>20751000</v>
      </c>
      <c r="L65" s="122">
        <f t="shared" si="6"/>
        <v>20792000</v>
      </c>
    </row>
    <row r="66" spans="1:12" ht="13.5" customHeight="1">
      <c r="A66" s="129" t="s">
        <v>459</v>
      </c>
      <c r="B66" s="356" t="s">
        <v>552</v>
      </c>
      <c r="C66" s="356"/>
      <c r="D66" s="140">
        <v>0</v>
      </c>
      <c r="E66" s="140">
        <v>0</v>
      </c>
      <c r="F66" s="140">
        <v>0</v>
      </c>
      <c r="G66" s="126">
        <v>0</v>
      </c>
      <c r="H66" s="126">
        <v>0</v>
      </c>
      <c r="I66" s="126">
        <v>0</v>
      </c>
      <c r="J66" s="131">
        <f t="shared" si="4"/>
        <v>0</v>
      </c>
      <c r="K66" s="131">
        <f t="shared" si="5"/>
        <v>0</v>
      </c>
      <c r="L66" s="131">
        <f t="shared" si="6"/>
        <v>0</v>
      </c>
    </row>
    <row r="67" spans="1:12" ht="12.75">
      <c r="A67" s="129" t="s">
        <v>460</v>
      </c>
      <c r="B67" s="356" t="s">
        <v>445</v>
      </c>
      <c r="C67" s="356"/>
      <c r="D67" s="140">
        <f>SUM(D68:D71)</f>
        <v>0</v>
      </c>
      <c r="E67" s="140">
        <f>SUM(E68:E71)</f>
        <v>0</v>
      </c>
      <c r="F67" s="140">
        <f>SUM(F68:F71)</f>
        <v>0</v>
      </c>
      <c r="G67" s="126"/>
      <c r="H67" s="126">
        <v>0</v>
      </c>
      <c r="I67" s="126">
        <v>0</v>
      </c>
      <c r="J67" s="122">
        <f t="shared" si="4"/>
        <v>0</v>
      </c>
      <c r="K67" s="122">
        <f t="shared" si="5"/>
        <v>0</v>
      </c>
      <c r="L67" s="122">
        <f t="shared" si="6"/>
        <v>0</v>
      </c>
    </row>
    <row r="68" spans="1:12" ht="12.75">
      <c r="A68" s="129"/>
      <c r="B68" s="43" t="s">
        <v>426</v>
      </c>
      <c r="C68" s="44" t="s">
        <v>511</v>
      </c>
      <c r="D68" s="136">
        <v>0</v>
      </c>
      <c r="E68" s="136">
        <v>0</v>
      </c>
      <c r="F68" s="136">
        <v>0</v>
      </c>
      <c r="G68" s="128">
        <v>0</v>
      </c>
      <c r="H68" s="128">
        <v>0</v>
      </c>
      <c r="I68" s="128">
        <v>0</v>
      </c>
      <c r="J68" s="141">
        <f t="shared" si="4"/>
        <v>0</v>
      </c>
      <c r="K68" s="141">
        <f t="shared" si="5"/>
        <v>0</v>
      </c>
      <c r="L68" s="141">
        <f t="shared" si="6"/>
        <v>0</v>
      </c>
    </row>
    <row r="69" spans="1:12" ht="12.75">
      <c r="A69" s="129"/>
      <c r="B69" s="43" t="s">
        <v>427</v>
      </c>
      <c r="C69" s="44" t="s">
        <v>512</v>
      </c>
      <c r="D69" s="140">
        <v>0</v>
      </c>
      <c r="E69" s="140">
        <v>0</v>
      </c>
      <c r="F69" s="140">
        <v>0</v>
      </c>
      <c r="G69" s="128">
        <v>0</v>
      </c>
      <c r="H69" s="128">
        <v>0</v>
      </c>
      <c r="I69" s="128">
        <v>0</v>
      </c>
      <c r="J69" s="141">
        <f t="shared" si="4"/>
        <v>0</v>
      </c>
      <c r="K69" s="141">
        <f t="shared" si="5"/>
        <v>0</v>
      </c>
      <c r="L69" s="141">
        <f t="shared" si="6"/>
        <v>0</v>
      </c>
    </row>
    <row r="70" spans="1:12" ht="12.75">
      <c r="A70" s="129"/>
      <c r="B70" s="43" t="s">
        <v>428</v>
      </c>
      <c r="C70" s="44" t="s">
        <v>413</v>
      </c>
      <c r="D70" s="136">
        <v>0</v>
      </c>
      <c r="E70" s="136">
        <v>0</v>
      </c>
      <c r="F70" s="136">
        <v>0</v>
      </c>
      <c r="G70" s="128">
        <v>0</v>
      </c>
      <c r="H70" s="128">
        <v>0</v>
      </c>
      <c r="I70" s="128">
        <v>0</v>
      </c>
      <c r="J70" s="141">
        <f t="shared" si="4"/>
        <v>0</v>
      </c>
      <c r="K70" s="141">
        <f t="shared" si="5"/>
        <v>0</v>
      </c>
      <c r="L70" s="141">
        <f t="shared" si="6"/>
        <v>0</v>
      </c>
    </row>
    <row r="71" spans="1:12" ht="12.75">
      <c r="A71" s="129"/>
      <c r="B71" s="43" t="s">
        <v>429</v>
      </c>
      <c r="C71" s="44" t="s">
        <v>419</v>
      </c>
      <c r="D71" s="136">
        <v>0</v>
      </c>
      <c r="E71" s="136">
        <v>0</v>
      </c>
      <c r="F71" s="136">
        <v>0</v>
      </c>
      <c r="G71" s="128">
        <v>0</v>
      </c>
      <c r="H71" s="128">
        <v>0</v>
      </c>
      <c r="I71" s="128">
        <v>0</v>
      </c>
      <c r="J71" s="141">
        <f t="shared" si="4"/>
        <v>0</v>
      </c>
      <c r="K71" s="141">
        <f t="shared" si="5"/>
        <v>0</v>
      </c>
      <c r="L71" s="141">
        <f t="shared" si="6"/>
        <v>0</v>
      </c>
    </row>
    <row r="72" spans="1:12" ht="12.75">
      <c r="A72" s="10" t="s">
        <v>446</v>
      </c>
      <c r="B72" s="355" t="s">
        <v>553</v>
      </c>
      <c r="C72" s="355"/>
      <c r="D72" s="140">
        <f>+D66+D67</f>
        <v>0</v>
      </c>
      <c r="E72" s="140">
        <f>+E66+E67</f>
        <v>0</v>
      </c>
      <c r="F72" s="140">
        <f>+F66+F67</f>
        <v>0</v>
      </c>
      <c r="G72" s="126">
        <v>0</v>
      </c>
      <c r="H72" s="126">
        <v>0</v>
      </c>
      <c r="I72" s="126">
        <v>0</v>
      </c>
      <c r="J72" s="122">
        <f t="shared" si="4"/>
        <v>0</v>
      </c>
      <c r="K72" s="122">
        <f t="shared" si="5"/>
        <v>0</v>
      </c>
      <c r="L72" s="122">
        <f t="shared" si="6"/>
        <v>0</v>
      </c>
    </row>
    <row r="73" spans="1:13" ht="13.5" customHeight="1">
      <c r="A73" s="10" t="s">
        <v>447</v>
      </c>
      <c r="B73" s="344" t="s">
        <v>448</v>
      </c>
      <c r="C73" s="344"/>
      <c r="D73" s="132">
        <f aca="true" t="shared" si="7" ref="D73:I73">+D65+D72</f>
        <v>16038000</v>
      </c>
      <c r="E73" s="132">
        <f t="shared" si="7"/>
        <v>19894000</v>
      </c>
      <c r="F73" s="132">
        <f t="shared" si="7"/>
        <v>19894000</v>
      </c>
      <c r="G73" s="132">
        <f t="shared" si="7"/>
        <v>110000</v>
      </c>
      <c r="H73" s="132">
        <f t="shared" si="7"/>
        <v>857000</v>
      </c>
      <c r="I73" s="132">
        <f t="shared" si="7"/>
        <v>898000</v>
      </c>
      <c r="J73" s="131">
        <f t="shared" si="4"/>
        <v>16148000</v>
      </c>
      <c r="K73" s="131">
        <f>E73+H73</f>
        <v>20751000</v>
      </c>
      <c r="L73" s="131">
        <f>F73+I73</f>
        <v>20792000</v>
      </c>
      <c r="M73" s="227"/>
    </row>
    <row r="74" spans="1:13" ht="12.75">
      <c r="A74" s="129" t="s">
        <v>461</v>
      </c>
      <c r="B74" s="356" t="s">
        <v>554</v>
      </c>
      <c r="C74" s="356"/>
      <c r="D74" s="140">
        <v>0</v>
      </c>
      <c r="E74" s="140">
        <v>0</v>
      </c>
      <c r="F74" s="140">
        <v>0</v>
      </c>
      <c r="G74" s="145">
        <v>0</v>
      </c>
      <c r="H74" s="145">
        <v>0</v>
      </c>
      <c r="I74" s="145">
        <v>0</v>
      </c>
      <c r="J74" s="131">
        <v>0</v>
      </c>
      <c r="K74" s="131">
        <v>0</v>
      </c>
      <c r="L74" s="131">
        <v>0</v>
      </c>
      <c r="M74" s="227"/>
    </row>
    <row r="75" spans="1:12" ht="12.75">
      <c r="A75" s="129" t="s">
        <v>555</v>
      </c>
      <c r="B75" s="356" t="s">
        <v>449</v>
      </c>
      <c r="C75" s="356"/>
      <c r="D75" s="136">
        <f>SUM(D76:D78)</f>
        <v>0</v>
      </c>
      <c r="E75" s="136">
        <f>SUM(E76:E78)</f>
        <v>0</v>
      </c>
      <c r="F75" s="136">
        <f>SUM(F76:F78)</f>
        <v>0</v>
      </c>
      <c r="G75" s="126">
        <v>0</v>
      </c>
      <c r="H75" s="126">
        <v>0</v>
      </c>
      <c r="I75" s="126">
        <v>0</v>
      </c>
      <c r="J75" s="122">
        <f aca="true" t="shared" si="8" ref="J75:J81">D75+G75</f>
        <v>0</v>
      </c>
      <c r="K75" s="122">
        <f t="shared" si="5"/>
        <v>0</v>
      </c>
      <c r="L75" s="122">
        <v>0</v>
      </c>
    </row>
    <row r="76" spans="1:12" ht="12.75">
      <c r="A76" s="129"/>
      <c r="B76" s="43" t="s">
        <v>426</v>
      </c>
      <c r="C76" s="44" t="s">
        <v>414</v>
      </c>
      <c r="D76" s="136">
        <v>0</v>
      </c>
      <c r="E76" s="136">
        <v>0</v>
      </c>
      <c r="F76" s="136">
        <v>0</v>
      </c>
      <c r="G76" s="126">
        <v>0</v>
      </c>
      <c r="H76" s="126">
        <v>0</v>
      </c>
      <c r="I76" s="126">
        <v>0</v>
      </c>
      <c r="J76" s="122">
        <f t="shared" si="8"/>
        <v>0</v>
      </c>
      <c r="K76" s="122">
        <f t="shared" si="5"/>
        <v>0</v>
      </c>
      <c r="L76" s="122">
        <f t="shared" si="6"/>
        <v>0</v>
      </c>
    </row>
    <row r="77" spans="1:12" ht="12.75">
      <c r="A77" s="129"/>
      <c r="B77" s="43" t="s">
        <v>427</v>
      </c>
      <c r="C77" s="44" t="s">
        <v>415</v>
      </c>
      <c r="D77" s="136">
        <v>0</v>
      </c>
      <c r="E77" s="136">
        <v>0</v>
      </c>
      <c r="F77" s="136">
        <v>0</v>
      </c>
      <c r="G77" s="126">
        <v>0</v>
      </c>
      <c r="H77" s="126">
        <v>0</v>
      </c>
      <c r="I77" s="126">
        <v>0</v>
      </c>
      <c r="J77" s="122">
        <f t="shared" si="8"/>
        <v>0</v>
      </c>
      <c r="K77" s="122">
        <f t="shared" si="5"/>
        <v>0</v>
      </c>
      <c r="L77" s="122">
        <f t="shared" si="6"/>
        <v>0</v>
      </c>
    </row>
    <row r="78" spans="1:12" ht="12.75">
      <c r="A78" s="129"/>
      <c r="B78" s="43" t="s">
        <v>428</v>
      </c>
      <c r="C78" s="44" t="s">
        <v>513</v>
      </c>
      <c r="D78" s="136">
        <v>0</v>
      </c>
      <c r="E78" s="136">
        <v>0</v>
      </c>
      <c r="F78" s="136">
        <v>0</v>
      </c>
      <c r="G78" s="126">
        <v>0</v>
      </c>
      <c r="H78" s="126">
        <v>0</v>
      </c>
      <c r="I78" s="126">
        <v>0</v>
      </c>
      <c r="J78" s="122">
        <f t="shared" si="8"/>
        <v>0</v>
      </c>
      <c r="K78" s="122">
        <f t="shared" si="5"/>
        <v>0</v>
      </c>
      <c r="L78" s="122">
        <f t="shared" si="6"/>
        <v>0</v>
      </c>
    </row>
    <row r="79" spans="1:12" ht="12.75">
      <c r="A79" s="10" t="s">
        <v>450</v>
      </c>
      <c r="B79" s="344" t="s">
        <v>556</v>
      </c>
      <c r="C79" s="344"/>
      <c r="D79" s="140">
        <f>+D74+D75</f>
        <v>0</v>
      </c>
      <c r="E79" s="140">
        <f>+E74+E75</f>
        <v>0</v>
      </c>
      <c r="F79" s="140">
        <f>+F74+F75</f>
        <v>0</v>
      </c>
      <c r="G79" s="126">
        <v>0</v>
      </c>
      <c r="H79" s="126">
        <v>0</v>
      </c>
      <c r="I79" s="126">
        <v>0</v>
      </c>
      <c r="J79" s="122">
        <f t="shared" si="8"/>
        <v>0</v>
      </c>
      <c r="K79" s="122">
        <f t="shared" si="5"/>
        <v>0</v>
      </c>
      <c r="L79" s="122">
        <f t="shared" si="6"/>
        <v>0</v>
      </c>
    </row>
    <row r="80" spans="1:13" ht="12.75">
      <c r="A80" s="10" t="s">
        <v>476</v>
      </c>
      <c r="B80" s="344" t="s">
        <v>557</v>
      </c>
      <c r="C80" s="344"/>
      <c r="D80" s="142">
        <f aca="true" t="shared" si="9" ref="D80:I80">+D27+D79</f>
        <v>95608000</v>
      </c>
      <c r="E80" s="142">
        <f t="shared" si="9"/>
        <v>127247000</v>
      </c>
      <c r="F80" s="143">
        <f t="shared" si="9"/>
        <v>98086000</v>
      </c>
      <c r="G80" s="143">
        <f>+G27+G79</f>
        <v>22308000</v>
      </c>
      <c r="H80" s="143">
        <f t="shared" si="9"/>
        <v>23055000</v>
      </c>
      <c r="I80" s="143">
        <f t="shared" si="9"/>
        <v>21456000</v>
      </c>
      <c r="J80" s="131">
        <f t="shared" si="8"/>
        <v>117916000</v>
      </c>
      <c r="K80" s="131">
        <f t="shared" si="5"/>
        <v>150302000</v>
      </c>
      <c r="L80" s="131">
        <f t="shared" si="6"/>
        <v>119542000</v>
      </c>
      <c r="M80" s="227">
        <f>L80/K80</f>
        <v>0.7953453713190776</v>
      </c>
    </row>
    <row r="81" spans="1:13" ht="12.75">
      <c r="A81" s="10" t="s">
        <v>477</v>
      </c>
      <c r="B81" s="144" t="s">
        <v>558</v>
      </c>
      <c r="C81" s="144"/>
      <c r="D81" s="142">
        <f aca="true" t="shared" si="10" ref="D81:I81">+D58+D73</f>
        <v>117806000</v>
      </c>
      <c r="E81" s="142">
        <f t="shared" si="10"/>
        <v>149445000</v>
      </c>
      <c r="F81" s="143">
        <f t="shared" si="10"/>
        <v>138653000</v>
      </c>
      <c r="G81" s="143">
        <f>+G58+G73</f>
        <v>110000</v>
      </c>
      <c r="H81" s="143">
        <f t="shared" si="10"/>
        <v>857000</v>
      </c>
      <c r="I81" s="143">
        <f t="shared" si="10"/>
        <v>898000</v>
      </c>
      <c r="J81" s="131">
        <f t="shared" si="8"/>
        <v>117916000</v>
      </c>
      <c r="K81" s="131">
        <f t="shared" si="5"/>
        <v>150302000</v>
      </c>
      <c r="L81" s="131">
        <f t="shared" si="6"/>
        <v>139551000</v>
      </c>
      <c r="M81" s="227">
        <f>L81/K81</f>
        <v>0.9284706790328805</v>
      </c>
    </row>
    <row r="82" spans="1:12" s="160" customFormat="1" ht="12.75">
      <c r="A82" s="158"/>
      <c r="B82" s="55"/>
      <c r="C82" s="55"/>
      <c r="D82" s="56"/>
      <c r="E82" s="56"/>
      <c r="F82" s="56"/>
      <c r="G82" s="56"/>
      <c r="H82" s="56"/>
      <c r="I82" s="56"/>
      <c r="J82" s="159"/>
      <c r="K82" s="159"/>
      <c r="L82" s="159"/>
    </row>
    <row r="83" spans="1:12" s="160" customFormat="1" ht="12.75">
      <c r="A83" s="161"/>
      <c r="B83" s="387"/>
      <c r="C83" s="387"/>
      <c r="D83" s="162"/>
      <c r="E83" s="162"/>
      <c r="F83" s="162"/>
      <c r="G83" s="163"/>
      <c r="H83" s="163"/>
      <c r="I83" s="163"/>
      <c r="J83" s="164"/>
      <c r="K83" s="164"/>
      <c r="L83" s="164"/>
    </row>
    <row r="84" spans="1:12" s="160" customFormat="1" ht="12.75">
      <c r="A84" s="161"/>
      <c r="B84" s="380"/>
      <c r="C84" s="381"/>
      <c r="D84" s="162"/>
      <c r="E84" s="162"/>
      <c r="F84" s="162"/>
      <c r="G84" s="163"/>
      <c r="H84" s="163"/>
      <c r="I84" s="163"/>
      <c r="J84" s="164"/>
      <c r="K84" s="164"/>
      <c r="L84" s="164"/>
    </row>
    <row r="85" spans="1:12" ht="18.75">
      <c r="A85" s="6"/>
      <c r="B85" s="7"/>
      <c r="C85" s="7"/>
      <c r="D85" s="8"/>
      <c r="E85" s="8"/>
      <c r="F85" s="8"/>
      <c r="G85" s="8"/>
      <c r="H85" s="8"/>
      <c r="I85" s="8"/>
      <c r="J85" s="8"/>
      <c r="K85" s="5"/>
      <c r="L85" s="5"/>
    </row>
    <row r="86" spans="1:10" ht="15.75">
      <c r="A86" s="1"/>
      <c r="B86" s="2"/>
      <c r="C86" s="2"/>
      <c r="D86" s="3"/>
      <c r="E86" s="3"/>
      <c r="F86" s="3"/>
      <c r="G86" s="3"/>
      <c r="H86" s="3"/>
      <c r="I86" s="3"/>
      <c r="J86" s="3"/>
    </row>
  </sheetData>
  <sheetProtection/>
  <mergeCells count="60">
    <mergeCell ref="B66:C66"/>
    <mergeCell ref="B67:C67"/>
    <mergeCell ref="B57:C57"/>
    <mergeCell ref="B31:C31"/>
    <mergeCell ref="B35:C35"/>
    <mergeCell ref="B44:C44"/>
    <mergeCell ref="B48:C48"/>
    <mergeCell ref="B83:C83"/>
    <mergeCell ref="B74:C74"/>
    <mergeCell ref="B59:C59"/>
    <mergeCell ref="B60:C60"/>
    <mergeCell ref="B45:C45"/>
    <mergeCell ref="B51:C51"/>
    <mergeCell ref="B84:C84"/>
    <mergeCell ref="B18:C18"/>
    <mergeCell ref="B20:C20"/>
    <mergeCell ref="B21:C21"/>
    <mergeCell ref="B22:C22"/>
    <mergeCell ref="B23:C23"/>
    <mergeCell ref="B24:C24"/>
    <mergeCell ref="B25:C25"/>
    <mergeCell ref="B26:C26"/>
    <mergeCell ref="B27:C27"/>
    <mergeCell ref="A1:L1"/>
    <mergeCell ref="A2:L2"/>
    <mergeCell ref="B10:C10"/>
    <mergeCell ref="A3:L3"/>
    <mergeCell ref="A4:L4"/>
    <mergeCell ref="G6:I7"/>
    <mergeCell ref="J9:L9"/>
    <mergeCell ref="J6:L7"/>
    <mergeCell ref="A6:A8"/>
    <mergeCell ref="B9:C9"/>
    <mergeCell ref="B6:C8"/>
    <mergeCell ref="G9:I9"/>
    <mergeCell ref="B80:C80"/>
    <mergeCell ref="B55:C55"/>
    <mergeCell ref="B56:C56"/>
    <mergeCell ref="B63:C63"/>
    <mergeCell ref="B65:C65"/>
    <mergeCell ref="D6:F7"/>
    <mergeCell ref="D9:F9"/>
    <mergeCell ref="B72:C72"/>
    <mergeCell ref="B75:C75"/>
    <mergeCell ref="B19:C19"/>
    <mergeCell ref="B39:C39"/>
    <mergeCell ref="B13:C13"/>
    <mergeCell ref="B14:C14"/>
    <mergeCell ref="B11:C11"/>
    <mergeCell ref="B17:C17"/>
    <mergeCell ref="B15:C15"/>
    <mergeCell ref="B16:C16"/>
    <mergeCell ref="B73:C73"/>
    <mergeCell ref="B64:C64"/>
    <mergeCell ref="B79:C79"/>
    <mergeCell ref="B12:C12"/>
    <mergeCell ref="B28:C28"/>
    <mergeCell ref="B58:C58"/>
    <mergeCell ref="B29:C29"/>
    <mergeCell ref="B30:C30"/>
  </mergeCells>
  <printOptions/>
  <pageMargins left="0.75" right="0.75" top="0.51" bottom="1" header="0.5" footer="0.5"/>
  <pageSetup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F81"/>
  <sheetViews>
    <sheetView view="pageBreakPreview" zoomScaleSheetLayoutView="100" zoomScalePageLayoutView="0" workbookViewId="0" topLeftCell="A1">
      <selection activeCell="E6" sqref="E6:E7"/>
    </sheetView>
  </sheetViews>
  <sheetFormatPr defaultColWidth="12.75390625" defaultRowHeight="12.75"/>
  <cols>
    <col min="1" max="2" width="12.75390625" style="0" customWidth="1"/>
    <col min="3" max="3" width="40.375" style="0" customWidth="1"/>
    <col min="4" max="4" width="18.375" style="0" customWidth="1"/>
    <col min="5" max="5" width="21.125" style="0" customWidth="1"/>
    <col min="6" max="6" width="19.375" style="0" customWidth="1"/>
  </cols>
  <sheetData>
    <row r="1" spans="1:6" ht="20.25">
      <c r="A1" s="408" t="s">
        <v>535</v>
      </c>
      <c r="B1" s="408"/>
      <c r="C1" s="408"/>
      <c r="D1" s="408"/>
      <c r="E1" s="408"/>
      <c r="F1" s="408"/>
    </row>
    <row r="2" spans="1:6" ht="15" customHeight="1">
      <c r="A2" s="409" t="s">
        <v>559</v>
      </c>
      <c r="B2" s="409"/>
      <c r="C2" s="409"/>
      <c r="D2" s="409"/>
      <c r="E2" s="409"/>
      <c r="F2" s="409"/>
    </row>
    <row r="3" spans="1:6" ht="18.75">
      <c r="A3" s="410" t="s">
        <v>515</v>
      </c>
      <c r="B3" s="410"/>
      <c r="C3" s="410"/>
      <c r="D3" s="410"/>
      <c r="E3" s="410"/>
      <c r="F3" s="410"/>
    </row>
    <row r="4" spans="1:6" ht="18.75">
      <c r="A4" s="409" t="s">
        <v>536</v>
      </c>
      <c r="B4" s="409"/>
      <c r="C4" s="409"/>
      <c r="D4" s="409"/>
      <c r="E4" s="409"/>
      <c r="F4" s="409"/>
    </row>
    <row r="5" spans="1:6" ht="16.5" thickBot="1">
      <c r="A5" s="399" t="s">
        <v>796</v>
      </c>
      <c r="B5" s="399"/>
      <c r="C5" s="399"/>
      <c r="D5" s="399"/>
      <c r="E5" s="399"/>
      <c r="F5" s="399"/>
    </row>
    <row r="6" spans="1:6" ht="12.75">
      <c r="A6" s="363" t="s">
        <v>473</v>
      </c>
      <c r="B6" s="367" t="s">
        <v>462</v>
      </c>
      <c r="C6" s="367"/>
      <c r="D6" s="402" t="s">
        <v>864</v>
      </c>
      <c r="E6" s="404" t="s">
        <v>716</v>
      </c>
      <c r="F6" s="406" t="s">
        <v>567</v>
      </c>
    </row>
    <row r="7" spans="1:6" ht="12.75">
      <c r="A7" s="364"/>
      <c r="B7" s="369"/>
      <c r="C7" s="369"/>
      <c r="D7" s="403"/>
      <c r="E7" s="405"/>
      <c r="F7" s="407"/>
    </row>
    <row r="8" spans="1:6" ht="13.5" thickBot="1">
      <c r="A8" s="400"/>
      <c r="B8" s="401"/>
      <c r="C8" s="401"/>
      <c r="D8" s="12"/>
      <c r="E8" s="12"/>
      <c r="F8" s="13"/>
    </row>
    <row r="9" spans="1:6" ht="13.5" thickBot="1">
      <c r="A9" s="14"/>
      <c r="B9" s="411" t="s">
        <v>474</v>
      </c>
      <c r="C9" s="412"/>
      <c r="D9" s="15"/>
      <c r="E9" s="16"/>
      <c r="F9" s="15"/>
    </row>
    <row r="10" spans="1:6" ht="12.75">
      <c r="A10" s="17">
        <v>1</v>
      </c>
      <c r="B10" s="413" t="s">
        <v>463</v>
      </c>
      <c r="C10" s="413"/>
      <c r="D10" s="18">
        <v>27356000</v>
      </c>
      <c r="E10" s="19">
        <v>30937000</v>
      </c>
      <c r="F10" s="20">
        <v>28510000</v>
      </c>
    </row>
    <row r="11" spans="1:6" ht="12.75">
      <c r="A11" s="21">
        <v>2</v>
      </c>
      <c r="B11" s="346" t="s">
        <v>470</v>
      </c>
      <c r="C11" s="346"/>
      <c r="D11" s="22">
        <v>7319000</v>
      </c>
      <c r="E11" s="23">
        <v>7660000</v>
      </c>
      <c r="F11" s="24">
        <v>7048000</v>
      </c>
    </row>
    <row r="12" spans="1:6" ht="12.75">
      <c r="A12" s="21">
        <v>3</v>
      </c>
      <c r="B12" s="346" t="s">
        <v>471</v>
      </c>
      <c r="C12" s="346"/>
      <c r="D12" s="22">
        <v>28934000</v>
      </c>
      <c r="E12" s="23">
        <v>39405000</v>
      </c>
      <c r="F12" s="24">
        <v>39028000</v>
      </c>
    </row>
    <row r="13" spans="1:6" ht="12.75">
      <c r="A13" s="21" t="s">
        <v>429</v>
      </c>
      <c r="B13" s="372" t="s">
        <v>455</v>
      </c>
      <c r="C13" s="372"/>
      <c r="D13" s="25">
        <f>D14+D15+D16+D17</f>
        <v>27499000</v>
      </c>
      <c r="E13" s="25">
        <f>E14+E15+E16+E17</f>
        <v>42072000</v>
      </c>
      <c r="F13" s="24">
        <f>F14+F15+F16+F17</f>
        <v>16287000</v>
      </c>
    </row>
    <row r="14" spans="1:6" ht="12.75">
      <c r="A14" s="21" t="s">
        <v>451</v>
      </c>
      <c r="B14" s="373" t="s">
        <v>410</v>
      </c>
      <c r="C14" s="373"/>
      <c r="D14" s="25">
        <v>3366000</v>
      </c>
      <c r="E14" s="23">
        <v>7979000</v>
      </c>
      <c r="F14" s="24">
        <v>7908000</v>
      </c>
    </row>
    <row r="15" spans="1:6" ht="12.75">
      <c r="A15" s="21" t="s">
        <v>452</v>
      </c>
      <c r="B15" s="342" t="s">
        <v>537</v>
      </c>
      <c r="C15" s="342"/>
      <c r="D15" s="25">
        <v>5606000</v>
      </c>
      <c r="E15" s="23">
        <v>6055000</v>
      </c>
      <c r="F15" s="24">
        <v>5968000</v>
      </c>
    </row>
    <row r="16" spans="1:6" ht="12.75">
      <c r="A16" s="21" t="s">
        <v>538</v>
      </c>
      <c r="B16" s="342" t="s">
        <v>539</v>
      </c>
      <c r="C16" s="343"/>
      <c r="D16" s="25">
        <v>0</v>
      </c>
      <c r="E16" s="23">
        <v>2411000</v>
      </c>
      <c r="F16" s="24">
        <v>2411000</v>
      </c>
    </row>
    <row r="17" spans="1:6" ht="12.75">
      <c r="A17" s="21" t="s">
        <v>540</v>
      </c>
      <c r="B17" s="346" t="s">
        <v>411</v>
      </c>
      <c r="C17" s="346"/>
      <c r="D17" s="26">
        <v>18527000</v>
      </c>
      <c r="E17" s="27">
        <v>25627000</v>
      </c>
      <c r="F17" s="28">
        <v>0</v>
      </c>
    </row>
    <row r="18" spans="1:6" ht="12.75">
      <c r="A18" s="29" t="s">
        <v>467</v>
      </c>
      <c r="B18" s="397" t="s">
        <v>541</v>
      </c>
      <c r="C18" s="398"/>
      <c r="D18" s="30">
        <f>+D10+D11+D12+D13</f>
        <v>91108000</v>
      </c>
      <c r="E18" s="30">
        <f>+E10+E11+E12+E13</f>
        <v>120074000</v>
      </c>
      <c r="F18" s="31">
        <f>+F10+F11+F12+F13</f>
        <v>90873000</v>
      </c>
    </row>
    <row r="19" spans="1:6" ht="12.75">
      <c r="A19" s="21" t="s">
        <v>430</v>
      </c>
      <c r="B19" s="346" t="s">
        <v>465</v>
      </c>
      <c r="C19" s="346"/>
      <c r="D19" s="26">
        <v>4500000</v>
      </c>
      <c r="E19" s="27">
        <v>5517000</v>
      </c>
      <c r="F19" s="28">
        <v>5517000</v>
      </c>
    </row>
    <row r="20" spans="1:6" ht="12.75">
      <c r="A20" s="21" t="s">
        <v>431</v>
      </c>
      <c r="B20" s="346" t="s">
        <v>464</v>
      </c>
      <c r="C20" s="346"/>
      <c r="D20" s="26">
        <v>0</v>
      </c>
      <c r="E20" s="27">
        <v>0</v>
      </c>
      <c r="F20" s="28">
        <v>0</v>
      </c>
    </row>
    <row r="21" spans="1:6" ht="12.75">
      <c r="A21" s="21" t="s">
        <v>432</v>
      </c>
      <c r="B21" s="346" t="s">
        <v>453</v>
      </c>
      <c r="C21" s="346"/>
      <c r="D21" s="26">
        <v>0</v>
      </c>
      <c r="E21" s="27">
        <v>9000</v>
      </c>
      <c r="F21" s="28">
        <v>9000</v>
      </c>
    </row>
    <row r="22" spans="1:6" ht="12.75">
      <c r="A22" s="29" t="s">
        <v>468</v>
      </c>
      <c r="B22" s="383" t="s">
        <v>542</v>
      </c>
      <c r="C22" s="383"/>
      <c r="D22" s="32">
        <f>+D19+D20+D21</f>
        <v>4500000</v>
      </c>
      <c r="E22" s="32">
        <f>+E19+E20+E21</f>
        <v>5526000</v>
      </c>
      <c r="F22" s="33">
        <f>+F19+F20+F21</f>
        <v>5526000</v>
      </c>
    </row>
    <row r="23" spans="1:6" ht="12.75">
      <c r="A23" s="21" t="s">
        <v>433</v>
      </c>
      <c r="B23" s="395" t="s">
        <v>543</v>
      </c>
      <c r="C23" s="396"/>
      <c r="D23" s="26">
        <f>D24+D25</f>
        <v>22198000</v>
      </c>
      <c r="E23" s="26">
        <f>E24+E25</f>
        <v>23845000</v>
      </c>
      <c r="F23" s="28">
        <f>F24+F25</f>
        <v>23143000</v>
      </c>
    </row>
    <row r="24" spans="1:6" ht="12.75">
      <c r="A24" s="21" t="s">
        <v>451</v>
      </c>
      <c r="B24" s="384" t="s">
        <v>544</v>
      </c>
      <c r="C24" s="384"/>
      <c r="D24" s="25">
        <v>22198000</v>
      </c>
      <c r="E24" s="23">
        <v>22198000</v>
      </c>
      <c r="F24" s="24">
        <v>21497000</v>
      </c>
    </row>
    <row r="25" spans="1:6" ht="12.75">
      <c r="A25" s="21" t="s">
        <v>452</v>
      </c>
      <c r="B25" s="390" t="s">
        <v>545</v>
      </c>
      <c r="C25" s="391"/>
      <c r="D25" s="25">
        <v>0</v>
      </c>
      <c r="E25" s="23">
        <v>1647000</v>
      </c>
      <c r="F25" s="24">
        <v>1646000</v>
      </c>
    </row>
    <row r="26" spans="1:6" ht="12.75">
      <c r="A26" s="29" t="s">
        <v>469</v>
      </c>
      <c r="B26" s="392" t="s">
        <v>546</v>
      </c>
      <c r="C26" s="393"/>
      <c r="D26" s="30">
        <f>SUM(D24:D25)</f>
        <v>22198000</v>
      </c>
      <c r="E26" s="30">
        <f>SUM(E24:E25)</f>
        <v>23845000</v>
      </c>
      <c r="F26" s="31">
        <f>SUM(F24:F25)</f>
        <v>23143000</v>
      </c>
    </row>
    <row r="27" spans="1:6" ht="12.75">
      <c r="A27" s="29" t="s">
        <v>454</v>
      </c>
      <c r="B27" s="355" t="s">
        <v>560</v>
      </c>
      <c r="C27" s="355"/>
      <c r="D27" s="32">
        <f>D18+D22+D26</f>
        <v>117806000</v>
      </c>
      <c r="E27" s="32">
        <f>E18+E22+E26</f>
        <v>149445000</v>
      </c>
      <c r="F27" s="33">
        <f>F18+F22+F26</f>
        <v>119542000</v>
      </c>
    </row>
    <row r="28" spans="1:6" ht="13.5" thickBot="1">
      <c r="A28" s="34"/>
      <c r="B28" s="394"/>
      <c r="C28" s="394"/>
      <c r="D28" s="35"/>
      <c r="E28" s="36"/>
      <c r="F28" s="37"/>
    </row>
    <row r="29" spans="1:6" ht="13.5" thickBot="1">
      <c r="A29" s="38"/>
      <c r="B29" s="388" t="s">
        <v>475</v>
      </c>
      <c r="C29" s="388"/>
      <c r="D29" s="39"/>
      <c r="E29" s="39"/>
      <c r="F29" s="39"/>
    </row>
    <row r="30" spans="1:6" ht="12.75">
      <c r="A30" s="17" t="s">
        <v>426</v>
      </c>
      <c r="B30" s="389" t="s">
        <v>412</v>
      </c>
      <c r="C30" s="389"/>
      <c r="D30" s="40">
        <v>15322000</v>
      </c>
      <c r="E30" s="40">
        <v>24502000</v>
      </c>
      <c r="F30" s="40">
        <v>20257000</v>
      </c>
    </row>
    <row r="31" spans="1:6" ht="12.75">
      <c r="A31" s="21" t="s">
        <v>427</v>
      </c>
      <c r="B31" s="344" t="s">
        <v>472</v>
      </c>
      <c r="C31" s="344"/>
      <c r="D31" s="33">
        <f>SUM(D32:D34)</f>
        <v>15503000</v>
      </c>
      <c r="E31" s="33">
        <f>SUM(E32:E34)</f>
        <v>26808000</v>
      </c>
      <c r="F31" s="33">
        <f>SUM(F32:F34)</f>
        <v>20949000</v>
      </c>
    </row>
    <row r="32" spans="1:6" ht="12.75">
      <c r="A32" s="21"/>
      <c r="B32" s="41" t="s">
        <v>478</v>
      </c>
      <c r="C32" s="42" t="s">
        <v>480</v>
      </c>
      <c r="D32" s="28">
        <v>15503000</v>
      </c>
      <c r="E32" s="28">
        <v>26027000</v>
      </c>
      <c r="F32" s="28">
        <v>20725000</v>
      </c>
    </row>
    <row r="33" spans="1:6" ht="12.75">
      <c r="A33" s="21"/>
      <c r="B33" s="41" t="s">
        <v>479</v>
      </c>
      <c r="C33" s="42" t="s">
        <v>482</v>
      </c>
      <c r="D33" s="28">
        <v>0</v>
      </c>
      <c r="E33" s="28">
        <v>0</v>
      </c>
      <c r="F33" s="28">
        <v>0</v>
      </c>
    </row>
    <row r="34" spans="1:6" ht="12.75">
      <c r="A34" s="21"/>
      <c r="B34" s="41" t="s">
        <v>481</v>
      </c>
      <c r="C34" s="42" t="s">
        <v>483</v>
      </c>
      <c r="D34" s="28">
        <v>0</v>
      </c>
      <c r="E34" s="28">
        <v>781000</v>
      </c>
      <c r="F34" s="28">
        <v>224000</v>
      </c>
    </row>
    <row r="35" spans="1:6" ht="12.75">
      <c r="A35" s="21" t="s">
        <v>428</v>
      </c>
      <c r="B35" s="344" t="s">
        <v>435</v>
      </c>
      <c r="C35" s="344"/>
      <c r="D35" s="33">
        <f>D36+D37</f>
        <v>56918000</v>
      </c>
      <c r="E35" s="33">
        <f>E36+E37+E38</f>
        <v>61309000</v>
      </c>
      <c r="F35" s="33">
        <f>F36+F37+F38</f>
        <v>61309000</v>
      </c>
    </row>
    <row r="36" spans="1:6" ht="12.75">
      <c r="A36" s="21"/>
      <c r="B36" s="43" t="s">
        <v>484</v>
      </c>
      <c r="C36" s="44" t="s">
        <v>547</v>
      </c>
      <c r="D36" s="28">
        <v>50503000</v>
      </c>
      <c r="E36" s="28">
        <v>13082000</v>
      </c>
      <c r="F36" s="28">
        <v>13082000</v>
      </c>
    </row>
    <row r="37" spans="1:6" ht="12.75">
      <c r="A37" s="21"/>
      <c r="B37" s="43" t="s">
        <v>485</v>
      </c>
      <c r="C37" s="44" t="s">
        <v>548</v>
      </c>
      <c r="D37" s="28">
        <v>6415000</v>
      </c>
      <c r="E37" s="28">
        <v>41937000</v>
      </c>
      <c r="F37" s="28">
        <v>41937000</v>
      </c>
    </row>
    <row r="38" spans="1:6" ht="12.75">
      <c r="A38" s="21"/>
      <c r="B38" s="43" t="s">
        <v>486</v>
      </c>
      <c r="C38" s="44" t="s">
        <v>549</v>
      </c>
      <c r="D38" s="28">
        <v>0</v>
      </c>
      <c r="E38" s="28">
        <v>6290000</v>
      </c>
      <c r="F38" s="28">
        <v>6290000</v>
      </c>
    </row>
    <row r="39" spans="1:6" ht="12.75">
      <c r="A39" s="21" t="s">
        <v>429</v>
      </c>
      <c r="B39" s="344" t="s">
        <v>436</v>
      </c>
      <c r="C39" s="344"/>
      <c r="D39" s="33">
        <f>SUM(D40:D43)</f>
        <v>9525000</v>
      </c>
      <c r="E39" s="33">
        <f>SUM(E40:E43)</f>
        <v>11870000</v>
      </c>
      <c r="F39" s="33">
        <f>SUM(F40:F43)</f>
        <v>11870000</v>
      </c>
    </row>
    <row r="40" spans="1:6" ht="12.75">
      <c r="A40" s="21"/>
      <c r="B40" s="43" t="s">
        <v>487</v>
      </c>
      <c r="C40" s="44" t="s">
        <v>488</v>
      </c>
      <c r="D40" s="28">
        <v>9525000</v>
      </c>
      <c r="E40" s="28">
        <v>11870000</v>
      </c>
      <c r="F40" s="28">
        <v>11870000</v>
      </c>
    </row>
    <row r="41" spans="1:6" ht="12.75">
      <c r="A41" s="21"/>
      <c r="B41" s="43" t="s">
        <v>489</v>
      </c>
      <c r="C41" s="44" t="s">
        <v>490</v>
      </c>
      <c r="D41" s="28">
        <v>0</v>
      </c>
      <c r="E41" s="28">
        <v>0</v>
      </c>
      <c r="F41" s="28">
        <v>0</v>
      </c>
    </row>
    <row r="42" spans="1:6" ht="12.75">
      <c r="A42" s="21"/>
      <c r="B42" s="43" t="s">
        <v>491</v>
      </c>
      <c r="C42" s="44" t="s">
        <v>492</v>
      </c>
      <c r="D42" s="28">
        <v>0</v>
      </c>
      <c r="E42" s="28">
        <v>0</v>
      </c>
      <c r="F42" s="28">
        <v>0</v>
      </c>
    </row>
    <row r="43" spans="1:6" ht="12.75">
      <c r="A43" s="21"/>
      <c r="B43" s="43" t="s">
        <v>493</v>
      </c>
      <c r="C43" s="44" t="s">
        <v>434</v>
      </c>
      <c r="D43" s="28">
        <v>0</v>
      </c>
      <c r="E43" s="28">
        <v>0</v>
      </c>
      <c r="F43" s="28">
        <v>0</v>
      </c>
    </row>
    <row r="44" spans="1:6" ht="12.75">
      <c r="A44" s="29" t="s">
        <v>467</v>
      </c>
      <c r="B44" s="344" t="s">
        <v>494</v>
      </c>
      <c r="C44" s="344"/>
      <c r="D44" s="33">
        <f>+D30+D31+D35+D39</f>
        <v>97268000</v>
      </c>
      <c r="E44" s="33">
        <f>+E30+E31+E35+E39</f>
        <v>124489000</v>
      </c>
      <c r="F44" s="33">
        <f>+F30+F31+F35+F39</f>
        <v>114385000</v>
      </c>
    </row>
    <row r="45" spans="1:6" ht="12.75">
      <c r="A45" s="21" t="s">
        <v>430</v>
      </c>
      <c r="B45" s="344" t="s">
        <v>466</v>
      </c>
      <c r="C45" s="344"/>
      <c r="D45" s="33">
        <f>SUM(D46:D47)</f>
        <v>4500000</v>
      </c>
      <c r="E45" s="33">
        <f>SUM(E46:E47)</f>
        <v>5028000</v>
      </c>
      <c r="F45" s="33">
        <f>SUM(F46:F47)</f>
        <v>4340000</v>
      </c>
    </row>
    <row r="46" spans="1:6" ht="12.75">
      <c r="A46" s="21"/>
      <c r="B46" s="43" t="s">
        <v>495</v>
      </c>
      <c r="C46" s="44" t="s">
        <v>496</v>
      </c>
      <c r="D46" s="28">
        <v>0</v>
      </c>
      <c r="E46" s="28">
        <v>678000</v>
      </c>
      <c r="F46" s="28">
        <v>35000</v>
      </c>
    </row>
    <row r="47" spans="1:6" ht="12.75">
      <c r="A47" s="21"/>
      <c r="B47" s="43" t="s">
        <v>497</v>
      </c>
      <c r="C47" s="44" t="s">
        <v>498</v>
      </c>
      <c r="D47" s="28">
        <v>4500000</v>
      </c>
      <c r="E47" s="28">
        <v>4350000</v>
      </c>
      <c r="F47" s="28">
        <v>4305000</v>
      </c>
    </row>
    <row r="48" spans="1:6" ht="12.75">
      <c r="A48" s="21" t="s">
        <v>431</v>
      </c>
      <c r="B48" s="344" t="s">
        <v>437</v>
      </c>
      <c r="C48" s="344"/>
      <c r="D48" s="33">
        <f>D49+D50</f>
        <v>0</v>
      </c>
      <c r="E48" s="33">
        <f>E49+E50</f>
        <v>34000</v>
      </c>
      <c r="F48" s="33">
        <f>F49+F50</f>
        <v>34000</v>
      </c>
    </row>
    <row r="49" spans="1:6" ht="12.75">
      <c r="A49" s="21"/>
      <c r="B49" s="43" t="s">
        <v>499</v>
      </c>
      <c r="C49" s="44" t="s">
        <v>500</v>
      </c>
      <c r="D49" s="45">
        <v>0</v>
      </c>
      <c r="E49" s="45">
        <v>0</v>
      </c>
      <c r="F49" s="45">
        <v>0</v>
      </c>
    </row>
    <row r="50" spans="1:6" ht="12.75">
      <c r="A50" s="21"/>
      <c r="B50" s="43" t="s">
        <v>501</v>
      </c>
      <c r="C50" s="44" t="s">
        <v>502</v>
      </c>
      <c r="D50" s="28">
        <v>0</v>
      </c>
      <c r="E50" s="28">
        <v>34000</v>
      </c>
      <c r="F50" s="28">
        <v>34000</v>
      </c>
    </row>
    <row r="51" spans="1:6" ht="12.75">
      <c r="A51" s="21" t="s">
        <v>432</v>
      </c>
      <c r="B51" s="356" t="s">
        <v>438</v>
      </c>
      <c r="C51" s="356"/>
      <c r="D51" s="45">
        <v>0</v>
      </c>
      <c r="E51" s="45">
        <v>0</v>
      </c>
      <c r="F51" s="45">
        <v>0</v>
      </c>
    </row>
    <row r="52" spans="1:6" ht="12.75">
      <c r="A52" s="21"/>
      <c r="B52" s="43" t="s">
        <v>503</v>
      </c>
      <c r="C52" s="44" t="s">
        <v>504</v>
      </c>
      <c r="D52" s="45">
        <v>0</v>
      </c>
      <c r="E52" s="45">
        <v>0</v>
      </c>
      <c r="F52" s="45">
        <v>0</v>
      </c>
    </row>
    <row r="53" spans="1:6" ht="12.75">
      <c r="A53" s="21"/>
      <c r="B53" s="43" t="s">
        <v>505</v>
      </c>
      <c r="C53" s="44" t="s">
        <v>506</v>
      </c>
      <c r="D53" s="45">
        <v>0</v>
      </c>
      <c r="E53" s="45">
        <v>0</v>
      </c>
      <c r="F53" s="45">
        <v>0</v>
      </c>
    </row>
    <row r="54" spans="1:6" ht="12.75">
      <c r="A54" s="21"/>
      <c r="B54" s="43" t="s">
        <v>507</v>
      </c>
      <c r="C54" s="44" t="s">
        <v>508</v>
      </c>
      <c r="D54" s="45">
        <v>0</v>
      </c>
      <c r="E54" s="45">
        <v>0</v>
      </c>
      <c r="F54" s="45">
        <v>0</v>
      </c>
    </row>
    <row r="55" spans="1:6" ht="12.75">
      <c r="A55" s="29" t="s">
        <v>468</v>
      </c>
      <c r="B55" s="344" t="s">
        <v>423</v>
      </c>
      <c r="C55" s="344"/>
      <c r="D55" s="33">
        <f>+D45+D48+D51</f>
        <v>4500000</v>
      </c>
      <c r="E55" s="33">
        <f>+E45+E48+E51</f>
        <v>5062000</v>
      </c>
      <c r="F55" s="33">
        <f>+F45+F48+F51</f>
        <v>4374000</v>
      </c>
    </row>
    <row r="56" spans="1:6" ht="12.75">
      <c r="A56" s="29" t="s">
        <v>469</v>
      </c>
      <c r="B56" s="344" t="s">
        <v>439</v>
      </c>
      <c r="C56" s="344"/>
      <c r="D56" s="46">
        <v>0</v>
      </c>
      <c r="E56" s="46">
        <v>0</v>
      </c>
      <c r="F56" s="46">
        <v>0</v>
      </c>
    </row>
    <row r="57" spans="1:6" ht="12.75">
      <c r="A57" s="29" t="s">
        <v>456</v>
      </c>
      <c r="B57" s="344" t="s">
        <v>425</v>
      </c>
      <c r="C57" s="344"/>
      <c r="D57" s="46">
        <v>0</v>
      </c>
      <c r="E57" s="46">
        <v>0</v>
      </c>
      <c r="F57" s="46">
        <v>0</v>
      </c>
    </row>
    <row r="58" spans="1:6" ht="12.75">
      <c r="A58" s="29" t="s">
        <v>440</v>
      </c>
      <c r="B58" s="344" t="s">
        <v>441</v>
      </c>
      <c r="C58" s="344"/>
      <c r="D58" s="46">
        <f>+D44+D55+D56+D57</f>
        <v>101768000</v>
      </c>
      <c r="E58" s="46">
        <f>+E44+E55+E56+E57</f>
        <v>129551000</v>
      </c>
      <c r="F58" s="46">
        <f>+F44+F55+F56+F57</f>
        <v>118759000</v>
      </c>
    </row>
    <row r="59" spans="1:6" ht="12.75">
      <c r="A59" s="29"/>
      <c r="B59" s="344" t="s">
        <v>442</v>
      </c>
      <c r="C59" s="344"/>
      <c r="D59" s="46">
        <f>+D27-D58</f>
        <v>16038000</v>
      </c>
      <c r="E59" s="46">
        <f>+E27-E58</f>
        <v>19894000</v>
      </c>
      <c r="F59" s="46">
        <f>+F27-F58</f>
        <v>783000</v>
      </c>
    </row>
    <row r="60" spans="1:6" ht="12.75">
      <c r="A60" s="29" t="s">
        <v>457</v>
      </c>
      <c r="B60" s="344" t="s">
        <v>443</v>
      </c>
      <c r="C60" s="344"/>
      <c r="D60" s="28">
        <f>D61+D62</f>
        <v>16038000</v>
      </c>
      <c r="E60" s="28">
        <f>E61+E62</f>
        <v>17920000</v>
      </c>
      <c r="F60" s="28">
        <f>F61+F62</f>
        <v>17920000</v>
      </c>
    </row>
    <row r="61" spans="1:6" ht="12.75">
      <c r="A61" s="29"/>
      <c r="B61" s="47" t="s">
        <v>426</v>
      </c>
      <c r="C61" s="44" t="s">
        <v>509</v>
      </c>
      <c r="D61" s="28">
        <v>0</v>
      </c>
      <c r="E61" s="28">
        <v>0</v>
      </c>
      <c r="F61" s="28">
        <v>0</v>
      </c>
    </row>
    <row r="62" spans="1:6" ht="12.75">
      <c r="A62" s="29"/>
      <c r="B62" s="47" t="s">
        <v>427</v>
      </c>
      <c r="C62" s="44" t="s">
        <v>510</v>
      </c>
      <c r="D62" s="28">
        <v>16038000</v>
      </c>
      <c r="E62" s="28">
        <v>17920000</v>
      </c>
      <c r="F62" s="28">
        <v>17920000</v>
      </c>
    </row>
    <row r="63" spans="1:6" ht="12.75">
      <c r="A63" s="29" t="s">
        <v>458</v>
      </c>
      <c r="B63" s="344" t="s">
        <v>550</v>
      </c>
      <c r="C63" s="344"/>
      <c r="D63" s="28">
        <v>0</v>
      </c>
      <c r="E63" s="28">
        <v>1974000</v>
      </c>
      <c r="F63" s="28">
        <v>1974000</v>
      </c>
    </row>
    <row r="64" spans="1:6" ht="12.75">
      <c r="A64" s="29" t="s">
        <v>444</v>
      </c>
      <c r="B64" s="355" t="s">
        <v>551</v>
      </c>
      <c r="C64" s="355"/>
      <c r="D64" s="33">
        <f>D60+D63</f>
        <v>16038000</v>
      </c>
      <c r="E64" s="33">
        <f>E60+E63</f>
        <v>19894000</v>
      </c>
      <c r="F64" s="33">
        <f>F60+F63</f>
        <v>19894000</v>
      </c>
    </row>
    <row r="65" spans="1:6" ht="12.75">
      <c r="A65" s="21" t="s">
        <v>459</v>
      </c>
      <c r="B65" s="356" t="s">
        <v>552</v>
      </c>
      <c r="C65" s="356"/>
      <c r="D65" s="46">
        <v>0</v>
      </c>
      <c r="E65" s="46">
        <v>0</v>
      </c>
      <c r="F65" s="46">
        <v>0</v>
      </c>
    </row>
    <row r="66" spans="1:6" ht="12.75">
      <c r="A66" s="21" t="s">
        <v>460</v>
      </c>
      <c r="B66" s="356" t="s">
        <v>445</v>
      </c>
      <c r="C66" s="356"/>
      <c r="D66" s="46">
        <f>SUM(D67:D70)</f>
        <v>0</v>
      </c>
      <c r="E66" s="46">
        <f>SUM(E67:E70)</f>
        <v>0</v>
      </c>
      <c r="F66" s="46">
        <f>SUM(F67:F70)</f>
        <v>0</v>
      </c>
    </row>
    <row r="67" spans="1:6" ht="12.75">
      <c r="A67" s="21"/>
      <c r="B67" s="43" t="s">
        <v>426</v>
      </c>
      <c r="C67" s="44" t="s">
        <v>511</v>
      </c>
      <c r="D67" s="45">
        <v>0</v>
      </c>
      <c r="E67" s="45">
        <v>0</v>
      </c>
      <c r="F67" s="45">
        <v>0</v>
      </c>
    </row>
    <row r="68" spans="1:6" ht="12.75">
      <c r="A68" s="21"/>
      <c r="B68" s="43" t="s">
        <v>427</v>
      </c>
      <c r="C68" s="44" t="s">
        <v>512</v>
      </c>
      <c r="D68" s="46">
        <v>0</v>
      </c>
      <c r="E68" s="46">
        <v>0</v>
      </c>
      <c r="F68" s="46">
        <v>0</v>
      </c>
    </row>
    <row r="69" spans="1:6" ht="12.75">
      <c r="A69" s="21"/>
      <c r="B69" s="43" t="s">
        <v>428</v>
      </c>
      <c r="C69" s="44" t="s">
        <v>413</v>
      </c>
      <c r="D69" s="45">
        <v>0</v>
      </c>
      <c r="E69" s="45">
        <v>0</v>
      </c>
      <c r="F69" s="45">
        <v>0</v>
      </c>
    </row>
    <row r="70" spans="1:6" ht="12.75">
      <c r="A70" s="21"/>
      <c r="B70" s="43" t="s">
        <v>429</v>
      </c>
      <c r="C70" s="44" t="s">
        <v>419</v>
      </c>
      <c r="D70" s="45">
        <v>0</v>
      </c>
      <c r="E70" s="45">
        <v>0</v>
      </c>
      <c r="F70" s="45">
        <v>0</v>
      </c>
    </row>
    <row r="71" spans="1:6" ht="12.75">
      <c r="A71" s="29" t="s">
        <v>446</v>
      </c>
      <c r="B71" s="355" t="s">
        <v>553</v>
      </c>
      <c r="C71" s="355"/>
      <c r="D71" s="46">
        <f>+D65+D66</f>
        <v>0</v>
      </c>
      <c r="E71" s="46">
        <f>+E65+E66</f>
        <v>0</v>
      </c>
      <c r="F71" s="46">
        <f>+F65+F66</f>
        <v>0</v>
      </c>
    </row>
    <row r="72" spans="1:6" ht="12.75">
      <c r="A72" s="29" t="s">
        <v>447</v>
      </c>
      <c r="B72" s="344" t="s">
        <v>448</v>
      </c>
      <c r="C72" s="344"/>
      <c r="D72" s="33">
        <f>+D64+D71</f>
        <v>16038000</v>
      </c>
      <c r="E72" s="33">
        <f>+E64+E71</f>
        <v>19894000</v>
      </c>
      <c r="F72" s="33">
        <f>+F64+F71</f>
        <v>19894000</v>
      </c>
    </row>
    <row r="73" spans="1:6" ht="12.75">
      <c r="A73" s="21" t="s">
        <v>461</v>
      </c>
      <c r="B73" s="356" t="s">
        <v>554</v>
      </c>
      <c r="C73" s="356"/>
      <c r="D73" s="46">
        <v>0</v>
      </c>
      <c r="E73" s="46">
        <v>0</v>
      </c>
      <c r="F73" s="46">
        <v>0</v>
      </c>
    </row>
    <row r="74" spans="1:6" ht="12.75">
      <c r="A74" s="21" t="s">
        <v>555</v>
      </c>
      <c r="B74" s="356" t="s">
        <v>449</v>
      </c>
      <c r="C74" s="356"/>
      <c r="D74" s="45">
        <f>SUM(D75:D77)</f>
        <v>0</v>
      </c>
      <c r="E74" s="45">
        <f>SUM(E75:E77)</f>
        <v>0</v>
      </c>
      <c r="F74" s="45">
        <f>SUM(F75:F77)</f>
        <v>0</v>
      </c>
    </row>
    <row r="75" spans="1:6" ht="12.75">
      <c r="A75" s="21"/>
      <c r="B75" s="43" t="s">
        <v>426</v>
      </c>
      <c r="C75" s="44" t="s">
        <v>414</v>
      </c>
      <c r="D75" s="45">
        <v>0</v>
      </c>
      <c r="E75" s="45">
        <v>0</v>
      </c>
      <c r="F75" s="45">
        <v>0</v>
      </c>
    </row>
    <row r="76" spans="1:6" ht="12.75">
      <c r="A76" s="21"/>
      <c r="B76" s="43" t="s">
        <v>427</v>
      </c>
      <c r="C76" s="44" t="s">
        <v>415</v>
      </c>
      <c r="D76" s="45">
        <v>0</v>
      </c>
      <c r="E76" s="45">
        <v>0</v>
      </c>
      <c r="F76" s="45">
        <v>0</v>
      </c>
    </row>
    <row r="77" spans="1:6" ht="12.75">
      <c r="A77" s="21"/>
      <c r="B77" s="43" t="s">
        <v>428</v>
      </c>
      <c r="C77" s="44" t="s">
        <v>513</v>
      </c>
      <c r="D77" s="45">
        <v>0</v>
      </c>
      <c r="E77" s="45">
        <v>0</v>
      </c>
      <c r="F77" s="45">
        <v>0</v>
      </c>
    </row>
    <row r="78" spans="1:6" ht="12.75">
      <c r="A78" s="29" t="s">
        <v>450</v>
      </c>
      <c r="B78" s="344" t="s">
        <v>556</v>
      </c>
      <c r="C78" s="344"/>
      <c r="D78" s="46">
        <f>+D73+D74</f>
        <v>0</v>
      </c>
      <c r="E78" s="46">
        <f>+E73+E74</f>
        <v>0</v>
      </c>
      <c r="F78" s="46">
        <f>+F73+F74</f>
        <v>0</v>
      </c>
    </row>
    <row r="79" spans="1:6" ht="12.75">
      <c r="A79" s="29" t="s">
        <v>476</v>
      </c>
      <c r="B79" s="344" t="s">
        <v>557</v>
      </c>
      <c r="C79" s="344"/>
      <c r="D79" s="48">
        <f>+D27+D78</f>
        <v>117806000</v>
      </c>
      <c r="E79" s="48">
        <f>+E27+E78</f>
        <v>149445000</v>
      </c>
      <c r="F79" s="49">
        <f>+F27+F78</f>
        <v>119542000</v>
      </c>
    </row>
    <row r="80" spans="1:6" ht="13.5" thickBot="1">
      <c r="A80" s="50" t="s">
        <v>477</v>
      </c>
      <c r="B80" s="51" t="s">
        <v>558</v>
      </c>
      <c r="C80" s="51"/>
      <c r="D80" s="52">
        <f>+D58+D72</f>
        <v>117806000</v>
      </c>
      <c r="E80" s="52">
        <f>+E58+E72</f>
        <v>149445000</v>
      </c>
      <c r="F80" s="53">
        <f>+F58+F72</f>
        <v>138653000</v>
      </c>
    </row>
    <row r="81" spans="1:6" ht="12.75">
      <c r="A81" s="54"/>
      <c r="B81" s="55"/>
      <c r="C81" s="55"/>
      <c r="D81" s="56">
        <f>D80-D79</f>
        <v>0</v>
      </c>
      <c r="E81" s="56">
        <f>E80-E79</f>
        <v>0</v>
      </c>
      <c r="F81" s="56">
        <f>F80-F79</f>
        <v>19111000</v>
      </c>
    </row>
  </sheetData>
  <sheetProtection/>
  <mergeCells count="55">
    <mergeCell ref="A1:F1"/>
    <mergeCell ref="A2:F2"/>
    <mergeCell ref="A3:F3"/>
    <mergeCell ref="A4:F4"/>
    <mergeCell ref="B9:C9"/>
    <mergeCell ref="B10:C10"/>
    <mergeCell ref="B11:C11"/>
    <mergeCell ref="B12:C12"/>
    <mergeCell ref="A5:F5"/>
    <mergeCell ref="A6:A8"/>
    <mergeCell ref="B6:C8"/>
    <mergeCell ref="D6:D7"/>
    <mergeCell ref="E6:E7"/>
    <mergeCell ref="F6:F7"/>
    <mergeCell ref="B17:C17"/>
    <mergeCell ref="B18:C18"/>
    <mergeCell ref="B19:C19"/>
    <mergeCell ref="B20:C20"/>
    <mergeCell ref="B13:C13"/>
    <mergeCell ref="B14:C14"/>
    <mergeCell ref="B15:C15"/>
    <mergeCell ref="B16:C16"/>
    <mergeCell ref="B25:C25"/>
    <mergeCell ref="B26:C26"/>
    <mergeCell ref="B27:C27"/>
    <mergeCell ref="B28:C28"/>
    <mergeCell ref="B21:C21"/>
    <mergeCell ref="B22:C22"/>
    <mergeCell ref="B23:C23"/>
    <mergeCell ref="B24:C24"/>
    <mergeCell ref="B39:C39"/>
    <mergeCell ref="B44:C44"/>
    <mergeCell ref="B45:C45"/>
    <mergeCell ref="B48:C48"/>
    <mergeCell ref="B29:C29"/>
    <mergeCell ref="B30:C30"/>
    <mergeCell ref="B31:C31"/>
    <mergeCell ref="B35:C35"/>
    <mergeCell ref="B58:C58"/>
    <mergeCell ref="B59:C59"/>
    <mergeCell ref="B60:C60"/>
    <mergeCell ref="B63:C63"/>
    <mergeCell ref="B51:C51"/>
    <mergeCell ref="B55:C55"/>
    <mergeCell ref="B56:C56"/>
    <mergeCell ref="B57:C57"/>
    <mergeCell ref="B79:C79"/>
    <mergeCell ref="B72:C72"/>
    <mergeCell ref="B73:C73"/>
    <mergeCell ref="B74:C74"/>
    <mergeCell ref="B78:C78"/>
    <mergeCell ref="B64:C64"/>
    <mergeCell ref="B65:C65"/>
    <mergeCell ref="B66:C66"/>
    <mergeCell ref="B71:C71"/>
  </mergeCells>
  <printOptions/>
  <pageMargins left="0" right="0" top="0" bottom="0" header="0.5118110236220472" footer="0.5118110236220472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I77"/>
  <sheetViews>
    <sheetView view="pageBreakPreview" zoomScaleSheetLayoutView="100" zoomScalePageLayoutView="0" workbookViewId="0" topLeftCell="A1">
      <selection activeCell="A1" sqref="A1:H1"/>
    </sheetView>
  </sheetViews>
  <sheetFormatPr defaultColWidth="12.75390625" defaultRowHeight="12.75"/>
  <cols>
    <col min="1" max="1" width="12.75390625" style="0" customWidth="1"/>
    <col min="2" max="2" width="41.125" style="0" customWidth="1"/>
  </cols>
  <sheetData>
    <row r="1" spans="1:9" ht="12.75" customHeight="1">
      <c r="A1" s="414" t="s">
        <v>715</v>
      </c>
      <c r="B1" s="415"/>
      <c r="C1" s="415"/>
      <c r="D1" s="415"/>
      <c r="E1" s="415"/>
      <c r="F1" s="415"/>
      <c r="G1" s="415"/>
      <c r="H1" s="415"/>
      <c r="I1" s="150" t="s">
        <v>714</v>
      </c>
    </row>
    <row r="2" spans="1:9" ht="96">
      <c r="A2" s="75"/>
      <c r="B2" s="67" t="s">
        <v>462</v>
      </c>
      <c r="C2" s="67" t="s">
        <v>561</v>
      </c>
      <c r="D2" s="67" t="s">
        <v>562</v>
      </c>
      <c r="E2" s="67" t="s">
        <v>563</v>
      </c>
      <c r="F2" s="67" t="s">
        <v>564</v>
      </c>
      <c r="G2" s="67" t="s">
        <v>565</v>
      </c>
      <c r="H2" s="67" t="s">
        <v>566</v>
      </c>
      <c r="I2" s="76" t="s">
        <v>567</v>
      </c>
    </row>
    <row r="3" spans="1:9" ht="15">
      <c r="A3" s="77">
        <v>2</v>
      </c>
      <c r="B3" s="68">
        <v>3</v>
      </c>
      <c r="C3" s="68">
        <v>4</v>
      </c>
      <c r="D3" s="68">
        <v>5</v>
      </c>
      <c r="E3" s="68">
        <v>6</v>
      </c>
      <c r="F3" s="68">
        <v>7</v>
      </c>
      <c r="G3" s="68">
        <v>8</v>
      </c>
      <c r="H3" s="68">
        <v>9</v>
      </c>
      <c r="I3" s="78">
        <v>10</v>
      </c>
    </row>
    <row r="4" spans="1:9" ht="25.5">
      <c r="A4" s="79" t="s">
        <v>527</v>
      </c>
      <c r="B4" s="70" t="s">
        <v>568</v>
      </c>
      <c r="C4" s="71">
        <v>19022</v>
      </c>
      <c r="D4" s="71">
        <v>21472</v>
      </c>
      <c r="E4" s="71">
        <v>1180</v>
      </c>
      <c r="F4" s="71">
        <v>20292</v>
      </c>
      <c r="G4" s="71">
        <v>57066</v>
      </c>
      <c r="H4" s="71">
        <v>0</v>
      </c>
      <c r="I4" s="80">
        <v>20292</v>
      </c>
    </row>
    <row r="5" spans="1:9" ht="12.75">
      <c r="A5" s="79" t="s">
        <v>532</v>
      </c>
      <c r="B5" s="70" t="s">
        <v>569</v>
      </c>
      <c r="C5" s="71">
        <v>389</v>
      </c>
      <c r="D5" s="71">
        <v>686</v>
      </c>
      <c r="E5" s="71">
        <v>0</v>
      </c>
      <c r="F5" s="71">
        <v>686</v>
      </c>
      <c r="G5" s="71">
        <v>1752</v>
      </c>
      <c r="H5" s="71">
        <v>0</v>
      </c>
      <c r="I5" s="80">
        <v>686</v>
      </c>
    </row>
    <row r="6" spans="1:9" ht="12.75">
      <c r="A6" s="79" t="s">
        <v>570</v>
      </c>
      <c r="B6" s="70" t="s">
        <v>571</v>
      </c>
      <c r="C6" s="71">
        <v>147</v>
      </c>
      <c r="D6" s="71">
        <v>153</v>
      </c>
      <c r="E6" s="71">
        <v>28</v>
      </c>
      <c r="F6" s="71">
        <v>125</v>
      </c>
      <c r="G6" s="71">
        <v>639</v>
      </c>
      <c r="H6" s="71">
        <v>0</v>
      </c>
      <c r="I6" s="80">
        <v>125</v>
      </c>
    </row>
    <row r="7" spans="1:9" ht="12.75">
      <c r="A7" s="79" t="s">
        <v>572</v>
      </c>
      <c r="B7" s="70" t="s">
        <v>573</v>
      </c>
      <c r="C7" s="71">
        <v>1350</v>
      </c>
      <c r="D7" s="71">
        <v>1350</v>
      </c>
      <c r="E7" s="71">
        <v>380</v>
      </c>
      <c r="F7" s="71">
        <v>970</v>
      </c>
      <c r="G7" s="71">
        <v>4050</v>
      </c>
      <c r="H7" s="71">
        <v>0</v>
      </c>
      <c r="I7" s="80">
        <v>970</v>
      </c>
    </row>
    <row r="8" spans="1:9" ht="25.5">
      <c r="A8" s="81" t="s">
        <v>574</v>
      </c>
      <c r="B8" s="73" t="s">
        <v>575</v>
      </c>
      <c r="C8" s="74">
        <v>20908</v>
      </c>
      <c r="D8" s="74">
        <v>23661</v>
      </c>
      <c r="E8" s="74">
        <v>1588</v>
      </c>
      <c r="F8" s="74">
        <v>22073</v>
      </c>
      <c r="G8" s="74">
        <v>63507</v>
      </c>
      <c r="H8" s="74">
        <v>0</v>
      </c>
      <c r="I8" s="82">
        <v>22073</v>
      </c>
    </row>
    <row r="9" spans="1:9" ht="25.5">
      <c r="A9" s="79" t="s">
        <v>576</v>
      </c>
      <c r="B9" s="70" t="s">
        <v>577</v>
      </c>
      <c r="C9" s="71">
        <v>5688</v>
      </c>
      <c r="D9" s="71">
        <v>5688</v>
      </c>
      <c r="E9" s="71">
        <v>493</v>
      </c>
      <c r="F9" s="71">
        <v>5195</v>
      </c>
      <c r="G9" s="71">
        <v>17064</v>
      </c>
      <c r="H9" s="71">
        <v>0</v>
      </c>
      <c r="I9" s="80">
        <v>5195</v>
      </c>
    </row>
    <row r="10" spans="1:9" ht="12.75">
      <c r="A10" s="79" t="s">
        <v>578</v>
      </c>
      <c r="B10" s="70" t="s">
        <v>579</v>
      </c>
      <c r="C10" s="71">
        <v>760</v>
      </c>
      <c r="D10" s="71">
        <v>1588</v>
      </c>
      <c r="E10" s="71">
        <v>346</v>
      </c>
      <c r="F10" s="71">
        <v>1242</v>
      </c>
      <c r="G10" s="71">
        <v>3600</v>
      </c>
      <c r="H10" s="71">
        <v>0</v>
      </c>
      <c r="I10" s="80">
        <v>1242</v>
      </c>
    </row>
    <row r="11" spans="1:9" ht="25.5">
      <c r="A11" s="81" t="s">
        <v>580</v>
      </c>
      <c r="B11" s="73" t="s">
        <v>581</v>
      </c>
      <c r="C11" s="74">
        <v>6448</v>
      </c>
      <c r="D11" s="74">
        <v>7276</v>
      </c>
      <c r="E11" s="74">
        <v>839</v>
      </c>
      <c r="F11" s="74">
        <v>6437</v>
      </c>
      <c r="G11" s="74">
        <v>20664</v>
      </c>
      <c r="H11" s="74">
        <v>0</v>
      </c>
      <c r="I11" s="82">
        <v>6437</v>
      </c>
    </row>
    <row r="12" spans="1:9" ht="12.75">
      <c r="A12" s="81" t="s">
        <v>582</v>
      </c>
      <c r="B12" s="73" t="s">
        <v>583</v>
      </c>
      <c r="C12" s="74">
        <v>27356</v>
      </c>
      <c r="D12" s="74">
        <v>30937</v>
      </c>
      <c r="E12" s="74">
        <v>2427</v>
      </c>
      <c r="F12" s="74">
        <v>28510</v>
      </c>
      <c r="G12" s="74">
        <v>84171</v>
      </c>
      <c r="H12" s="74">
        <v>0</v>
      </c>
      <c r="I12" s="82">
        <v>28510</v>
      </c>
    </row>
    <row r="13" spans="1:9" ht="38.25">
      <c r="A13" s="81" t="s">
        <v>584</v>
      </c>
      <c r="B13" s="73" t="s">
        <v>585</v>
      </c>
      <c r="C13" s="74">
        <v>7319</v>
      </c>
      <c r="D13" s="74">
        <v>7660</v>
      </c>
      <c r="E13" s="74">
        <v>612</v>
      </c>
      <c r="F13" s="74">
        <v>7048</v>
      </c>
      <c r="G13" s="74">
        <v>21846</v>
      </c>
      <c r="H13" s="74">
        <v>0</v>
      </c>
      <c r="I13" s="82">
        <v>7048</v>
      </c>
    </row>
    <row r="14" spans="1:9" ht="12.75">
      <c r="A14" s="79" t="s">
        <v>586</v>
      </c>
      <c r="B14" s="70" t="s">
        <v>587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80">
        <v>6502</v>
      </c>
    </row>
    <row r="15" spans="1:9" ht="12.75">
      <c r="A15" s="79" t="s">
        <v>588</v>
      </c>
      <c r="B15" s="70" t="s">
        <v>589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80">
        <v>210</v>
      </c>
    </row>
    <row r="16" spans="1:9" ht="12.75">
      <c r="A16" s="79" t="s">
        <v>590</v>
      </c>
      <c r="B16" s="70" t="s">
        <v>591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80">
        <v>65</v>
      </c>
    </row>
    <row r="17" spans="1:9" ht="38.25">
      <c r="A17" s="79" t="s">
        <v>592</v>
      </c>
      <c r="B17" s="70" t="s">
        <v>593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80">
        <v>19</v>
      </c>
    </row>
    <row r="18" spans="1:9" ht="25.5">
      <c r="A18" s="79" t="s">
        <v>594</v>
      </c>
      <c r="B18" s="70" t="s">
        <v>595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80">
        <v>252</v>
      </c>
    </row>
    <row r="19" spans="1:9" ht="12.75">
      <c r="A19" s="79" t="s">
        <v>596</v>
      </c>
      <c r="B19" s="70" t="s">
        <v>597</v>
      </c>
      <c r="C19" s="71">
        <v>50</v>
      </c>
      <c r="D19" s="71">
        <v>73</v>
      </c>
      <c r="E19" s="71">
        <v>0</v>
      </c>
      <c r="F19" s="71">
        <v>73</v>
      </c>
      <c r="G19" s="71">
        <v>0</v>
      </c>
      <c r="H19" s="71">
        <v>0</v>
      </c>
      <c r="I19" s="80">
        <v>73</v>
      </c>
    </row>
    <row r="20" spans="1:9" ht="12.75">
      <c r="A20" s="79" t="s">
        <v>598</v>
      </c>
      <c r="B20" s="70" t="s">
        <v>599</v>
      </c>
      <c r="C20" s="71">
        <v>8651</v>
      </c>
      <c r="D20" s="71">
        <v>13464</v>
      </c>
      <c r="E20" s="71">
        <v>0</v>
      </c>
      <c r="F20" s="71">
        <v>13464</v>
      </c>
      <c r="G20" s="71">
        <v>0</v>
      </c>
      <c r="H20" s="71">
        <v>0</v>
      </c>
      <c r="I20" s="80">
        <v>13464</v>
      </c>
    </row>
    <row r="21" spans="1:9" ht="12.75">
      <c r="A21" s="79" t="s">
        <v>600</v>
      </c>
      <c r="B21" s="70" t="s">
        <v>601</v>
      </c>
      <c r="C21" s="71">
        <v>0</v>
      </c>
      <c r="D21" s="71">
        <v>24</v>
      </c>
      <c r="E21" s="71">
        <v>0</v>
      </c>
      <c r="F21" s="71">
        <v>24</v>
      </c>
      <c r="G21" s="71">
        <v>0</v>
      </c>
      <c r="H21" s="71">
        <v>0</v>
      </c>
      <c r="I21" s="80">
        <v>24</v>
      </c>
    </row>
    <row r="22" spans="1:9" ht="12.75">
      <c r="A22" s="81" t="s">
        <v>602</v>
      </c>
      <c r="B22" s="73" t="s">
        <v>603</v>
      </c>
      <c r="C22" s="74">
        <v>8701</v>
      </c>
      <c r="D22" s="74">
        <v>13561</v>
      </c>
      <c r="E22" s="74">
        <v>0</v>
      </c>
      <c r="F22" s="74">
        <v>13561</v>
      </c>
      <c r="G22" s="74">
        <v>0</v>
      </c>
      <c r="H22" s="74">
        <v>0</v>
      </c>
      <c r="I22" s="82">
        <v>13561</v>
      </c>
    </row>
    <row r="23" spans="1:9" ht="25.5">
      <c r="A23" s="79" t="s">
        <v>604</v>
      </c>
      <c r="B23" s="70" t="s">
        <v>605</v>
      </c>
      <c r="C23" s="71">
        <v>475</v>
      </c>
      <c r="D23" s="71">
        <v>736</v>
      </c>
      <c r="E23" s="71">
        <v>0</v>
      </c>
      <c r="F23" s="71">
        <v>736</v>
      </c>
      <c r="G23" s="71">
        <v>0</v>
      </c>
      <c r="H23" s="71">
        <v>0</v>
      </c>
      <c r="I23" s="80">
        <v>736</v>
      </c>
    </row>
    <row r="24" spans="1:9" ht="25.5">
      <c r="A24" s="81" t="s">
        <v>606</v>
      </c>
      <c r="B24" s="73" t="s">
        <v>607</v>
      </c>
      <c r="C24" s="74">
        <v>475</v>
      </c>
      <c r="D24" s="74">
        <v>736</v>
      </c>
      <c r="E24" s="74">
        <v>0</v>
      </c>
      <c r="F24" s="74">
        <v>736</v>
      </c>
      <c r="G24" s="74">
        <v>0</v>
      </c>
      <c r="H24" s="74">
        <v>0</v>
      </c>
      <c r="I24" s="82">
        <v>736</v>
      </c>
    </row>
    <row r="25" spans="1:9" ht="12.75">
      <c r="A25" s="79" t="s">
        <v>608</v>
      </c>
      <c r="B25" s="70" t="s">
        <v>609</v>
      </c>
      <c r="C25" s="71">
        <v>5033</v>
      </c>
      <c r="D25" s="71">
        <v>3405</v>
      </c>
      <c r="E25" s="71">
        <v>0</v>
      </c>
      <c r="F25" s="71">
        <v>3405</v>
      </c>
      <c r="G25" s="71">
        <v>1215</v>
      </c>
      <c r="H25" s="71">
        <v>0</v>
      </c>
      <c r="I25" s="80">
        <v>3405</v>
      </c>
    </row>
    <row r="26" spans="1:9" ht="12.75">
      <c r="A26" s="79" t="s">
        <v>610</v>
      </c>
      <c r="B26" s="70" t="s">
        <v>611</v>
      </c>
      <c r="C26" s="71">
        <v>0</v>
      </c>
      <c r="D26" s="71">
        <v>197</v>
      </c>
      <c r="E26" s="71">
        <v>0</v>
      </c>
      <c r="F26" s="71">
        <v>197</v>
      </c>
      <c r="G26" s="71">
        <v>0</v>
      </c>
      <c r="H26" s="71">
        <v>0</v>
      </c>
      <c r="I26" s="80">
        <v>197</v>
      </c>
    </row>
    <row r="27" spans="1:9" ht="12.75">
      <c r="A27" s="79" t="s">
        <v>612</v>
      </c>
      <c r="B27" s="70" t="s">
        <v>613</v>
      </c>
      <c r="C27" s="71">
        <v>0</v>
      </c>
      <c r="D27" s="71">
        <v>100</v>
      </c>
      <c r="E27" s="71">
        <v>0</v>
      </c>
      <c r="F27" s="71">
        <v>100</v>
      </c>
      <c r="G27" s="71">
        <v>0</v>
      </c>
      <c r="H27" s="71">
        <v>0</v>
      </c>
      <c r="I27" s="80">
        <v>100</v>
      </c>
    </row>
    <row r="28" spans="1:9" ht="25.5">
      <c r="A28" s="79" t="s">
        <v>614</v>
      </c>
      <c r="B28" s="70" t="s">
        <v>615</v>
      </c>
      <c r="C28" s="71">
        <v>1823</v>
      </c>
      <c r="D28" s="71">
        <v>400</v>
      </c>
      <c r="E28" s="71">
        <v>0</v>
      </c>
      <c r="F28" s="71">
        <v>360</v>
      </c>
      <c r="G28" s="71">
        <v>0</v>
      </c>
      <c r="H28" s="71">
        <v>0</v>
      </c>
      <c r="I28" s="80">
        <v>360</v>
      </c>
    </row>
    <row r="29" spans="1:9" ht="12.75">
      <c r="A29" s="79" t="s">
        <v>616</v>
      </c>
      <c r="B29" s="70" t="s">
        <v>617</v>
      </c>
      <c r="C29" s="71">
        <v>0</v>
      </c>
      <c r="D29" s="71">
        <v>3385</v>
      </c>
      <c r="E29" s="71">
        <v>0</v>
      </c>
      <c r="F29" s="71">
        <v>3385</v>
      </c>
      <c r="G29" s="71">
        <v>0</v>
      </c>
      <c r="H29" s="71">
        <v>0</v>
      </c>
      <c r="I29" s="80">
        <v>3385</v>
      </c>
    </row>
    <row r="30" spans="1:9" ht="12.75">
      <c r="A30" s="79" t="s">
        <v>618</v>
      </c>
      <c r="B30" s="70" t="s">
        <v>619</v>
      </c>
      <c r="C30" s="71">
        <v>5935</v>
      </c>
      <c r="D30" s="71">
        <v>9377</v>
      </c>
      <c r="E30" s="71">
        <v>0</v>
      </c>
      <c r="F30" s="71">
        <v>9377</v>
      </c>
      <c r="G30" s="71">
        <v>0</v>
      </c>
      <c r="H30" s="71">
        <v>0</v>
      </c>
      <c r="I30" s="80">
        <v>9347</v>
      </c>
    </row>
    <row r="31" spans="1:9" ht="25.5">
      <c r="A31" s="81" t="s">
        <v>620</v>
      </c>
      <c r="B31" s="73" t="s">
        <v>621</v>
      </c>
      <c r="C31" s="74">
        <v>12791</v>
      </c>
      <c r="D31" s="74">
        <v>16864</v>
      </c>
      <c r="E31" s="74">
        <v>0</v>
      </c>
      <c r="F31" s="74">
        <v>16824</v>
      </c>
      <c r="G31" s="74">
        <v>1215</v>
      </c>
      <c r="H31" s="74">
        <v>0</v>
      </c>
      <c r="I31" s="82">
        <v>16794</v>
      </c>
    </row>
    <row r="32" spans="1:9" ht="12.75">
      <c r="A32" s="79" t="s">
        <v>622</v>
      </c>
      <c r="B32" s="70" t="s">
        <v>623</v>
      </c>
      <c r="C32" s="71">
        <v>420</v>
      </c>
      <c r="D32" s="71">
        <v>346</v>
      </c>
      <c r="E32" s="71">
        <v>0</v>
      </c>
      <c r="F32" s="71">
        <v>346</v>
      </c>
      <c r="G32" s="71">
        <v>0</v>
      </c>
      <c r="H32" s="71">
        <v>0</v>
      </c>
      <c r="I32" s="80">
        <v>346</v>
      </c>
    </row>
    <row r="33" spans="1:9" ht="25.5">
      <c r="A33" s="81" t="s">
        <v>624</v>
      </c>
      <c r="B33" s="73" t="s">
        <v>625</v>
      </c>
      <c r="C33" s="74">
        <v>420</v>
      </c>
      <c r="D33" s="74">
        <v>346</v>
      </c>
      <c r="E33" s="74">
        <v>0</v>
      </c>
      <c r="F33" s="74">
        <v>346</v>
      </c>
      <c r="G33" s="74">
        <v>0</v>
      </c>
      <c r="H33" s="74">
        <v>0</v>
      </c>
      <c r="I33" s="82">
        <v>346</v>
      </c>
    </row>
    <row r="34" spans="1:9" ht="25.5">
      <c r="A34" s="79" t="s">
        <v>626</v>
      </c>
      <c r="B34" s="70" t="s">
        <v>627</v>
      </c>
      <c r="C34" s="71">
        <v>5143</v>
      </c>
      <c r="D34" s="71">
        <v>6530</v>
      </c>
      <c r="E34" s="71">
        <v>0</v>
      </c>
      <c r="F34" s="71">
        <v>6530</v>
      </c>
      <c r="G34" s="71">
        <v>328</v>
      </c>
      <c r="H34" s="71">
        <v>0</v>
      </c>
      <c r="I34" s="80">
        <v>6522</v>
      </c>
    </row>
    <row r="35" spans="1:9" ht="12.75">
      <c r="A35" s="79" t="s">
        <v>628</v>
      </c>
      <c r="B35" s="70" t="s">
        <v>629</v>
      </c>
      <c r="C35" s="71">
        <v>980</v>
      </c>
      <c r="D35" s="71">
        <v>980</v>
      </c>
      <c r="E35" s="71">
        <v>0</v>
      </c>
      <c r="F35" s="71">
        <v>980</v>
      </c>
      <c r="G35" s="71">
        <v>0</v>
      </c>
      <c r="H35" s="71">
        <v>0</v>
      </c>
      <c r="I35" s="80">
        <v>980</v>
      </c>
    </row>
    <row r="36" spans="1:9" ht="12.75">
      <c r="A36" s="79" t="s">
        <v>630</v>
      </c>
      <c r="B36" s="70" t="s">
        <v>631</v>
      </c>
      <c r="C36" s="71">
        <v>0</v>
      </c>
      <c r="D36" s="71">
        <v>10</v>
      </c>
      <c r="E36" s="71">
        <v>0</v>
      </c>
      <c r="F36" s="71">
        <v>9</v>
      </c>
      <c r="G36" s="71">
        <v>0</v>
      </c>
      <c r="H36" s="71">
        <v>0</v>
      </c>
      <c r="I36" s="80">
        <v>9</v>
      </c>
    </row>
    <row r="37" spans="1:9" ht="12.75">
      <c r="A37" s="79" t="s">
        <v>632</v>
      </c>
      <c r="B37" s="70" t="s">
        <v>633</v>
      </c>
      <c r="C37" s="71">
        <v>424</v>
      </c>
      <c r="D37" s="71">
        <v>378</v>
      </c>
      <c r="E37" s="71">
        <v>0</v>
      </c>
      <c r="F37" s="71">
        <v>80</v>
      </c>
      <c r="G37" s="71">
        <v>0</v>
      </c>
      <c r="H37" s="71">
        <v>0</v>
      </c>
      <c r="I37" s="80">
        <v>80</v>
      </c>
    </row>
    <row r="38" spans="1:9" ht="25.5">
      <c r="A38" s="81" t="s">
        <v>634</v>
      </c>
      <c r="B38" s="73" t="s">
        <v>635</v>
      </c>
      <c r="C38" s="74">
        <v>6547</v>
      </c>
      <c r="D38" s="74">
        <v>7898</v>
      </c>
      <c r="E38" s="74">
        <v>0</v>
      </c>
      <c r="F38" s="74">
        <v>7599</v>
      </c>
      <c r="G38" s="74">
        <v>328</v>
      </c>
      <c r="H38" s="74">
        <v>0</v>
      </c>
      <c r="I38" s="82">
        <v>7591</v>
      </c>
    </row>
    <row r="39" spans="1:9" ht="25.5">
      <c r="A39" s="81" t="s">
        <v>636</v>
      </c>
      <c r="B39" s="73" t="s">
        <v>637</v>
      </c>
      <c r="C39" s="74">
        <v>28934</v>
      </c>
      <c r="D39" s="74">
        <v>39405</v>
      </c>
      <c r="E39" s="74">
        <v>0</v>
      </c>
      <c r="F39" s="74">
        <v>39066</v>
      </c>
      <c r="G39" s="74">
        <v>1543</v>
      </c>
      <c r="H39" s="74">
        <v>0</v>
      </c>
      <c r="I39" s="82">
        <v>39028</v>
      </c>
    </row>
    <row r="40" spans="1:9" ht="12.75">
      <c r="A40" s="79" t="s">
        <v>638</v>
      </c>
      <c r="B40" s="70" t="s">
        <v>639</v>
      </c>
      <c r="C40" s="71">
        <v>560</v>
      </c>
      <c r="D40" s="71">
        <v>563</v>
      </c>
      <c r="E40" s="71">
        <v>0</v>
      </c>
      <c r="F40" s="71">
        <v>563</v>
      </c>
      <c r="G40" s="71">
        <v>0</v>
      </c>
      <c r="H40" s="71">
        <v>0</v>
      </c>
      <c r="I40" s="80">
        <v>563</v>
      </c>
    </row>
    <row r="41" spans="1:9" ht="25.5">
      <c r="A41" s="79" t="s">
        <v>640</v>
      </c>
      <c r="B41" s="70" t="s">
        <v>641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80">
        <v>563</v>
      </c>
    </row>
    <row r="42" spans="1:9" ht="38.25">
      <c r="A42" s="79" t="s">
        <v>642</v>
      </c>
      <c r="B42" s="70" t="s">
        <v>643</v>
      </c>
      <c r="C42" s="71">
        <v>115</v>
      </c>
      <c r="D42" s="71">
        <v>115</v>
      </c>
      <c r="E42" s="71">
        <v>0</v>
      </c>
      <c r="F42" s="71">
        <v>29</v>
      </c>
      <c r="G42" s="71">
        <v>0</v>
      </c>
      <c r="H42" s="71">
        <v>0</v>
      </c>
      <c r="I42" s="80">
        <v>29</v>
      </c>
    </row>
    <row r="43" spans="1:9" ht="25.5">
      <c r="A43" s="79" t="s">
        <v>644</v>
      </c>
      <c r="B43" s="70" t="s">
        <v>645</v>
      </c>
      <c r="C43" s="71">
        <v>0</v>
      </c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80">
        <v>29</v>
      </c>
    </row>
    <row r="44" spans="1:9" ht="25.5">
      <c r="A44" s="79" t="s">
        <v>646</v>
      </c>
      <c r="B44" s="70" t="s">
        <v>647</v>
      </c>
      <c r="C44" s="71">
        <v>1360</v>
      </c>
      <c r="D44" s="71">
        <v>1386</v>
      </c>
      <c r="E44" s="71">
        <v>0</v>
      </c>
      <c r="F44" s="71">
        <v>1385</v>
      </c>
      <c r="G44" s="71">
        <v>0</v>
      </c>
      <c r="H44" s="71">
        <v>0</v>
      </c>
      <c r="I44" s="80">
        <v>1385</v>
      </c>
    </row>
    <row r="45" spans="1:9" ht="25.5">
      <c r="A45" s="79" t="s">
        <v>648</v>
      </c>
      <c r="B45" s="70" t="s">
        <v>649</v>
      </c>
      <c r="C45" s="71">
        <v>0</v>
      </c>
      <c r="D45" s="71">
        <v>0</v>
      </c>
      <c r="E45" s="71">
        <v>0</v>
      </c>
      <c r="F45" s="71">
        <v>0</v>
      </c>
      <c r="G45" s="71">
        <v>0</v>
      </c>
      <c r="H45" s="71">
        <v>0</v>
      </c>
      <c r="I45" s="80">
        <v>1385</v>
      </c>
    </row>
    <row r="46" spans="1:9" ht="25.5">
      <c r="A46" s="79" t="s">
        <v>650</v>
      </c>
      <c r="B46" s="70" t="s">
        <v>651</v>
      </c>
      <c r="C46" s="71">
        <v>2261</v>
      </c>
      <c r="D46" s="71">
        <v>1479</v>
      </c>
      <c r="E46" s="71">
        <v>0</v>
      </c>
      <c r="F46" s="71">
        <v>1479</v>
      </c>
      <c r="G46" s="71">
        <v>0</v>
      </c>
      <c r="H46" s="71">
        <v>0</v>
      </c>
      <c r="I46" s="80">
        <v>1479</v>
      </c>
    </row>
    <row r="47" spans="1:9" ht="25.5">
      <c r="A47" s="79" t="s">
        <v>652</v>
      </c>
      <c r="B47" s="70" t="s">
        <v>653</v>
      </c>
      <c r="C47" s="71">
        <v>0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80">
        <v>1479</v>
      </c>
    </row>
    <row r="48" spans="1:9" ht="25.5">
      <c r="A48" s="79" t="s">
        <v>654</v>
      </c>
      <c r="B48" s="70" t="s">
        <v>655</v>
      </c>
      <c r="C48" s="71">
        <v>1310</v>
      </c>
      <c r="D48" s="71">
        <v>2512</v>
      </c>
      <c r="E48" s="71">
        <v>0</v>
      </c>
      <c r="F48" s="71">
        <v>2512</v>
      </c>
      <c r="G48" s="71">
        <v>0</v>
      </c>
      <c r="H48" s="71">
        <v>0</v>
      </c>
      <c r="I48" s="80">
        <v>2512</v>
      </c>
    </row>
    <row r="49" spans="1:9" ht="25.5">
      <c r="A49" s="79" t="s">
        <v>656</v>
      </c>
      <c r="B49" s="70" t="s">
        <v>657</v>
      </c>
      <c r="C49" s="71">
        <v>0</v>
      </c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80">
        <v>331</v>
      </c>
    </row>
    <row r="50" spans="1:9" ht="25.5">
      <c r="A50" s="79" t="s">
        <v>658</v>
      </c>
      <c r="B50" s="70" t="s">
        <v>659</v>
      </c>
      <c r="C50" s="71">
        <v>0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  <c r="I50" s="80">
        <v>193</v>
      </c>
    </row>
    <row r="51" spans="1:9" ht="12.75">
      <c r="A51" s="79" t="s">
        <v>660</v>
      </c>
      <c r="B51" s="70" t="s">
        <v>661</v>
      </c>
      <c r="C51" s="71">
        <v>0</v>
      </c>
      <c r="D51" s="71">
        <v>0</v>
      </c>
      <c r="E51" s="71">
        <v>0</v>
      </c>
      <c r="F51" s="71">
        <v>0</v>
      </c>
      <c r="G51" s="71">
        <v>0</v>
      </c>
      <c r="H51" s="71">
        <v>0</v>
      </c>
      <c r="I51" s="80">
        <v>108</v>
      </c>
    </row>
    <row r="52" spans="1:9" ht="38.25">
      <c r="A52" s="79" t="s">
        <v>662</v>
      </c>
      <c r="B52" s="70" t="s">
        <v>663</v>
      </c>
      <c r="C52" s="71">
        <v>0</v>
      </c>
      <c r="D52" s="71">
        <v>0</v>
      </c>
      <c r="E52" s="71">
        <v>0</v>
      </c>
      <c r="F52" s="71">
        <v>0</v>
      </c>
      <c r="G52" s="71">
        <v>0</v>
      </c>
      <c r="H52" s="71">
        <v>0</v>
      </c>
      <c r="I52" s="80">
        <v>150</v>
      </c>
    </row>
    <row r="53" spans="1:9" ht="38.25">
      <c r="A53" s="79" t="s">
        <v>664</v>
      </c>
      <c r="B53" s="70" t="s">
        <v>665</v>
      </c>
      <c r="C53" s="71">
        <v>0</v>
      </c>
      <c r="D53" s="71">
        <v>0</v>
      </c>
      <c r="E53" s="71">
        <v>0</v>
      </c>
      <c r="F53" s="71">
        <v>0</v>
      </c>
      <c r="G53" s="71">
        <v>0</v>
      </c>
      <c r="H53" s="71">
        <v>0</v>
      </c>
      <c r="I53" s="80">
        <v>1444</v>
      </c>
    </row>
    <row r="54" spans="1:9" ht="25.5">
      <c r="A54" s="79" t="s">
        <v>666</v>
      </c>
      <c r="B54" s="70" t="s">
        <v>667</v>
      </c>
      <c r="C54" s="71">
        <v>0</v>
      </c>
      <c r="D54" s="71">
        <v>0</v>
      </c>
      <c r="E54" s="71">
        <v>0</v>
      </c>
      <c r="F54" s="71">
        <v>0</v>
      </c>
      <c r="G54" s="71">
        <v>0</v>
      </c>
      <c r="H54" s="71">
        <v>0</v>
      </c>
      <c r="I54" s="80">
        <v>286</v>
      </c>
    </row>
    <row r="55" spans="1:9" ht="25.5">
      <c r="A55" s="81" t="s">
        <v>668</v>
      </c>
      <c r="B55" s="73" t="s">
        <v>669</v>
      </c>
      <c r="C55" s="74">
        <v>5606</v>
      </c>
      <c r="D55" s="74">
        <v>6055</v>
      </c>
      <c r="E55" s="74">
        <v>0</v>
      </c>
      <c r="F55" s="74">
        <v>5968</v>
      </c>
      <c r="G55" s="74">
        <v>0</v>
      </c>
      <c r="H55" s="74">
        <v>0</v>
      </c>
      <c r="I55" s="82">
        <v>5968</v>
      </c>
    </row>
    <row r="56" spans="1:9" ht="25.5">
      <c r="A56" s="79" t="s">
        <v>670</v>
      </c>
      <c r="B56" s="70" t="s">
        <v>671</v>
      </c>
      <c r="C56" s="71">
        <v>0</v>
      </c>
      <c r="D56" s="71">
        <v>2382</v>
      </c>
      <c r="E56" s="71">
        <v>0</v>
      </c>
      <c r="F56" s="71">
        <v>2382</v>
      </c>
      <c r="G56" s="71">
        <v>0</v>
      </c>
      <c r="H56" s="71">
        <v>0</v>
      </c>
      <c r="I56" s="80">
        <v>2382</v>
      </c>
    </row>
    <row r="57" spans="1:9" ht="25.5">
      <c r="A57" s="79" t="s">
        <v>672</v>
      </c>
      <c r="B57" s="70" t="s">
        <v>673</v>
      </c>
      <c r="C57" s="71">
        <v>0</v>
      </c>
      <c r="D57" s="71">
        <v>29</v>
      </c>
      <c r="E57" s="71">
        <v>0</v>
      </c>
      <c r="F57" s="71">
        <v>29</v>
      </c>
      <c r="G57" s="71">
        <v>0</v>
      </c>
      <c r="H57" s="71">
        <v>0</v>
      </c>
      <c r="I57" s="80">
        <v>29</v>
      </c>
    </row>
    <row r="58" spans="1:9" ht="25.5">
      <c r="A58" s="79" t="s">
        <v>674</v>
      </c>
      <c r="B58" s="70" t="s">
        <v>675</v>
      </c>
      <c r="C58" s="71">
        <v>0</v>
      </c>
      <c r="D58" s="71">
        <v>2411</v>
      </c>
      <c r="E58" s="71">
        <v>0</v>
      </c>
      <c r="F58" s="71">
        <v>2411</v>
      </c>
      <c r="G58" s="71">
        <v>0</v>
      </c>
      <c r="H58" s="71">
        <v>0</v>
      </c>
      <c r="I58" s="80">
        <v>2411</v>
      </c>
    </row>
    <row r="59" spans="1:9" ht="25.5">
      <c r="A59" s="79" t="s">
        <v>676</v>
      </c>
      <c r="B59" s="70" t="s">
        <v>677</v>
      </c>
      <c r="C59" s="71">
        <v>802</v>
      </c>
      <c r="D59" s="71">
        <v>1626</v>
      </c>
      <c r="E59" s="71">
        <v>0</v>
      </c>
      <c r="F59" s="71">
        <v>1626</v>
      </c>
      <c r="G59" s="71">
        <v>0</v>
      </c>
      <c r="H59" s="71">
        <v>0</v>
      </c>
      <c r="I59" s="80">
        <v>1626</v>
      </c>
    </row>
    <row r="60" spans="1:9" ht="25.5">
      <c r="A60" s="79" t="s">
        <v>678</v>
      </c>
      <c r="B60" s="70" t="s">
        <v>679</v>
      </c>
      <c r="C60" s="71">
        <v>0</v>
      </c>
      <c r="D60" s="71">
        <v>0</v>
      </c>
      <c r="E60" s="71">
        <v>0</v>
      </c>
      <c r="F60" s="71">
        <v>0</v>
      </c>
      <c r="G60" s="71">
        <v>0</v>
      </c>
      <c r="H60" s="71">
        <v>0</v>
      </c>
      <c r="I60" s="80">
        <v>605</v>
      </c>
    </row>
    <row r="61" spans="1:9" ht="25.5">
      <c r="A61" s="79" t="s">
        <v>680</v>
      </c>
      <c r="B61" s="70" t="s">
        <v>681</v>
      </c>
      <c r="C61" s="71">
        <v>0</v>
      </c>
      <c r="D61" s="71">
        <v>0</v>
      </c>
      <c r="E61" s="71">
        <v>0</v>
      </c>
      <c r="F61" s="71">
        <v>0</v>
      </c>
      <c r="G61" s="71">
        <v>0</v>
      </c>
      <c r="H61" s="71">
        <v>0</v>
      </c>
      <c r="I61" s="80">
        <v>1021</v>
      </c>
    </row>
    <row r="62" spans="1:9" ht="38.25">
      <c r="A62" s="79" t="s">
        <v>682</v>
      </c>
      <c r="B62" s="70" t="s">
        <v>683</v>
      </c>
      <c r="C62" s="71">
        <v>0</v>
      </c>
      <c r="D62" s="71">
        <v>30</v>
      </c>
      <c r="E62" s="71">
        <v>0</v>
      </c>
      <c r="F62" s="71">
        <v>0</v>
      </c>
      <c r="G62" s="71">
        <v>0</v>
      </c>
      <c r="H62" s="71">
        <v>0</v>
      </c>
      <c r="I62" s="80">
        <v>0</v>
      </c>
    </row>
    <row r="63" spans="1:9" ht="25.5">
      <c r="A63" s="79" t="s">
        <v>684</v>
      </c>
      <c r="B63" s="70" t="s">
        <v>685</v>
      </c>
      <c r="C63" s="71">
        <v>2564</v>
      </c>
      <c r="D63" s="71">
        <v>6323</v>
      </c>
      <c r="E63" s="71">
        <v>0</v>
      </c>
      <c r="F63" s="71">
        <v>6282</v>
      </c>
      <c r="G63" s="71">
        <v>0</v>
      </c>
      <c r="H63" s="71">
        <v>0</v>
      </c>
      <c r="I63" s="80">
        <v>6282</v>
      </c>
    </row>
    <row r="64" spans="1:9" ht="25.5">
      <c r="A64" s="79" t="s">
        <v>686</v>
      </c>
      <c r="B64" s="70" t="s">
        <v>687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80">
        <v>94</v>
      </c>
    </row>
    <row r="65" spans="1:9" ht="12.75">
      <c r="A65" s="79" t="s">
        <v>688</v>
      </c>
      <c r="B65" s="70" t="s">
        <v>689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80">
        <v>874</v>
      </c>
    </row>
    <row r="66" spans="1:9" ht="12.75">
      <c r="A66" s="79" t="s">
        <v>690</v>
      </c>
      <c r="B66" s="70" t="s">
        <v>691</v>
      </c>
      <c r="C66" s="71">
        <v>0</v>
      </c>
      <c r="D66" s="71">
        <v>0</v>
      </c>
      <c r="E66" s="71">
        <v>0</v>
      </c>
      <c r="F66" s="71">
        <v>0</v>
      </c>
      <c r="G66" s="71">
        <v>0</v>
      </c>
      <c r="H66" s="71">
        <v>0</v>
      </c>
      <c r="I66" s="80">
        <v>313</v>
      </c>
    </row>
    <row r="67" spans="1:9" ht="25.5">
      <c r="A67" s="79" t="s">
        <v>692</v>
      </c>
      <c r="B67" s="70" t="s">
        <v>693</v>
      </c>
      <c r="C67" s="71">
        <v>0</v>
      </c>
      <c r="D67" s="71">
        <v>0</v>
      </c>
      <c r="E67" s="71">
        <v>0</v>
      </c>
      <c r="F67" s="71">
        <v>0</v>
      </c>
      <c r="G67" s="71">
        <v>0</v>
      </c>
      <c r="H67" s="71">
        <v>0</v>
      </c>
      <c r="I67" s="80">
        <v>5001</v>
      </c>
    </row>
    <row r="68" spans="1:9" ht="12.75">
      <c r="A68" s="79" t="s">
        <v>694</v>
      </c>
      <c r="B68" s="70" t="s">
        <v>695</v>
      </c>
      <c r="C68" s="71">
        <v>18527</v>
      </c>
      <c r="D68" s="71">
        <v>25627</v>
      </c>
      <c r="E68" s="71">
        <v>0</v>
      </c>
      <c r="F68" s="71">
        <v>0</v>
      </c>
      <c r="G68" s="71">
        <v>0</v>
      </c>
      <c r="H68" s="71">
        <v>0</v>
      </c>
      <c r="I68" s="80">
        <v>0</v>
      </c>
    </row>
    <row r="69" spans="1:9" ht="38.25">
      <c r="A69" s="81" t="s">
        <v>696</v>
      </c>
      <c r="B69" s="73" t="s">
        <v>697</v>
      </c>
      <c r="C69" s="74">
        <v>21893</v>
      </c>
      <c r="D69" s="74">
        <v>36017</v>
      </c>
      <c r="E69" s="74">
        <v>0</v>
      </c>
      <c r="F69" s="74">
        <v>10319</v>
      </c>
      <c r="G69" s="74">
        <v>0</v>
      </c>
      <c r="H69" s="74">
        <v>0</v>
      </c>
      <c r="I69" s="82">
        <v>10319</v>
      </c>
    </row>
    <row r="70" spans="1:9" ht="25.5">
      <c r="A70" s="79" t="s">
        <v>698</v>
      </c>
      <c r="B70" s="70" t="s">
        <v>699</v>
      </c>
      <c r="C70" s="71">
        <v>4500</v>
      </c>
      <c r="D70" s="71">
        <v>4500</v>
      </c>
      <c r="E70" s="71">
        <v>0</v>
      </c>
      <c r="F70" s="71">
        <v>4500</v>
      </c>
      <c r="G70" s="71">
        <v>0</v>
      </c>
      <c r="H70" s="71">
        <v>0</v>
      </c>
      <c r="I70" s="80">
        <v>4500</v>
      </c>
    </row>
    <row r="71" spans="1:9" ht="25.5">
      <c r="A71" s="79" t="s">
        <v>700</v>
      </c>
      <c r="B71" s="70" t="s">
        <v>701</v>
      </c>
      <c r="C71" s="71">
        <v>0</v>
      </c>
      <c r="D71" s="71">
        <v>801</v>
      </c>
      <c r="E71" s="71">
        <v>0</v>
      </c>
      <c r="F71" s="71">
        <v>801</v>
      </c>
      <c r="G71" s="71">
        <v>0</v>
      </c>
      <c r="H71" s="71">
        <v>0</v>
      </c>
      <c r="I71" s="80">
        <v>801</v>
      </c>
    </row>
    <row r="72" spans="1:9" ht="25.5">
      <c r="A72" s="79" t="s">
        <v>702</v>
      </c>
      <c r="B72" s="70" t="s">
        <v>703</v>
      </c>
      <c r="C72" s="71">
        <v>0</v>
      </c>
      <c r="D72" s="71">
        <v>216</v>
      </c>
      <c r="E72" s="71">
        <v>0</v>
      </c>
      <c r="F72" s="71">
        <v>216</v>
      </c>
      <c r="G72" s="71">
        <v>0</v>
      </c>
      <c r="H72" s="71">
        <v>0</v>
      </c>
      <c r="I72" s="80">
        <v>216</v>
      </c>
    </row>
    <row r="73" spans="1:9" ht="12.75">
      <c r="A73" s="81" t="s">
        <v>704</v>
      </c>
      <c r="B73" s="73" t="s">
        <v>705</v>
      </c>
      <c r="C73" s="74">
        <v>4500</v>
      </c>
      <c r="D73" s="74">
        <v>5517</v>
      </c>
      <c r="E73" s="74">
        <v>0</v>
      </c>
      <c r="F73" s="74">
        <v>5517</v>
      </c>
      <c r="G73" s="74">
        <v>0</v>
      </c>
      <c r="H73" s="74">
        <v>0</v>
      </c>
      <c r="I73" s="82">
        <v>5517</v>
      </c>
    </row>
    <row r="74" spans="1:9" ht="25.5">
      <c r="A74" s="79" t="s">
        <v>706</v>
      </c>
      <c r="B74" s="70" t="s">
        <v>707</v>
      </c>
      <c r="C74" s="71">
        <v>0</v>
      </c>
      <c r="D74" s="71">
        <v>9</v>
      </c>
      <c r="E74" s="71">
        <v>0</v>
      </c>
      <c r="F74" s="71">
        <v>9</v>
      </c>
      <c r="G74" s="71">
        <v>0</v>
      </c>
      <c r="H74" s="71">
        <v>0</v>
      </c>
      <c r="I74" s="80">
        <v>9</v>
      </c>
    </row>
    <row r="75" spans="1:9" ht="12.75">
      <c r="A75" s="79" t="s">
        <v>708</v>
      </c>
      <c r="B75" s="70" t="s">
        <v>709</v>
      </c>
      <c r="C75" s="71">
        <v>0</v>
      </c>
      <c r="D75" s="71">
        <v>0</v>
      </c>
      <c r="E75" s="71">
        <v>0</v>
      </c>
      <c r="F75" s="71">
        <v>0</v>
      </c>
      <c r="G75" s="71">
        <v>0</v>
      </c>
      <c r="H75" s="71">
        <v>0</v>
      </c>
      <c r="I75" s="80">
        <v>9</v>
      </c>
    </row>
    <row r="76" spans="1:9" ht="38.25">
      <c r="A76" s="81" t="s">
        <v>710</v>
      </c>
      <c r="B76" s="73" t="s">
        <v>711</v>
      </c>
      <c r="C76" s="74">
        <v>0</v>
      </c>
      <c r="D76" s="74">
        <v>9</v>
      </c>
      <c r="E76" s="74">
        <v>0</v>
      </c>
      <c r="F76" s="74">
        <v>9</v>
      </c>
      <c r="G76" s="74">
        <v>0</v>
      </c>
      <c r="H76" s="74">
        <v>0</v>
      </c>
      <c r="I76" s="82">
        <v>9</v>
      </c>
    </row>
    <row r="77" spans="1:9" ht="26.25" thickBot="1">
      <c r="A77" s="83" t="s">
        <v>712</v>
      </c>
      <c r="B77" s="84" t="s">
        <v>713</v>
      </c>
      <c r="C77" s="85">
        <v>95608</v>
      </c>
      <c r="D77" s="85">
        <v>125600</v>
      </c>
      <c r="E77" s="85">
        <v>3039</v>
      </c>
      <c r="F77" s="85">
        <v>96437</v>
      </c>
      <c r="G77" s="85">
        <v>107560</v>
      </c>
      <c r="H77" s="85">
        <v>0</v>
      </c>
      <c r="I77" s="86">
        <v>96399</v>
      </c>
    </row>
  </sheetData>
  <sheetProtection/>
  <mergeCells count="1">
    <mergeCell ref="A1:H1"/>
  </mergeCells>
  <printOptions/>
  <pageMargins left="0" right="0" top="0" bottom="0" header="0.5118110236220472" footer="0.5118110236220472"/>
  <pageSetup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G49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2.75"/>
  <cols>
    <col min="2" max="2" width="51.00390625" style="0" customWidth="1"/>
    <col min="7" max="7" width="11.625" style="0" customWidth="1"/>
  </cols>
  <sheetData>
    <row r="1" spans="1:7" ht="12.75" customHeight="1">
      <c r="A1" s="416" t="s">
        <v>795</v>
      </c>
      <c r="B1" s="416"/>
      <c r="C1" s="416"/>
      <c r="D1" s="416"/>
      <c r="E1" s="416"/>
      <c r="F1" s="416"/>
      <c r="G1" s="87" t="s">
        <v>794</v>
      </c>
    </row>
    <row r="2" spans="1:7" ht="60">
      <c r="A2" s="67"/>
      <c r="B2" s="67" t="s">
        <v>462</v>
      </c>
      <c r="C2" s="67" t="s">
        <v>561</v>
      </c>
      <c r="D2" s="67" t="s">
        <v>562</v>
      </c>
      <c r="E2" s="67" t="s">
        <v>717</v>
      </c>
      <c r="F2" s="67" t="s">
        <v>718</v>
      </c>
      <c r="G2" s="67" t="s">
        <v>567</v>
      </c>
    </row>
    <row r="3" spans="1:7" ht="15">
      <c r="A3" s="68">
        <v>2</v>
      </c>
      <c r="B3" s="68">
        <v>3</v>
      </c>
      <c r="C3" s="68">
        <v>4</v>
      </c>
      <c r="D3" s="68">
        <v>5</v>
      </c>
      <c r="E3" s="68">
        <v>6</v>
      </c>
      <c r="F3" s="68">
        <v>7</v>
      </c>
      <c r="G3" s="68">
        <v>8</v>
      </c>
    </row>
    <row r="4" spans="1:7" ht="25.5">
      <c r="A4" s="88" t="s">
        <v>527</v>
      </c>
      <c r="B4" s="89" t="s">
        <v>719</v>
      </c>
      <c r="C4" s="90">
        <v>13032</v>
      </c>
      <c r="D4" s="90">
        <v>13082</v>
      </c>
      <c r="E4" s="90">
        <v>13082</v>
      </c>
      <c r="F4" s="90">
        <v>0</v>
      </c>
      <c r="G4" s="90">
        <v>13082</v>
      </c>
    </row>
    <row r="5" spans="1:7" ht="25.5">
      <c r="A5" s="69" t="s">
        <v>528</v>
      </c>
      <c r="B5" s="70" t="s">
        <v>720</v>
      </c>
      <c r="C5" s="71">
        <v>19064</v>
      </c>
      <c r="D5" s="71">
        <v>19064</v>
      </c>
      <c r="E5" s="71">
        <v>19064</v>
      </c>
      <c r="F5" s="71">
        <v>0</v>
      </c>
      <c r="G5" s="71">
        <v>19064</v>
      </c>
    </row>
    <row r="6" spans="1:7" ht="25.5">
      <c r="A6" s="69" t="s">
        <v>529</v>
      </c>
      <c r="B6" s="70" t="s">
        <v>721</v>
      </c>
      <c r="C6" s="71">
        <v>21432</v>
      </c>
      <c r="D6" s="71">
        <v>21673</v>
      </c>
      <c r="E6" s="71">
        <v>21673</v>
      </c>
      <c r="F6" s="71">
        <v>0</v>
      </c>
      <c r="G6" s="71">
        <v>21673</v>
      </c>
    </row>
    <row r="7" spans="1:7" ht="25.5">
      <c r="A7" s="69" t="s">
        <v>530</v>
      </c>
      <c r="B7" s="70" t="s">
        <v>722</v>
      </c>
      <c r="C7" s="71">
        <v>1200</v>
      </c>
      <c r="D7" s="71">
        <v>1200</v>
      </c>
      <c r="E7" s="71">
        <v>1200</v>
      </c>
      <c r="F7" s="71">
        <v>0</v>
      </c>
      <c r="G7" s="71">
        <v>1200</v>
      </c>
    </row>
    <row r="8" spans="1:7" ht="25.5">
      <c r="A8" s="69" t="s">
        <v>531</v>
      </c>
      <c r="B8" s="70" t="s">
        <v>723</v>
      </c>
      <c r="C8" s="71">
        <v>1443</v>
      </c>
      <c r="D8" s="71">
        <v>6290</v>
      </c>
      <c r="E8" s="71">
        <v>6290</v>
      </c>
      <c r="F8" s="71">
        <v>0</v>
      </c>
      <c r="G8" s="71">
        <v>6290</v>
      </c>
    </row>
    <row r="9" spans="1:7" ht="12.75">
      <c r="A9" s="69" t="s">
        <v>532</v>
      </c>
      <c r="B9" s="70" t="s">
        <v>724</v>
      </c>
      <c r="C9" s="71">
        <v>747</v>
      </c>
      <c r="D9" s="71">
        <v>0</v>
      </c>
      <c r="E9" s="71">
        <v>0</v>
      </c>
      <c r="F9" s="71">
        <v>0</v>
      </c>
      <c r="G9" s="71">
        <v>0</v>
      </c>
    </row>
    <row r="10" spans="1:7" ht="25.5">
      <c r="A10" s="72" t="s">
        <v>533</v>
      </c>
      <c r="B10" s="73" t="s">
        <v>725</v>
      </c>
      <c r="C10" s="74">
        <v>56918</v>
      </c>
      <c r="D10" s="74">
        <v>61309</v>
      </c>
      <c r="E10" s="74">
        <v>61309</v>
      </c>
      <c r="F10" s="74">
        <v>0</v>
      </c>
      <c r="G10" s="74">
        <v>61309</v>
      </c>
    </row>
    <row r="11" spans="1:7" ht="25.5">
      <c r="A11" s="69" t="s">
        <v>602</v>
      </c>
      <c r="B11" s="70" t="s">
        <v>726</v>
      </c>
      <c r="C11" s="71">
        <v>9525</v>
      </c>
      <c r="D11" s="71">
        <v>11870</v>
      </c>
      <c r="E11" s="71">
        <v>11870</v>
      </c>
      <c r="F11" s="71">
        <v>0</v>
      </c>
      <c r="G11" s="71">
        <v>11870</v>
      </c>
    </row>
    <row r="12" spans="1:7" ht="12.75">
      <c r="A12" s="69" t="s">
        <v>604</v>
      </c>
      <c r="B12" s="70" t="s">
        <v>727</v>
      </c>
      <c r="C12" s="71">
        <v>0</v>
      </c>
      <c r="D12" s="71">
        <v>0</v>
      </c>
      <c r="E12" s="71">
        <v>0</v>
      </c>
      <c r="F12" s="71">
        <v>0</v>
      </c>
      <c r="G12" s="71">
        <v>563</v>
      </c>
    </row>
    <row r="13" spans="1:7" ht="12.75">
      <c r="A13" s="69" t="s">
        <v>610</v>
      </c>
      <c r="B13" s="70" t="s">
        <v>728</v>
      </c>
      <c r="C13" s="71">
        <v>0</v>
      </c>
      <c r="D13" s="71">
        <v>0</v>
      </c>
      <c r="E13" s="71">
        <v>0</v>
      </c>
      <c r="F13" s="71">
        <v>0</v>
      </c>
      <c r="G13" s="71">
        <v>2991</v>
      </c>
    </row>
    <row r="14" spans="1:7" ht="12.75">
      <c r="A14" s="69" t="s">
        <v>612</v>
      </c>
      <c r="B14" s="70" t="s">
        <v>729</v>
      </c>
      <c r="C14" s="71">
        <v>0</v>
      </c>
      <c r="D14" s="71">
        <v>0</v>
      </c>
      <c r="E14" s="71">
        <v>0</v>
      </c>
      <c r="F14" s="71">
        <v>0</v>
      </c>
      <c r="G14" s="71">
        <v>7316</v>
      </c>
    </row>
    <row r="15" spans="1:7" ht="25.5">
      <c r="A15" s="69" t="s">
        <v>730</v>
      </c>
      <c r="B15" s="70" t="s">
        <v>731</v>
      </c>
      <c r="C15" s="71">
        <v>0</v>
      </c>
      <c r="D15" s="71">
        <v>0</v>
      </c>
      <c r="E15" s="71">
        <v>0</v>
      </c>
      <c r="F15" s="71">
        <v>0</v>
      </c>
      <c r="G15" s="71">
        <v>1000</v>
      </c>
    </row>
    <row r="16" spans="1:7" ht="25.5">
      <c r="A16" s="72" t="s">
        <v>732</v>
      </c>
      <c r="B16" s="73" t="s">
        <v>733</v>
      </c>
      <c r="C16" s="74">
        <v>66443</v>
      </c>
      <c r="D16" s="74">
        <v>73179</v>
      </c>
      <c r="E16" s="74">
        <v>73179</v>
      </c>
      <c r="F16" s="74">
        <v>0</v>
      </c>
      <c r="G16" s="74">
        <v>73179</v>
      </c>
    </row>
    <row r="17" spans="1:7" ht="12.75">
      <c r="A17" s="69" t="s">
        <v>618</v>
      </c>
      <c r="B17" s="70" t="s">
        <v>734</v>
      </c>
      <c r="C17" s="71">
        <v>0</v>
      </c>
      <c r="D17" s="71">
        <v>34</v>
      </c>
      <c r="E17" s="71">
        <v>34</v>
      </c>
      <c r="F17" s="71">
        <v>0</v>
      </c>
      <c r="G17" s="71">
        <v>34</v>
      </c>
    </row>
    <row r="18" spans="1:7" ht="25.5">
      <c r="A18" s="72" t="s">
        <v>735</v>
      </c>
      <c r="B18" s="73" t="s">
        <v>736</v>
      </c>
      <c r="C18" s="74">
        <v>0</v>
      </c>
      <c r="D18" s="74">
        <v>34</v>
      </c>
      <c r="E18" s="74">
        <v>34</v>
      </c>
      <c r="F18" s="74">
        <v>0</v>
      </c>
      <c r="G18" s="74">
        <v>34</v>
      </c>
    </row>
    <row r="19" spans="1:7" ht="12.75">
      <c r="A19" s="69" t="s">
        <v>737</v>
      </c>
      <c r="B19" s="70" t="s">
        <v>738</v>
      </c>
      <c r="C19" s="71">
        <v>3613</v>
      </c>
      <c r="D19" s="71">
        <v>6485</v>
      </c>
      <c r="E19" s="71">
        <v>6485</v>
      </c>
      <c r="F19" s="71">
        <v>0</v>
      </c>
      <c r="G19" s="71">
        <v>5831</v>
      </c>
    </row>
    <row r="20" spans="1:7" ht="12.75">
      <c r="A20" s="69" t="s">
        <v>739</v>
      </c>
      <c r="B20" s="70" t="s">
        <v>740</v>
      </c>
      <c r="C20" s="71">
        <v>0</v>
      </c>
      <c r="D20" s="71">
        <v>0</v>
      </c>
      <c r="E20" s="71">
        <v>0</v>
      </c>
      <c r="F20" s="71">
        <v>0</v>
      </c>
      <c r="G20" s="71">
        <v>3683</v>
      </c>
    </row>
    <row r="21" spans="1:7" ht="12.75">
      <c r="A21" s="69" t="s">
        <v>741</v>
      </c>
      <c r="B21" s="70" t="s">
        <v>742</v>
      </c>
      <c r="C21" s="71">
        <v>0</v>
      </c>
      <c r="D21" s="71">
        <v>0</v>
      </c>
      <c r="E21" s="71">
        <v>0</v>
      </c>
      <c r="F21" s="71">
        <v>0</v>
      </c>
      <c r="G21" s="71">
        <v>2148</v>
      </c>
    </row>
    <row r="22" spans="1:7" ht="12.75">
      <c r="A22" s="69" t="s">
        <v>743</v>
      </c>
      <c r="B22" s="70" t="s">
        <v>744</v>
      </c>
      <c r="C22" s="71">
        <v>8000</v>
      </c>
      <c r="D22" s="71">
        <v>12368</v>
      </c>
      <c r="E22" s="71">
        <v>12368</v>
      </c>
      <c r="F22" s="71">
        <v>0</v>
      </c>
      <c r="G22" s="71">
        <v>12159</v>
      </c>
    </row>
    <row r="23" spans="1:7" ht="25.5">
      <c r="A23" s="69" t="s">
        <v>745</v>
      </c>
      <c r="B23" s="70" t="s">
        <v>746</v>
      </c>
      <c r="C23" s="71">
        <v>0</v>
      </c>
      <c r="D23" s="71">
        <v>0</v>
      </c>
      <c r="E23" s="71">
        <v>0</v>
      </c>
      <c r="F23" s="71">
        <v>0</v>
      </c>
      <c r="G23" s="71">
        <v>12159</v>
      </c>
    </row>
    <row r="24" spans="1:7" ht="12.75">
      <c r="A24" s="69" t="s">
        <v>747</v>
      </c>
      <c r="B24" s="70" t="s">
        <v>748</v>
      </c>
      <c r="C24" s="71">
        <v>1780</v>
      </c>
      <c r="D24" s="71">
        <v>1818</v>
      </c>
      <c r="E24" s="71">
        <v>1818</v>
      </c>
      <c r="F24" s="71">
        <v>0</v>
      </c>
      <c r="G24" s="71">
        <v>1649</v>
      </c>
    </row>
    <row r="25" spans="1:7" ht="25.5">
      <c r="A25" s="69" t="s">
        <v>749</v>
      </c>
      <c r="B25" s="70" t="s">
        <v>750</v>
      </c>
      <c r="C25" s="71">
        <v>0</v>
      </c>
      <c r="D25" s="71">
        <v>0</v>
      </c>
      <c r="E25" s="71">
        <v>0</v>
      </c>
      <c r="F25" s="71">
        <v>0</v>
      </c>
      <c r="G25" s="71">
        <v>1649</v>
      </c>
    </row>
    <row r="26" spans="1:7" ht="25.5">
      <c r="A26" s="69" t="s">
        <v>751</v>
      </c>
      <c r="B26" s="70" t="s">
        <v>752</v>
      </c>
      <c r="C26" s="71">
        <v>1850</v>
      </c>
      <c r="D26" s="71">
        <v>5356</v>
      </c>
      <c r="E26" s="71">
        <v>5355</v>
      </c>
      <c r="F26" s="71">
        <v>0</v>
      </c>
      <c r="G26" s="71">
        <v>1086</v>
      </c>
    </row>
    <row r="27" spans="1:7" ht="25.5">
      <c r="A27" s="69" t="s">
        <v>753</v>
      </c>
      <c r="B27" s="70" t="s">
        <v>754</v>
      </c>
      <c r="C27" s="71">
        <v>0</v>
      </c>
      <c r="D27" s="71">
        <v>0</v>
      </c>
      <c r="E27" s="71">
        <v>0</v>
      </c>
      <c r="F27" s="71">
        <v>0</v>
      </c>
      <c r="G27" s="71">
        <v>52</v>
      </c>
    </row>
    <row r="28" spans="1:7" ht="12.75">
      <c r="A28" s="69" t="s">
        <v>755</v>
      </c>
      <c r="B28" s="70" t="s">
        <v>756</v>
      </c>
      <c r="C28" s="71">
        <v>0</v>
      </c>
      <c r="D28" s="71">
        <v>0</v>
      </c>
      <c r="E28" s="71">
        <v>0</v>
      </c>
      <c r="F28" s="71">
        <v>0</v>
      </c>
      <c r="G28" s="71">
        <v>1034</v>
      </c>
    </row>
    <row r="29" spans="1:7" ht="25.5">
      <c r="A29" s="72" t="s">
        <v>678</v>
      </c>
      <c r="B29" s="73" t="s">
        <v>757</v>
      </c>
      <c r="C29" s="74">
        <v>11630</v>
      </c>
      <c r="D29" s="74">
        <v>19542</v>
      </c>
      <c r="E29" s="74">
        <v>19541</v>
      </c>
      <c r="F29" s="74">
        <v>0</v>
      </c>
      <c r="G29" s="74">
        <v>14894</v>
      </c>
    </row>
    <row r="30" spans="1:7" ht="12.75">
      <c r="A30" s="69" t="s">
        <v>680</v>
      </c>
      <c r="B30" s="70" t="s">
        <v>758</v>
      </c>
      <c r="C30" s="71">
        <v>260</v>
      </c>
      <c r="D30" s="71">
        <v>781</v>
      </c>
      <c r="E30" s="71">
        <v>781</v>
      </c>
      <c r="F30" s="71">
        <v>0</v>
      </c>
      <c r="G30" s="71">
        <v>224</v>
      </c>
    </row>
    <row r="31" spans="1:7" ht="51">
      <c r="A31" s="69" t="s">
        <v>759</v>
      </c>
      <c r="B31" s="70" t="s">
        <v>760</v>
      </c>
      <c r="C31" s="71">
        <v>0</v>
      </c>
      <c r="D31" s="71">
        <v>0</v>
      </c>
      <c r="E31" s="71">
        <v>0</v>
      </c>
      <c r="F31" s="71">
        <v>0</v>
      </c>
      <c r="G31" s="71">
        <v>31</v>
      </c>
    </row>
    <row r="32" spans="1:7" ht="12.75">
      <c r="A32" s="69" t="s">
        <v>761</v>
      </c>
      <c r="B32" s="70" t="s">
        <v>762</v>
      </c>
      <c r="C32" s="71">
        <v>0</v>
      </c>
      <c r="D32" s="71">
        <v>0</v>
      </c>
      <c r="E32" s="71">
        <v>0</v>
      </c>
      <c r="F32" s="71">
        <v>0</v>
      </c>
      <c r="G32" s="71">
        <v>24</v>
      </c>
    </row>
    <row r="33" spans="1:7" ht="12.75">
      <c r="A33" s="69" t="s">
        <v>763</v>
      </c>
      <c r="B33" s="70" t="s">
        <v>764</v>
      </c>
      <c r="C33" s="71">
        <v>0</v>
      </c>
      <c r="D33" s="71">
        <v>0</v>
      </c>
      <c r="E33" s="71">
        <v>0</v>
      </c>
      <c r="F33" s="71">
        <v>0</v>
      </c>
      <c r="G33" s="71">
        <v>168</v>
      </c>
    </row>
    <row r="34" spans="1:7" ht="12.75">
      <c r="A34" s="72" t="s">
        <v>765</v>
      </c>
      <c r="B34" s="73" t="s">
        <v>766</v>
      </c>
      <c r="C34" s="74">
        <v>15503</v>
      </c>
      <c r="D34" s="74">
        <v>26808</v>
      </c>
      <c r="E34" s="74">
        <v>26807</v>
      </c>
      <c r="F34" s="74">
        <v>0</v>
      </c>
      <c r="G34" s="74">
        <v>20949</v>
      </c>
    </row>
    <row r="35" spans="1:7" ht="12.75">
      <c r="A35" s="69" t="s">
        <v>767</v>
      </c>
      <c r="B35" s="70" t="s">
        <v>768</v>
      </c>
      <c r="C35" s="71">
        <v>0</v>
      </c>
      <c r="D35" s="71">
        <v>2</v>
      </c>
      <c r="E35" s="71">
        <v>2</v>
      </c>
      <c r="F35" s="71">
        <v>0</v>
      </c>
      <c r="G35" s="71">
        <v>2</v>
      </c>
    </row>
    <row r="36" spans="1:7" ht="12.75">
      <c r="A36" s="69" t="s">
        <v>769</v>
      </c>
      <c r="B36" s="70" t="s">
        <v>770</v>
      </c>
      <c r="C36" s="71">
        <v>8150</v>
      </c>
      <c r="D36" s="71">
        <v>8634</v>
      </c>
      <c r="E36" s="71">
        <v>8634</v>
      </c>
      <c r="F36" s="71">
        <v>0</v>
      </c>
      <c r="G36" s="71">
        <v>8058</v>
      </c>
    </row>
    <row r="37" spans="1:7" ht="25.5">
      <c r="A37" s="69" t="s">
        <v>771</v>
      </c>
      <c r="B37" s="70" t="s">
        <v>772</v>
      </c>
      <c r="C37" s="71">
        <v>0</v>
      </c>
      <c r="D37" s="71">
        <v>0</v>
      </c>
      <c r="E37" s="71">
        <v>0</v>
      </c>
      <c r="F37" s="71">
        <v>0</v>
      </c>
      <c r="G37" s="71">
        <v>357</v>
      </c>
    </row>
    <row r="38" spans="1:7" ht="12.75">
      <c r="A38" s="69" t="s">
        <v>773</v>
      </c>
      <c r="B38" s="70" t="s">
        <v>774</v>
      </c>
      <c r="C38" s="71">
        <v>275</v>
      </c>
      <c r="D38" s="71">
        <v>3906</v>
      </c>
      <c r="E38" s="71">
        <v>3906</v>
      </c>
      <c r="F38" s="71">
        <v>0</v>
      </c>
      <c r="G38" s="71">
        <v>3315</v>
      </c>
    </row>
    <row r="39" spans="1:7" ht="12.75">
      <c r="A39" s="69" t="s">
        <v>688</v>
      </c>
      <c r="B39" s="70" t="s">
        <v>775</v>
      </c>
      <c r="C39" s="71">
        <v>4500</v>
      </c>
      <c r="D39" s="71">
        <v>4350</v>
      </c>
      <c r="E39" s="71">
        <v>4305</v>
      </c>
      <c r="F39" s="71">
        <v>0</v>
      </c>
      <c r="G39" s="71">
        <v>4305</v>
      </c>
    </row>
    <row r="40" spans="1:7" ht="25.5">
      <c r="A40" s="69" t="s">
        <v>776</v>
      </c>
      <c r="B40" s="70" t="s">
        <v>777</v>
      </c>
      <c r="C40" s="71">
        <v>0</v>
      </c>
      <c r="D40" s="71">
        <v>0</v>
      </c>
      <c r="E40" s="71">
        <v>0</v>
      </c>
      <c r="F40" s="71">
        <v>0</v>
      </c>
      <c r="G40" s="71">
        <v>2747</v>
      </c>
    </row>
    <row r="41" spans="1:7" ht="25.5">
      <c r="A41" s="69" t="s">
        <v>778</v>
      </c>
      <c r="B41" s="70" t="s">
        <v>779</v>
      </c>
      <c r="C41" s="71">
        <v>0</v>
      </c>
      <c r="D41" s="71">
        <v>0</v>
      </c>
      <c r="E41" s="71">
        <v>0</v>
      </c>
      <c r="F41" s="71">
        <v>0</v>
      </c>
      <c r="G41" s="71">
        <v>1558</v>
      </c>
    </row>
    <row r="42" spans="1:7" ht="12.75">
      <c r="A42" s="69" t="s">
        <v>780</v>
      </c>
      <c r="B42" s="70" t="s">
        <v>781</v>
      </c>
      <c r="C42" s="71">
        <v>4937</v>
      </c>
      <c r="D42" s="71">
        <v>8284</v>
      </c>
      <c r="E42" s="71">
        <v>8284</v>
      </c>
      <c r="F42" s="71">
        <v>0</v>
      </c>
      <c r="G42" s="71">
        <v>6140</v>
      </c>
    </row>
    <row r="43" spans="1:7" ht="12.75">
      <c r="A43" s="69" t="s">
        <v>694</v>
      </c>
      <c r="B43" s="70" t="s">
        <v>782</v>
      </c>
      <c r="C43" s="71">
        <v>1960</v>
      </c>
      <c r="D43" s="71">
        <v>3656</v>
      </c>
      <c r="E43" s="71">
        <v>3656</v>
      </c>
      <c r="F43" s="71">
        <v>0</v>
      </c>
      <c r="G43" s="71">
        <v>2722</v>
      </c>
    </row>
    <row r="44" spans="1:7" ht="12.75">
      <c r="A44" s="69" t="s">
        <v>783</v>
      </c>
      <c r="B44" s="70" t="s">
        <v>784</v>
      </c>
      <c r="C44" s="71">
        <v>0</v>
      </c>
      <c r="D44" s="71">
        <v>22</v>
      </c>
      <c r="E44" s="71">
        <v>22</v>
      </c>
      <c r="F44" s="71">
        <v>0</v>
      </c>
      <c r="G44" s="71">
        <v>22</v>
      </c>
    </row>
    <row r="45" spans="1:7" ht="25.5">
      <c r="A45" s="72" t="s">
        <v>785</v>
      </c>
      <c r="B45" s="73" t="s">
        <v>786</v>
      </c>
      <c r="C45" s="74">
        <v>19822</v>
      </c>
      <c r="D45" s="74">
        <v>28854</v>
      </c>
      <c r="E45" s="74">
        <v>28809</v>
      </c>
      <c r="F45" s="74">
        <v>0</v>
      </c>
      <c r="G45" s="74">
        <v>24564</v>
      </c>
    </row>
    <row r="46" spans="1:7" ht="12.75">
      <c r="A46" s="69" t="s">
        <v>787</v>
      </c>
      <c r="B46" s="70" t="s">
        <v>788</v>
      </c>
      <c r="C46" s="71">
        <v>0</v>
      </c>
      <c r="D46" s="71">
        <v>475</v>
      </c>
      <c r="E46" s="71">
        <v>475</v>
      </c>
      <c r="F46" s="71">
        <v>0</v>
      </c>
      <c r="G46" s="71">
        <v>32</v>
      </c>
    </row>
    <row r="47" spans="1:7" ht="12.75">
      <c r="A47" s="69" t="s">
        <v>789</v>
      </c>
      <c r="B47" s="70" t="s">
        <v>790</v>
      </c>
      <c r="C47" s="71">
        <v>0</v>
      </c>
      <c r="D47" s="71">
        <v>201</v>
      </c>
      <c r="E47" s="71">
        <v>201</v>
      </c>
      <c r="F47" s="71">
        <v>0</v>
      </c>
      <c r="G47" s="71">
        <v>1</v>
      </c>
    </row>
    <row r="48" spans="1:7" s="4" customFormat="1" ht="12.75">
      <c r="A48" s="72" t="s">
        <v>791</v>
      </c>
      <c r="B48" s="73" t="s">
        <v>792</v>
      </c>
      <c r="C48" s="74">
        <v>0</v>
      </c>
      <c r="D48" s="74">
        <v>676</v>
      </c>
      <c r="E48" s="74">
        <v>676</v>
      </c>
      <c r="F48" s="74">
        <v>0</v>
      </c>
      <c r="G48" s="74">
        <v>33</v>
      </c>
    </row>
    <row r="49" spans="1:7" s="4" customFormat="1" ht="25.5">
      <c r="A49" s="72" t="s">
        <v>710</v>
      </c>
      <c r="B49" s="73" t="s">
        <v>793</v>
      </c>
      <c r="C49" s="74">
        <v>101768</v>
      </c>
      <c r="D49" s="74">
        <v>129551</v>
      </c>
      <c r="E49" s="74">
        <v>129505</v>
      </c>
      <c r="F49" s="74">
        <v>0</v>
      </c>
      <c r="G49" s="74">
        <v>118759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I7"/>
  <sheetViews>
    <sheetView view="pageBreakPreview" zoomScaleSheetLayoutView="100" zoomScalePageLayoutView="0" workbookViewId="0" topLeftCell="A1">
      <selection activeCell="B2" sqref="B2"/>
    </sheetView>
  </sheetViews>
  <sheetFormatPr defaultColWidth="9.00390625" defaultRowHeight="12.75"/>
  <cols>
    <col min="2" max="2" width="49.00390625" style="0" customWidth="1"/>
    <col min="5" max="5" width="12.625" style="0" customWidth="1"/>
    <col min="6" max="6" width="12.25390625" style="0" customWidth="1"/>
    <col min="7" max="7" width="11.75390625" style="0" customWidth="1"/>
    <col min="8" max="8" width="12.00390625" style="0" customWidth="1"/>
    <col min="9" max="9" width="11.625" style="0" customWidth="1"/>
  </cols>
  <sheetData>
    <row r="1" spans="1:9" ht="12.75" customHeight="1" thickBot="1">
      <c r="A1" s="416" t="s">
        <v>802</v>
      </c>
      <c r="B1" s="416"/>
      <c r="C1" s="416"/>
      <c r="D1" s="416"/>
      <c r="E1" s="416"/>
      <c r="F1" s="416"/>
      <c r="G1" s="416"/>
      <c r="H1" s="416"/>
      <c r="I1" s="87" t="s">
        <v>801</v>
      </c>
    </row>
    <row r="2" spans="1:9" ht="96">
      <c r="A2" s="91"/>
      <c r="B2" s="92"/>
      <c r="C2" s="92" t="s">
        <v>561</v>
      </c>
      <c r="D2" s="92" t="s">
        <v>562</v>
      </c>
      <c r="E2" s="92" t="s">
        <v>563</v>
      </c>
      <c r="F2" s="92" t="s">
        <v>564</v>
      </c>
      <c r="G2" s="92" t="s">
        <v>565</v>
      </c>
      <c r="H2" s="92" t="s">
        <v>566</v>
      </c>
      <c r="I2" s="93" t="s">
        <v>567</v>
      </c>
    </row>
    <row r="3" spans="1:9" ht="15">
      <c r="A3" s="77">
        <v>2</v>
      </c>
      <c r="B3" s="68">
        <v>3</v>
      </c>
      <c r="C3" s="68">
        <v>4</v>
      </c>
      <c r="D3" s="68">
        <v>5</v>
      </c>
      <c r="E3" s="68">
        <v>6</v>
      </c>
      <c r="F3" s="68">
        <v>7</v>
      </c>
      <c r="G3" s="68">
        <v>8</v>
      </c>
      <c r="H3" s="68">
        <v>9</v>
      </c>
      <c r="I3" s="78">
        <v>10</v>
      </c>
    </row>
    <row r="4" spans="1:9" ht="25.5">
      <c r="A4" s="79" t="s">
        <v>584</v>
      </c>
      <c r="B4" s="70" t="s">
        <v>797</v>
      </c>
      <c r="C4" s="71">
        <v>0</v>
      </c>
      <c r="D4" s="71">
        <v>1647</v>
      </c>
      <c r="E4" s="71">
        <v>0</v>
      </c>
      <c r="F4" s="71">
        <v>1646</v>
      </c>
      <c r="G4" s="71">
        <v>0</v>
      </c>
      <c r="H4" s="71">
        <v>1974</v>
      </c>
      <c r="I4" s="80">
        <v>1646</v>
      </c>
    </row>
    <row r="5" spans="1:9" ht="12.75">
      <c r="A5" s="79" t="s">
        <v>586</v>
      </c>
      <c r="B5" s="70" t="s">
        <v>798</v>
      </c>
      <c r="C5" s="71">
        <v>22198</v>
      </c>
      <c r="D5" s="71">
        <v>22198</v>
      </c>
      <c r="E5" s="71">
        <v>0</v>
      </c>
      <c r="F5" s="71">
        <v>21497</v>
      </c>
      <c r="G5" s="71">
        <v>0</v>
      </c>
      <c r="H5" s="71">
        <v>0</v>
      </c>
      <c r="I5" s="80">
        <v>21497</v>
      </c>
    </row>
    <row r="6" spans="1:9" s="4" customFormat="1" ht="25.5">
      <c r="A6" s="81" t="s">
        <v>596</v>
      </c>
      <c r="B6" s="73" t="s">
        <v>799</v>
      </c>
      <c r="C6" s="74">
        <v>22198</v>
      </c>
      <c r="D6" s="74">
        <v>23845</v>
      </c>
      <c r="E6" s="74">
        <v>0</v>
      </c>
      <c r="F6" s="74">
        <v>23143</v>
      </c>
      <c r="G6" s="74">
        <v>0</v>
      </c>
      <c r="H6" s="74">
        <v>1974</v>
      </c>
      <c r="I6" s="82">
        <v>23143</v>
      </c>
    </row>
    <row r="7" spans="1:9" s="4" customFormat="1" ht="13.5" thickBot="1">
      <c r="A7" s="83" t="s">
        <v>614</v>
      </c>
      <c r="B7" s="84" t="s">
        <v>800</v>
      </c>
      <c r="C7" s="85">
        <v>22198</v>
      </c>
      <c r="D7" s="85">
        <v>23845</v>
      </c>
      <c r="E7" s="85">
        <v>0</v>
      </c>
      <c r="F7" s="85">
        <v>23143</v>
      </c>
      <c r="G7" s="85">
        <v>0</v>
      </c>
      <c r="H7" s="85">
        <v>1974</v>
      </c>
      <c r="I7" s="86">
        <v>23143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G8"/>
  <sheetViews>
    <sheetView view="pageBreakPreview" zoomScaleSheetLayoutView="100" zoomScalePageLayoutView="0" workbookViewId="0" topLeftCell="A1">
      <selection activeCell="B2" sqref="B2"/>
    </sheetView>
  </sheetViews>
  <sheetFormatPr defaultColWidth="9.00390625" defaultRowHeight="12.75"/>
  <cols>
    <col min="2" max="2" width="37.125" style="0" customWidth="1"/>
    <col min="5" max="6" width="11.25390625" style="0" customWidth="1"/>
    <col min="7" max="7" width="10.25390625" style="0" customWidth="1"/>
  </cols>
  <sheetData>
    <row r="1" spans="1:7" ht="12.75" customHeight="1" thickBot="1">
      <c r="A1" s="417" t="s">
        <v>813</v>
      </c>
      <c r="B1" s="417"/>
      <c r="C1" s="417"/>
      <c r="D1" s="417"/>
      <c r="E1" s="417"/>
      <c r="F1" s="417"/>
      <c r="G1" s="87" t="s">
        <v>812</v>
      </c>
    </row>
    <row r="2" spans="1:7" ht="60">
      <c r="A2" s="91"/>
      <c r="B2" s="92" t="s">
        <v>462</v>
      </c>
      <c r="C2" s="92" t="s">
        <v>561</v>
      </c>
      <c r="D2" s="92" t="s">
        <v>562</v>
      </c>
      <c r="E2" s="92" t="s">
        <v>803</v>
      </c>
      <c r="F2" s="92" t="s">
        <v>718</v>
      </c>
      <c r="G2" s="93" t="s">
        <v>567</v>
      </c>
    </row>
    <row r="3" spans="1:7" ht="15">
      <c r="A3" s="77">
        <v>2</v>
      </c>
      <c r="B3" s="68">
        <v>3</v>
      </c>
      <c r="C3" s="68">
        <v>4</v>
      </c>
      <c r="D3" s="68">
        <v>5</v>
      </c>
      <c r="E3" s="68">
        <v>6</v>
      </c>
      <c r="F3" s="68">
        <v>7</v>
      </c>
      <c r="G3" s="78">
        <v>8</v>
      </c>
    </row>
    <row r="4" spans="1:7" ht="25.5">
      <c r="A4" s="79" t="s">
        <v>804</v>
      </c>
      <c r="B4" s="70" t="s">
        <v>805</v>
      </c>
      <c r="C4" s="71">
        <v>16038</v>
      </c>
      <c r="D4" s="71">
        <v>17920</v>
      </c>
      <c r="E4" s="71">
        <v>17920</v>
      </c>
      <c r="F4" s="71">
        <v>0</v>
      </c>
      <c r="G4" s="80">
        <v>17920</v>
      </c>
    </row>
    <row r="5" spans="1:7" s="4" customFormat="1" ht="25.5">
      <c r="A5" s="81" t="s">
        <v>806</v>
      </c>
      <c r="B5" s="73" t="s">
        <v>807</v>
      </c>
      <c r="C5" s="74">
        <v>16038</v>
      </c>
      <c r="D5" s="74">
        <v>17920</v>
      </c>
      <c r="E5" s="74">
        <v>17920</v>
      </c>
      <c r="F5" s="74">
        <v>0</v>
      </c>
      <c r="G5" s="82">
        <v>17920</v>
      </c>
    </row>
    <row r="6" spans="1:7" ht="25.5">
      <c r="A6" s="79" t="s">
        <v>574</v>
      </c>
      <c r="B6" s="70" t="s">
        <v>808</v>
      </c>
      <c r="C6" s="71">
        <v>0</v>
      </c>
      <c r="D6" s="71">
        <v>1974</v>
      </c>
      <c r="E6" s="71">
        <v>1974</v>
      </c>
      <c r="F6" s="71">
        <v>0</v>
      </c>
      <c r="G6" s="80">
        <v>1974</v>
      </c>
    </row>
    <row r="7" spans="1:7" s="4" customFormat="1" ht="25.5">
      <c r="A7" s="81" t="s">
        <v>809</v>
      </c>
      <c r="B7" s="73" t="s">
        <v>810</v>
      </c>
      <c r="C7" s="74">
        <v>16038</v>
      </c>
      <c r="D7" s="74">
        <v>19894</v>
      </c>
      <c r="E7" s="74">
        <v>19894</v>
      </c>
      <c r="F7" s="74">
        <v>0</v>
      </c>
      <c r="G7" s="82">
        <v>19894</v>
      </c>
    </row>
    <row r="8" spans="1:7" s="4" customFormat="1" ht="26.25" thickBot="1">
      <c r="A8" s="83" t="s">
        <v>602</v>
      </c>
      <c r="B8" s="84" t="s">
        <v>811</v>
      </c>
      <c r="C8" s="85">
        <v>16038</v>
      </c>
      <c r="D8" s="85">
        <v>19894</v>
      </c>
      <c r="E8" s="85">
        <v>19894</v>
      </c>
      <c r="F8" s="85">
        <v>0</v>
      </c>
      <c r="G8" s="86">
        <v>19894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</sheetPr>
  <dimension ref="A1:AN79"/>
  <sheetViews>
    <sheetView view="pageBreakPreview" zoomScaleSheetLayoutView="100" zoomScalePageLayoutView="0" workbookViewId="0" topLeftCell="A1">
      <selection activeCell="A1" sqref="A1:AM1"/>
    </sheetView>
  </sheetViews>
  <sheetFormatPr defaultColWidth="12.75390625" defaultRowHeight="12.75"/>
  <cols>
    <col min="1" max="1" width="12.75390625" style="0" customWidth="1"/>
    <col min="2" max="2" width="43.00390625" style="0" customWidth="1"/>
    <col min="3" max="3" width="12.25390625" style="0" customWidth="1"/>
    <col min="4" max="4" width="15.375" style="0" customWidth="1"/>
    <col min="5" max="5" width="12.25390625" style="0" customWidth="1"/>
    <col min="6" max="6" width="13.00390625" style="0" customWidth="1"/>
  </cols>
  <sheetData>
    <row r="1" spans="1:40" s="95" customFormat="1" ht="11.25" customHeight="1">
      <c r="A1" s="418" t="s">
        <v>51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  <c r="AG1" s="419"/>
      <c r="AH1" s="419"/>
      <c r="AI1" s="419"/>
      <c r="AJ1" s="419"/>
      <c r="AK1" s="419"/>
      <c r="AL1" s="419"/>
      <c r="AM1" s="419"/>
      <c r="AN1" s="104" t="s">
        <v>50</v>
      </c>
    </row>
    <row r="2" spans="1:40" s="95" customFormat="1" ht="78.75" customHeight="1">
      <c r="A2" s="96"/>
      <c r="B2" s="96" t="s">
        <v>462</v>
      </c>
      <c r="C2" s="96" t="s">
        <v>420</v>
      </c>
      <c r="D2" s="96" t="s">
        <v>814</v>
      </c>
      <c r="E2" s="96" t="s">
        <v>815</v>
      </c>
      <c r="F2" s="96" t="s">
        <v>816</v>
      </c>
      <c r="G2" s="96" t="s">
        <v>817</v>
      </c>
      <c r="H2" s="96" t="s">
        <v>818</v>
      </c>
      <c r="I2" s="96" t="s">
        <v>819</v>
      </c>
      <c r="J2" s="96" t="s">
        <v>820</v>
      </c>
      <c r="K2" s="96" t="s">
        <v>821</v>
      </c>
      <c r="L2" s="96" t="s">
        <v>822</v>
      </c>
      <c r="M2" s="96" t="s">
        <v>823</v>
      </c>
      <c r="N2" s="96" t="s">
        <v>824</v>
      </c>
      <c r="O2" s="96" t="s">
        <v>825</v>
      </c>
      <c r="P2" s="96" t="s">
        <v>826</v>
      </c>
      <c r="Q2" s="96" t="s">
        <v>827</v>
      </c>
      <c r="R2" s="96" t="s">
        <v>828</v>
      </c>
      <c r="S2" s="96" t="s">
        <v>829</v>
      </c>
      <c r="T2" s="96" t="s">
        <v>830</v>
      </c>
      <c r="U2" s="96" t="s">
        <v>831</v>
      </c>
      <c r="V2" s="96" t="s">
        <v>832</v>
      </c>
      <c r="W2" s="96" t="s">
        <v>833</v>
      </c>
      <c r="X2" s="96" t="s">
        <v>834</v>
      </c>
      <c r="Y2" s="96" t="s">
        <v>835</v>
      </c>
      <c r="Z2" s="96" t="s">
        <v>836</v>
      </c>
      <c r="AA2" s="96" t="s">
        <v>837</v>
      </c>
      <c r="AB2" s="96" t="s">
        <v>838</v>
      </c>
      <c r="AC2" s="96" t="s">
        <v>839</v>
      </c>
      <c r="AD2" s="96" t="s">
        <v>840</v>
      </c>
      <c r="AE2" s="96" t="s">
        <v>841</v>
      </c>
      <c r="AF2" s="96" t="s">
        <v>842</v>
      </c>
      <c r="AG2" s="96" t="s">
        <v>843</v>
      </c>
      <c r="AH2" s="96" t="s">
        <v>844</v>
      </c>
      <c r="AI2" s="96" t="s">
        <v>845</v>
      </c>
      <c r="AJ2" s="96" t="s">
        <v>846</v>
      </c>
      <c r="AK2" s="96" t="s">
        <v>847</v>
      </c>
      <c r="AL2" s="96" t="s">
        <v>848</v>
      </c>
      <c r="AM2" s="96" t="s">
        <v>849</v>
      </c>
      <c r="AN2" s="96" t="s">
        <v>850</v>
      </c>
    </row>
    <row r="3" spans="1:40" s="100" customFormat="1" ht="11.25">
      <c r="A3" s="97" t="s">
        <v>527</v>
      </c>
      <c r="B3" s="98" t="s">
        <v>851</v>
      </c>
      <c r="C3" s="99">
        <v>20292</v>
      </c>
      <c r="D3" s="99">
        <v>1572</v>
      </c>
      <c r="E3" s="99">
        <v>0</v>
      </c>
      <c r="F3" s="99">
        <v>0</v>
      </c>
      <c r="G3" s="99">
        <v>0</v>
      </c>
      <c r="H3" s="99">
        <v>0</v>
      </c>
      <c r="I3" s="99">
        <v>0</v>
      </c>
      <c r="J3" s="99">
        <v>0</v>
      </c>
      <c r="K3" s="99">
        <v>0</v>
      </c>
      <c r="L3" s="99">
        <v>5393</v>
      </c>
      <c r="M3" s="99">
        <v>0</v>
      </c>
      <c r="N3" s="99">
        <v>0</v>
      </c>
      <c r="O3" s="99">
        <v>0</v>
      </c>
      <c r="P3" s="99">
        <v>575</v>
      </c>
      <c r="Q3" s="99">
        <v>2047</v>
      </c>
      <c r="R3" s="99">
        <v>0</v>
      </c>
      <c r="S3" s="99">
        <v>0</v>
      </c>
      <c r="T3" s="99">
        <v>2766</v>
      </c>
      <c r="U3" s="99">
        <v>0</v>
      </c>
      <c r="V3" s="99">
        <v>0</v>
      </c>
      <c r="W3" s="99">
        <v>536</v>
      </c>
      <c r="X3" s="99">
        <v>1489</v>
      </c>
      <c r="Y3" s="99">
        <v>0</v>
      </c>
      <c r="Z3" s="99">
        <v>860</v>
      </c>
      <c r="AA3" s="99">
        <v>0</v>
      </c>
      <c r="AB3" s="99">
        <v>0</v>
      </c>
      <c r="AC3" s="99">
        <v>0</v>
      </c>
      <c r="AD3" s="99">
        <v>3249</v>
      </c>
      <c r="AE3" s="99">
        <v>300</v>
      </c>
      <c r="AF3" s="99">
        <v>0</v>
      </c>
      <c r="AG3" s="99">
        <v>0</v>
      </c>
      <c r="AH3" s="99">
        <v>0</v>
      </c>
      <c r="AI3" s="99">
        <v>0</v>
      </c>
      <c r="AJ3" s="99">
        <v>0</v>
      </c>
      <c r="AK3" s="99">
        <v>1505</v>
      </c>
      <c r="AL3" s="99">
        <v>0</v>
      </c>
      <c r="AM3" s="99">
        <v>0</v>
      </c>
      <c r="AN3" s="99">
        <v>0</v>
      </c>
    </row>
    <row r="4" spans="1:40" s="100" customFormat="1" ht="11.25">
      <c r="A4" s="97" t="s">
        <v>532</v>
      </c>
      <c r="B4" s="98" t="s">
        <v>852</v>
      </c>
      <c r="C4" s="99">
        <v>686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297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389</v>
      </c>
      <c r="Y4" s="99">
        <v>0</v>
      </c>
      <c r="Z4" s="99">
        <v>0</v>
      </c>
      <c r="AA4" s="99">
        <v>0</v>
      </c>
      <c r="AB4" s="99">
        <v>0</v>
      </c>
      <c r="AC4" s="99">
        <v>0</v>
      </c>
      <c r="AD4" s="99">
        <v>0</v>
      </c>
      <c r="AE4" s="99">
        <v>0</v>
      </c>
      <c r="AF4" s="99">
        <v>0</v>
      </c>
      <c r="AG4" s="99">
        <v>0</v>
      </c>
      <c r="AH4" s="99">
        <v>0</v>
      </c>
      <c r="AI4" s="99">
        <v>0</v>
      </c>
      <c r="AJ4" s="99">
        <v>0</v>
      </c>
      <c r="AK4" s="99">
        <v>0</v>
      </c>
      <c r="AL4" s="99">
        <v>0</v>
      </c>
      <c r="AM4" s="99">
        <v>0</v>
      </c>
      <c r="AN4" s="99">
        <v>0</v>
      </c>
    </row>
    <row r="5" spans="1:40" s="100" customFormat="1" ht="11.25">
      <c r="A5" s="97" t="s">
        <v>570</v>
      </c>
      <c r="B5" s="98" t="s">
        <v>853</v>
      </c>
      <c r="C5" s="99">
        <v>125</v>
      </c>
      <c r="D5" s="99">
        <v>0</v>
      </c>
      <c r="E5" s="99">
        <v>0</v>
      </c>
      <c r="F5" s="99">
        <v>0</v>
      </c>
      <c r="G5" s="99">
        <v>0</v>
      </c>
      <c r="H5" s="99">
        <v>0</v>
      </c>
      <c r="I5" s="99">
        <v>0</v>
      </c>
      <c r="J5" s="99">
        <v>0</v>
      </c>
      <c r="K5" s="99">
        <v>0</v>
      </c>
      <c r="L5" s="99">
        <v>0</v>
      </c>
      <c r="M5" s="99">
        <v>0</v>
      </c>
      <c r="N5" s="99">
        <v>0</v>
      </c>
      <c r="O5" s="99">
        <v>0</v>
      </c>
      <c r="P5" s="99">
        <v>0</v>
      </c>
      <c r="Q5" s="99">
        <v>0</v>
      </c>
      <c r="R5" s="99">
        <v>0</v>
      </c>
      <c r="S5" s="99">
        <v>0</v>
      </c>
      <c r="T5" s="99">
        <v>125</v>
      </c>
      <c r="U5" s="99">
        <v>0</v>
      </c>
      <c r="V5" s="99">
        <v>0</v>
      </c>
      <c r="W5" s="99">
        <v>0</v>
      </c>
      <c r="X5" s="99">
        <v>0</v>
      </c>
      <c r="Y5" s="99">
        <v>0</v>
      </c>
      <c r="Z5" s="99">
        <v>0</v>
      </c>
      <c r="AA5" s="99">
        <v>0</v>
      </c>
      <c r="AB5" s="99">
        <v>0</v>
      </c>
      <c r="AC5" s="99">
        <v>0</v>
      </c>
      <c r="AD5" s="99">
        <v>0</v>
      </c>
      <c r="AE5" s="99">
        <v>0</v>
      </c>
      <c r="AF5" s="99">
        <v>0</v>
      </c>
      <c r="AG5" s="99">
        <v>0</v>
      </c>
      <c r="AH5" s="99">
        <v>0</v>
      </c>
      <c r="AI5" s="99">
        <v>0</v>
      </c>
      <c r="AJ5" s="99">
        <v>0</v>
      </c>
      <c r="AK5" s="99">
        <v>0</v>
      </c>
      <c r="AL5" s="99">
        <v>0</v>
      </c>
      <c r="AM5" s="99">
        <v>0</v>
      </c>
      <c r="AN5" s="99">
        <v>0</v>
      </c>
    </row>
    <row r="6" spans="1:40" s="100" customFormat="1" ht="11.25">
      <c r="A6" s="97" t="s">
        <v>572</v>
      </c>
      <c r="B6" s="98" t="s">
        <v>854</v>
      </c>
      <c r="C6" s="99">
        <v>970</v>
      </c>
      <c r="D6" s="99">
        <v>98</v>
      </c>
      <c r="E6" s="99">
        <v>0</v>
      </c>
      <c r="F6" s="99">
        <v>0</v>
      </c>
      <c r="G6" s="99">
        <v>0</v>
      </c>
      <c r="H6" s="99">
        <v>0</v>
      </c>
      <c r="I6" s="99">
        <v>0</v>
      </c>
      <c r="J6" s="99">
        <v>0</v>
      </c>
      <c r="K6" s="99">
        <v>0</v>
      </c>
      <c r="L6" s="99">
        <v>0</v>
      </c>
      <c r="M6" s="99">
        <v>0</v>
      </c>
      <c r="N6" s="99">
        <v>0</v>
      </c>
      <c r="O6" s="99">
        <v>0</v>
      </c>
      <c r="P6" s="99">
        <v>48</v>
      </c>
      <c r="Q6" s="99">
        <v>117</v>
      </c>
      <c r="R6" s="99">
        <v>0</v>
      </c>
      <c r="S6" s="99">
        <v>0</v>
      </c>
      <c r="T6" s="99">
        <v>106</v>
      </c>
      <c r="U6" s="99">
        <v>0</v>
      </c>
      <c r="V6" s="99">
        <v>0</v>
      </c>
      <c r="W6" s="99">
        <v>45</v>
      </c>
      <c r="X6" s="99">
        <v>112</v>
      </c>
      <c r="Y6" s="99">
        <v>0</v>
      </c>
      <c r="Z6" s="99">
        <v>58</v>
      </c>
      <c r="AA6" s="99">
        <v>0</v>
      </c>
      <c r="AB6" s="99">
        <v>0</v>
      </c>
      <c r="AC6" s="99">
        <v>0</v>
      </c>
      <c r="AD6" s="99">
        <v>244</v>
      </c>
      <c r="AE6" s="99">
        <v>23</v>
      </c>
      <c r="AF6" s="99">
        <v>0</v>
      </c>
      <c r="AG6" s="99">
        <v>0</v>
      </c>
      <c r="AH6" s="99">
        <v>0</v>
      </c>
      <c r="AI6" s="99">
        <v>0</v>
      </c>
      <c r="AJ6" s="99">
        <v>0</v>
      </c>
      <c r="AK6" s="99">
        <v>119</v>
      </c>
      <c r="AL6" s="99">
        <v>0</v>
      </c>
      <c r="AM6" s="99">
        <v>0</v>
      </c>
      <c r="AN6" s="99">
        <v>0</v>
      </c>
    </row>
    <row r="7" spans="1:40" s="100" customFormat="1" ht="22.5">
      <c r="A7" s="101" t="s">
        <v>574</v>
      </c>
      <c r="B7" s="102" t="s">
        <v>855</v>
      </c>
      <c r="C7" s="103">
        <v>22073</v>
      </c>
      <c r="D7" s="103">
        <v>1670</v>
      </c>
      <c r="E7" s="103">
        <v>0</v>
      </c>
      <c r="F7" s="103">
        <v>0</v>
      </c>
      <c r="G7" s="103">
        <v>0</v>
      </c>
      <c r="H7" s="103">
        <v>0</v>
      </c>
      <c r="I7" s="103">
        <v>0</v>
      </c>
      <c r="J7" s="103">
        <v>0</v>
      </c>
      <c r="K7" s="103">
        <v>0</v>
      </c>
      <c r="L7" s="103">
        <v>5393</v>
      </c>
      <c r="M7" s="103">
        <v>0</v>
      </c>
      <c r="N7" s="103">
        <v>0</v>
      </c>
      <c r="O7" s="103">
        <v>0</v>
      </c>
      <c r="P7" s="103">
        <v>623</v>
      </c>
      <c r="Q7" s="103">
        <v>2461</v>
      </c>
      <c r="R7" s="103">
        <v>0</v>
      </c>
      <c r="S7" s="103">
        <v>0</v>
      </c>
      <c r="T7" s="103">
        <v>2997</v>
      </c>
      <c r="U7" s="103">
        <v>0</v>
      </c>
      <c r="V7" s="103">
        <v>0</v>
      </c>
      <c r="W7" s="103">
        <v>581</v>
      </c>
      <c r="X7" s="103">
        <v>1990</v>
      </c>
      <c r="Y7" s="103">
        <v>0</v>
      </c>
      <c r="Z7" s="103">
        <v>918</v>
      </c>
      <c r="AA7" s="103">
        <v>0</v>
      </c>
      <c r="AB7" s="103">
        <v>0</v>
      </c>
      <c r="AC7" s="103">
        <v>0</v>
      </c>
      <c r="AD7" s="103">
        <v>3493</v>
      </c>
      <c r="AE7" s="103">
        <v>323</v>
      </c>
      <c r="AF7" s="103">
        <v>0</v>
      </c>
      <c r="AG7" s="103">
        <v>0</v>
      </c>
      <c r="AH7" s="103">
        <v>0</v>
      </c>
      <c r="AI7" s="103">
        <v>0</v>
      </c>
      <c r="AJ7" s="103">
        <v>0</v>
      </c>
      <c r="AK7" s="103">
        <v>1624</v>
      </c>
      <c r="AL7" s="103">
        <v>0</v>
      </c>
      <c r="AM7" s="103">
        <v>0</v>
      </c>
      <c r="AN7" s="103">
        <v>0</v>
      </c>
    </row>
    <row r="8" spans="1:40" s="100" customFormat="1" ht="11.25">
      <c r="A8" s="97" t="s">
        <v>576</v>
      </c>
      <c r="B8" s="98" t="s">
        <v>856</v>
      </c>
      <c r="C8" s="99">
        <v>5195</v>
      </c>
      <c r="D8" s="99">
        <v>5195</v>
      </c>
      <c r="E8" s="99">
        <v>0</v>
      </c>
      <c r="F8" s="99">
        <v>0</v>
      </c>
      <c r="G8" s="99">
        <v>0</v>
      </c>
      <c r="H8" s="99">
        <v>0</v>
      </c>
      <c r="I8" s="99">
        <v>0</v>
      </c>
      <c r="J8" s="99">
        <v>0</v>
      </c>
      <c r="K8" s="99">
        <v>0</v>
      </c>
      <c r="L8" s="99">
        <v>0</v>
      </c>
      <c r="M8" s="99">
        <v>0</v>
      </c>
      <c r="N8" s="99">
        <v>0</v>
      </c>
      <c r="O8" s="99">
        <v>0</v>
      </c>
      <c r="P8" s="99">
        <v>0</v>
      </c>
      <c r="Q8" s="99">
        <v>0</v>
      </c>
      <c r="R8" s="99">
        <v>0</v>
      </c>
      <c r="S8" s="99">
        <v>0</v>
      </c>
      <c r="T8" s="99">
        <v>0</v>
      </c>
      <c r="U8" s="99">
        <v>0</v>
      </c>
      <c r="V8" s="99">
        <v>0</v>
      </c>
      <c r="W8" s="99">
        <v>0</v>
      </c>
      <c r="X8" s="99">
        <v>0</v>
      </c>
      <c r="Y8" s="99">
        <v>0</v>
      </c>
      <c r="Z8" s="99">
        <v>0</v>
      </c>
      <c r="AA8" s="99">
        <v>0</v>
      </c>
      <c r="AB8" s="99">
        <v>0</v>
      </c>
      <c r="AC8" s="99">
        <v>0</v>
      </c>
      <c r="AD8" s="99">
        <v>0</v>
      </c>
      <c r="AE8" s="99">
        <v>0</v>
      </c>
      <c r="AF8" s="99">
        <v>0</v>
      </c>
      <c r="AG8" s="99">
        <v>0</v>
      </c>
      <c r="AH8" s="99">
        <v>0</v>
      </c>
      <c r="AI8" s="99">
        <v>0</v>
      </c>
      <c r="AJ8" s="99">
        <v>0</v>
      </c>
      <c r="AK8" s="99">
        <v>0</v>
      </c>
      <c r="AL8" s="99">
        <v>0</v>
      </c>
      <c r="AM8" s="99">
        <v>0</v>
      </c>
      <c r="AN8" s="99">
        <v>0</v>
      </c>
    </row>
    <row r="9" spans="1:40" s="100" customFormat="1" ht="11.25">
      <c r="A9" s="97" t="s">
        <v>578</v>
      </c>
      <c r="B9" s="98" t="s">
        <v>857</v>
      </c>
      <c r="C9" s="99">
        <v>1242</v>
      </c>
      <c r="D9" s="99">
        <v>75</v>
      </c>
      <c r="E9" s="99">
        <v>0</v>
      </c>
      <c r="F9" s="99">
        <v>0</v>
      </c>
      <c r="G9" s="99">
        <v>0</v>
      </c>
      <c r="H9" s="99">
        <v>27</v>
      </c>
      <c r="I9" s="99">
        <v>0</v>
      </c>
      <c r="J9" s="99">
        <v>0</v>
      </c>
      <c r="K9" s="99">
        <v>0</v>
      </c>
      <c r="L9" s="99">
        <v>0</v>
      </c>
      <c r="M9" s="99">
        <v>0</v>
      </c>
      <c r="N9" s="99">
        <v>0</v>
      </c>
      <c r="O9" s="99">
        <v>0</v>
      </c>
      <c r="P9" s="99">
        <v>0</v>
      </c>
      <c r="Q9" s="99">
        <v>27</v>
      </c>
      <c r="R9" s="99">
        <v>27</v>
      </c>
      <c r="S9" s="99">
        <v>44</v>
      </c>
      <c r="T9" s="99">
        <v>12</v>
      </c>
      <c r="U9" s="99">
        <v>39</v>
      </c>
      <c r="V9" s="99">
        <v>0</v>
      </c>
      <c r="W9" s="99">
        <v>73</v>
      </c>
      <c r="X9" s="99">
        <v>0</v>
      </c>
      <c r="Y9" s="99">
        <v>0</v>
      </c>
      <c r="Z9" s="99">
        <v>248</v>
      </c>
      <c r="AA9" s="99">
        <v>9</v>
      </c>
      <c r="AB9" s="99">
        <v>57</v>
      </c>
      <c r="AC9" s="99">
        <v>0</v>
      </c>
      <c r="AD9" s="99">
        <v>378</v>
      </c>
      <c r="AE9" s="99">
        <v>36</v>
      </c>
      <c r="AF9" s="99">
        <v>0</v>
      </c>
      <c r="AG9" s="99">
        <v>0</v>
      </c>
      <c r="AH9" s="99">
        <v>0</v>
      </c>
      <c r="AI9" s="99">
        <v>0</v>
      </c>
      <c r="AJ9" s="99">
        <v>0</v>
      </c>
      <c r="AK9" s="99">
        <v>190</v>
      </c>
      <c r="AL9" s="99">
        <v>0</v>
      </c>
      <c r="AM9" s="99">
        <v>0</v>
      </c>
      <c r="AN9" s="99">
        <v>0</v>
      </c>
    </row>
    <row r="10" spans="1:40" s="100" customFormat="1" ht="11.25">
      <c r="A10" s="101" t="s">
        <v>580</v>
      </c>
      <c r="B10" s="102" t="s">
        <v>858</v>
      </c>
      <c r="C10" s="103">
        <v>6437</v>
      </c>
      <c r="D10" s="103">
        <v>5270</v>
      </c>
      <c r="E10" s="103">
        <v>0</v>
      </c>
      <c r="F10" s="103">
        <v>0</v>
      </c>
      <c r="G10" s="103">
        <v>0</v>
      </c>
      <c r="H10" s="103">
        <v>27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0</v>
      </c>
      <c r="Q10" s="103">
        <v>27</v>
      </c>
      <c r="R10" s="103">
        <v>27</v>
      </c>
      <c r="S10" s="103">
        <v>44</v>
      </c>
      <c r="T10" s="103">
        <v>12</v>
      </c>
      <c r="U10" s="103">
        <v>39</v>
      </c>
      <c r="V10" s="103">
        <v>0</v>
      </c>
      <c r="W10" s="103">
        <v>73</v>
      </c>
      <c r="X10" s="103">
        <v>0</v>
      </c>
      <c r="Y10" s="103">
        <v>0</v>
      </c>
      <c r="Z10" s="103">
        <v>248</v>
      </c>
      <c r="AA10" s="103">
        <v>9</v>
      </c>
      <c r="AB10" s="103">
        <v>57</v>
      </c>
      <c r="AC10" s="103">
        <v>0</v>
      </c>
      <c r="AD10" s="103">
        <v>378</v>
      </c>
      <c r="AE10" s="103">
        <v>36</v>
      </c>
      <c r="AF10" s="103">
        <v>0</v>
      </c>
      <c r="AG10" s="103">
        <v>0</v>
      </c>
      <c r="AH10" s="103">
        <v>0</v>
      </c>
      <c r="AI10" s="103">
        <v>0</v>
      </c>
      <c r="AJ10" s="103">
        <v>0</v>
      </c>
      <c r="AK10" s="103">
        <v>190</v>
      </c>
      <c r="AL10" s="103">
        <v>0</v>
      </c>
      <c r="AM10" s="103">
        <v>0</v>
      </c>
      <c r="AN10" s="103">
        <v>0</v>
      </c>
    </row>
    <row r="11" spans="1:40" s="100" customFormat="1" ht="11.25">
      <c r="A11" s="101" t="s">
        <v>582</v>
      </c>
      <c r="B11" s="102" t="s">
        <v>583</v>
      </c>
      <c r="C11" s="103">
        <v>28510</v>
      </c>
      <c r="D11" s="103">
        <v>6940</v>
      </c>
      <c r="E11" s="103">
        <v>0</v>
      </c>
      <c r="F11" s="103">
        <v>0</v>
      </c>
      <c r="G11" s="103">
        <v>0</v>
      </c>
      <c r="H11" s="103">
        <v>27</v>
      </c>
      <c r="I11" s="103">
        <v>0</v>
      </c>
      <c r="J11" s="103">
        <v>0</v>
      </c>
      <c r="K11" s="103">
        <v>0</v>
      </c>
      <c r="L11" s="103">
        <v>5393</v>
      </c>
      <c r="M11" s="103">
        <v>0</v>
      </c>
      <c r="N11" s="103">
        <v>0</v>
      </c>
      <c r="O11" s="103">
        <v>0</v>
      </c>
      <c r="P11" s="103">
        <v>623</v>
      </c>
      <c r="Q11" s="103">
        <v>2488</v>
      </c>
      <c r="R11" s="103">
        <v>27</v>
      </c>
      <c r="S11" s="103">
        <v>44</v>
      </c>
      <c r="T11" s="103">
        <v>3009</v>
      </c>
      <c r="U11" s="103">
        <v>39</v>
      </c>
      <c r="V11" s="103">
        <v>0</v>
      </c>
      <c r="W11" s="103">
        <v>654</v>
      </c>
      <c r="X11" s="103">
        <v>1990</v>
      </c>
      <c r="Y11" s="103">
        <v>0</v>
      </c>
      <c r="Z11" s="103">
        <v>1166</v>
      </c>
      <c r="AA11" s="103">
        <v>9</v>
      </c>
      <c r="AB11" s="103">
        <v>57</v>
      </c>
      <c r="AC11" s="103">
        <v>0</v>
      </c>
      <c r="AD11" s="103">
        <v>3871</v>
      </c>
      <c r="AE11" s="103">
        <v>359</v>
      </c>
      <c r="AF11" s="103">
        <v>0</v>
      </c>
      <c r="AG11" s="103">
        <v>0</v>
      </c>
      <c r="AH11" s="103">
        <v>0</v>
      </c>
      <c r="AI11" s="103">
        <v>0</v>
      </c>
      <c r="AJ11" s="103">
        <v>0</v>
      </c>
      <c r="AK11" s="103">
        <v>1814</v>
      </c>
      <c r="AL11" s="103">
        <v>0</v>
      </c>
      <c r="AM11" s="103">
        <v>0</v>
      </c>
      <c r="AN11" s="103">
        <v>0</v>
      </c>
    </row>
    <row r="12" spans="1:40" s="100" customFormat="1" ht="22.5">
      <c r="A12" s="101" t="s">
        <v>584</v>
      </c>
      <c r="B12" s="102" t="s">
        <v>859</v>
      </c>
      <c r="C12" s="103">
        <v>7048</v>
      </c>
      <c r="D12" s="103">
        <v>1914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814</v>
      </c>
      <c r="M12" s="103">
        <v>0</v>
      </c>
      <c r="N12" s="103">
        <v>0</v>
      </c>
      <c r="O12" s="103">
        <v>0</v>
      </c>
      <c r="P12" s="103">
        <v>98</v>
      </c>
      <c r="Q12" s="103">
        <v>773</v>
      </c>
      <c r="R12" s="103">
        <v>5</v>
      </c>
      <c r="S12" s="103">
        <v>2</v>
      </c>
      <c r="T12" s="103">
        <v>791</v>
      </c>
      <c r="U12" s="103">
        <v>14</v>
      </c>
      <c r="V12" s="103">
        <v>0</v>
      </c>
      <c r="W12" s="103">
        <v>178</v>
      </c>
      <c r="X12" s="103">
        <v>600</v>
      </c>
      <c r="Y12" s="103">
        <v>0</v>
      </c>
      <c r="Z12" s="103">
        <v>318</v>
      </c>
      <c r="AA12" s="103">
        <v>0</v>
      </c>
      <c r="AB12" s="103">
        <v>22</v>
      </c>
      <c r="AC12" s="103">
        <v>0</v>
      </c>
      <c r="AD12" s="103">
        <v>953</v>
      </c>
      <c r="AE12" s="103">
        <v>91</v>
      </c>
      <c r="AF12" s="103">
        <v>0</v>
      </c>
      <c r="AG12" s="103">
        <v>0</v>
      </c>
      <c r="AH12" s="103">
        <v>0</v>
      </c>
      <c r="AI12" s="103">
        <v>0</v>
      </c>
      <c r="AJ12" s="103">
        <v>0</v>
      </c>
      <c r="AK12" s="103">
        <v>475</v>
      </c>
      <c r="AL12" s="103">
        <v>0</v>
      </c>
      <c r="AM12" s="103">
        <v>0</v>
      </c>
      <c r="AN12" s="103">
        <v>0</v>
      </c>
    </row>
    <row r="13" spans="1:40" s="100" customFormat="1" ht="11.25">
      <c r="A13" s="97" t="s">
        <v>586</v>
      </c>
      <c r="B13" s="98" t="s">
        <v>860</v>
      </c>
      <c r="C13" s="99">
        <v>6502</v>
      </c>
      <c r="D13" s="99">
        <v>1838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811</v>
      </c>
      <c r="M13" s="99">
        <v>0</v>
      </c>
      <c r="N13" s="99">
        <v>0</v>
      </c>
      <c r="O13" s="99">
        <v>0</v>
      </c>
      <c r="P13" s="99">
        <v>88</v>
      </c>
      <c r="Q13" s="99">
        <v>700</v>
      </c>
      <c r="R13" s="99">
        <v>5</v>
      </c>
      <c r="S13" s="99">
        <v>2</v>
      </c>
      <c r="T13" s="99">
        <v>747</v>
      </c>
      <c r="U13" s="99">
        <v>14</v>
      </c>
      <c r="V13" s="99">
        <v>0</v>
      </c>
      <c r="W13" s="99">
        <v>151</v>
      </c>
      <c r="X13" s="99">
        <v>507</v>
      </c>
      <c r="Y13" s="99">
        <v>0</v>
      </c>
      <c r="Z13" s="99">
        <v>293</v>
      </c>
      <c r="AA13" s="99">
        <v>0</v>
      </c>
      <c r="AB13" s="99">
        <v>10</v>
      </c>
      <c r="AC13" s="99">
        <v>0</v>
      </c>
      <c r="AD13" s="99">
        <v>849</v>
      </c>
      <c r="AE13" s="99">
        <v>80</v>
      </c>
      <c r="AF13" s="99">
        <v>0</v>
      </c>
      <c r="AG13" s="99">
        <v>0</v>
      </c>
      <c r="AH13" s="99">
        <v>0</v>
      </c>
      <c r="AI13" s="99">
        <v>0</v>
      </c>
      <c r="AJ13" s="99">
        <v>0</v>
      </c>
      <c r="AK13" s="99">
        <v>407</v>
      </c>
      <c r="AL13" s="99">
        <v>0</v>
      </c>
      <c r="AM13" s="99">
        <v>0</v>
      </c>
      <c r="AN13" s="99">
        <v>0</v>
      </c>
    </row>
    <row r="14" spans="1:40" s="100" customFormat="1" ht="11.25">
      <c r="A14" s="97" t="s">
        <v>588</v>
      </c>
      <c r="B14" s="98" t="s">
        <v>861</v>
      </c>
      <c r="C14" s="99">
        <v>210</v>
      </c>
      <c r="D14" s="99">
        <v>16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3</v>
      </c>
      <c r="M14" s="99">
        <v>0</v>
      </c>
      <c r="N14" s="99">
        <v>0</v>
      </c>
      <c r="O14" s="99">
        <v>0</v>
      </c>
      <c r="P14" s="99">
        <v>5</v>
      </c>
      <c r="Q14" s="99">
        <v>36</v>
      </c>
      <c r="R14" s="99">
        <v>0</v>
      </c>
      <c r="S14" s="99">
        <v>0</v>
      </c>
      <c r="T14" s="99">
        <v>22</v>
      </c>
      <c r="U14" s="99">
        <v>0</v>
      </c>
      <c r="V14" s="99">
        <v>0</v>
      </c>
      <c r="W14" s="99">
        <v>9</v>
      </c>
      <c r="X14" s="99">
        <v>41</v>
      </c>
      <c r="Y14" s="99">
        <v>0</v>
      </c>
      <c r="Z14" s="99">
        <v>10</v>
      </c>
      <c r="AA14" s="99">
        <v>0</v>
      </c>
      <c r="AB14" s="99">
        <v>8</v>
      </c>
      <c r="AC14" s="99">
        <v>0</v>
      </c>
      <c r="AD14" s="99">
        <v>35</v>
      </c>
      <c r="AE14" s="99">
        <v>4</v>
      </c>
      <c r="AF14" s="99">
        <v>0</v>
      </c>
      <c r="AG14" s="99">
        <v>0</v>
      </c>
      <c r="AH14" s="99">
        <v>0</v>
      </c>
      <c r="AI14" s="99">
        <v>0</v>
      </c>
      <c r="AJ14" s="99">
        <v>0</v>
      </c>
      <c r="AK14" s="99">
        <v>21</v>
      </c>
      <c r="AL14" s="99">
        <v>0</v>
      </c>
      <c r="AM14" s="99">
        <v>0</v>
      </c>
      <c r="AN14" s="99">
        <v>0</v>
      </c>
    </row>
    <row r="15" spans="1:40" s="100" customFormat="1" ht="11.25">
      <c r="A15" s="97" t="s">
        <v>590</v>
      </c>
      <c r="B15" s="98" t="s">
        <v>862</v>
      </c>
      <c r="C15" s="99">
        <v>65</v>
      </c>
      <c r="D15" s="99">
        <v>36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99">
        <v>0</v>
      </c>
      <c r="V15" s="99">
        <v>0</v>
      </c>
      <c r="W15" s="99">
        <v>2</v>
      </c>
      <c r="X15" s="99">
        <v>12</v>
      </c>
      <c r="Y15" s="99">
        <v>0</v>
      </c>
      <c r="Z15" s="99">
        <v>0</v>
      </c>
      <c r="AA15" s="99">
        <v>0</v>
      </c>
      <c r="AB15" s="99">
        <v>0</v>
      </c>
      <c r="AC15" s="99">
        <v>0</v>
      </c>
      <c r="AD15" s="99">
        <v>9</v>
      </c>
      <c r="AE15" s="99">
        <v>1</v>
      </c>
      <c r="AF15" s="99">
        <v>0</v>
      </c>
      <c r="AG15" s="99">
        <v>0</v>
      </c>
      <c r="AH15" s="99">
        <v>0</v>
      </c>
      <c r="AI15" s="99">
        <v>0</v>
      </c>
      <c r="AJ15" s="99">
        <v>0</v>
      </c>
      <c r="AK15" s="99">
        <v>5</v>
      </c>
      <c r="AL15" s="99">
        <v>0</v>
      </c>
      <c r="AM15" s="99">
        <v>0</v>
      </c>
      <c r="AN15" s="99">
        <v>0</v>
      </c>
    </row>
    <row r="16" spans="1:40" s="100" customFormat="1" ht="33.75">
      <c r="A16" s="97" t="s">
        <v>592</v>
      </c>
      <c r="B16" s="98" t="s">
        <v>0</v>
      </c>
      <c r="C16" s="99">
        <v>19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99">
        <v>0</v>
      </c>
      <c r="P16" s="99">
        <v>0</v>
      </c>
      <c r="Q16" s="99">
        <v>8</v>
      </c>
      <c r="R16" s="99">
        <v>0</v>
      </c>
      <c r="S16" s="99">
        <v>0</v>
      </c>
      <c r="T16" s="99">
        <v>0</v>
      </c>
      <c r="U16" s="99">
        <v>0</v>
      </c>
      <c r="V16" s="99">
        <v>0</v>
      </c>
      <c r="W16" s="99">
        <v>0</v>
      </c>
      <c r="X16" s="99">
        <v>0</v>
      </c>
      <c r="Y16" s="99">
        <v>0</v>
      </c>
      <c r="Z16" s="99">
        <v>0</v>
      </c>
      <c r="AA16" s="99">
        <v>0</v>
      </c>
      <c r="AB16" s="99">
        <v>0</v>
      </c>
      <c r="AC16" s="99">
        <v>0</v>
      </c>
      <c r="AD16" s="99">
        <v>3</v>
      </c>
      <c r="AE16" s="99">
        <v>0</v>
      </c>
      <c r="AF16" s="99">
        <v>0</v>
      </c>
      <c r="AG16" s="99">
        <v>0</v>
      </c>
      <c r="AH16" s="99">
        <v>0</v>
      </c>
      <c r="AI16" s="99">
        <v>0</v>
      </c>
      <c r="AJ16" s="99">
        <v>0</v>
      </c>
      <c r="AK16" s="99">
        <v>8</v>
      </c>
      <c r="AL16" s="99">
        <v>0</v>
      </c>
      <c r="AM16" s="99">
        <v>0</v>
      </c>
      <c r="AN16" s="99">
        <v>0</v>
      </c>
    </row>
    <row r="17" spans="1:40" s="100" customFormat="1" ht="11.25">
      <c r="A17" s="97" t="s">
        <v>594</v>
      </c>
      <c r="B17" s="98" t="s">
        <v>1</v>
      </c>
      <c r="C17" s="99">
        <v>252</v>
      </c>
      <c r="D17" s="99">
        <v>24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  <c r="M17" s="99">
        <v>0</v>
      </c>
      <c r="N17" s="99">
        <v>0</v>
      </c>
      <c r="O17" s="99">
        <v>0</v>
      </c>
      <c r="P17" s="99">
        <v>5</v>
      </c>
      <c r="Q17" s="99">
        <v>29</v>
      </c>
      <c r="R17" s="99">
        <v>0</v>
      </c>
      <c r="S17" s="99">
        <v>0</v>
      </c>
      <c r="T17" s="99">
        <v>22</v>
      </c>
      <c r="U17" s="99">
        <v>0</v>
      </c>
      <c r="V17" s="99">
        <v>0</v>
      </c>
      <c r="W17" s="99">
        <v>16</v>
      </c>
      <c r="X17" s="99">
        <v>40</v>
      </c>
      <c r="Y17" s="99">
        <v>0</v>
      </c>
      <c r="Z17" s="99">
        <v>15</v>
      </c>
      <c r="AA17" s="99">
        <v>0</v>
      </c>
      <c r="AB17" s="99">
        <v>4</v>
      </c>
      <c r="AC17" s="99">
        <v>0</v>
      </c>
      <c r="AD17" s="99">
        <v>57</v>
      </c>
      <c r="AE17" s="99">
        <v>6</v>
      </c>
      <c r="AF17" s="99">
        <v>0</v>
      </c>
      <c r="AG17" s="99">
        <v>0</v>
      </c>
      <c r="AH17" s="99">
        <v>0</v>
      </c>
      <c r="AI17" s="99">
        <v>0</v>
      </c>
      <c r="AJ17" s="99">
        <v>0</v>
      </c>
      <c r="AK17" s="99">
        <v>34</v>
      </c>
      <c r="AL17" s="99">
        <v>0</v>
      </c>
      <c r="AM17" s="99">
        <v>0</v>
      </c>
      <c r="AN17" s="99">
        <v>0</v>
      </c>
    </row>
    <row r="18" spans="1:40" s="100" customFormat="1" ht="11.25">
      <c r="A18" s="97" t="s">
        <v>596</v>
      </c>
      <c r="B18" s="98" t="s">
        <v>2</v>
      </c>
      <c r="C18" s="99">
        <v>73</v>
      </c>
      <c r="D18" s="99">
        <v>3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  <c r="P18" s="99">
        <v>0</v>
      </c>
      <c r="Q18" s="99">
        <v>0</v>
      </c>
      <c r="R18" s="99">
        <v>0</v>
      </c>
      <c r="S18" s="99">
        <v>0</v>
      </c>
      <c r="T18" s="99">
        <v>45</v>
      </c>
      <c r="U18" s="99">
        <v>0</v>
      </c>
      <c r="V18" s="99">
        <v>0</v>
      </c>
      <c r="W18" s="99">
        <v>0</v>
      </c>
      <c r="X18" s="99">
        <v>25</v>
      </c>
      <c r="Y18" s="99">
        <v>0</v>
      </c>
      <c r="Z18" s="99">
        <v>0</v>
      </c>
      <c r="AA18" s="99">
        <v>0</v>
      </c>
      <c r="AB18" s="99">
        <v>0</v>
      </c>
      <c r="AC18" s="99">
        <v>0</v>
      </c>
      <c r="AD18" s="99">
        <v>0</v>
      </c>
      <c r="AE18" s="99">
        <v>0</v>
      </c>
      <c r="AF18" s="99">
        <v>0</v>
      </c>
      <c r="AG18" s="99">
        <v>0</v>
      </c>
      <c r="AH18" s="99">
        <v>0</v>
      </c>
      <c r="AI18" s="99">
        <v>0</v>
      </c>
      <c r="AJ18" s="99">
        <v>0</v>
      </c>
      <c r="AK18" s="99">
        <v>0</v>
      </c>
      <c r="AL18" s="99">
        <v>0</v>
      </c>
      <c r="AM18" s="99">
        <v>0</v>
      </c>
      <c r="AN18" s="99">
        <v>0</v>
      </c>
    </row>
    <row r="19" spans="1:40" s="100" customFormat="1" ht="11.25">
      <c r="A19" s="97" t="s">
        <v>598</v>
      </c>
      <c r="B19" s="98" t="s">
        <v>3</v>
      </c>
      <c r="C19" s="99">
        <v>13464</v>
      </c>
      <c r="D19" s="99">
        <v>943</v>
      </c>
      <c r="E19" s="99">
        <v>531</v>
      </c>
      <c r="F19" s="99">
        <v>3</v>
      </c>
      <c r="G19" s="99">
        <v>0</v>
      </c>
      <c r="H19" s="99">
        <v>146</v>
      </c>
      <c r="I19" s="99">
        <v>0</v>
      </c>
      <c r="J19" s="99">
        <v>0</v>
      </c>
      <c r="K19" s="99">
        <v>0</v>
      </c>
      <c r="L19" s="99">
        <v>29</v>
      </c>
      <c r="M19" s="99">
        <v>127</v>
      </c>
      <c r="N19" s="99">
        <v>0</v>
      </c>
      <c r="O19" s="99">
        <v>0</v>
      </c>
      <c r="P19" s="99">
        <v>727</v>
      </c>
      <c r="Q19" s="99">
        <v>857</v>
      </c>
      <c r="R19" s="99">
        <v>14</v>
      </c>
      <c r="S19" s="99">
        <v>8</v>
      </c>
      <c r="T19" s="99">
        <v>12</v>
      </c>
      <c r="U19" s="99">
        <v>0</v>
      </c>
      <c r="V19" s="99">
        <v>9</v>
      </c>
      <c r="W19" s="99">
        <v>788</v>
      </c>
      <c r="X19" s="99">
        <v>32</v>
      </c>
      <c r="Y19" s="99">
        <v>31</v>
      </c>
      <c r="Z19" s="99">
        <v>812</v>
      </c>
      <c r="AA19" s="99">
        <v>0</v>
      </c>
      <c r="AB19" s="99">
        <v>74</v>
      </c>
      <c r="AC19" s="99">
        <v>113</v>
      </c>
      <c r="AD19" s="99">
        <v>5264</v>
      </c>
      <c r="AE19" s="99">
        <v>475</v>
      </c>
      <c r="AF19" s="99">
        <v>0</v>
      </c>
      <c r="AG19" s="99">
        <v>0</v>
      </c>
      <c r="AH19" s="99">
        <v>0</v>
      </c>
      <c r="AI19" s="99">
        <v>0</v>
      </c>
      <c r="AJ19" s="99">
        <v>0</v>
      </c>
      <c r="AK19" s="99">
        <v>2469</v>
      </c>
      <c r="AL19" s="99">
        <v>0</v>
      </c>
      <c r="AM19" s="99">
        <v>0</v>
      </c>
      <c r="AN19" s="99">
        <v>0</v>
      </c>
    </row>
    <row r="20" spans="1:40" s="100" customFormat="1" ht="11.25">
      <c r="A20" s="97" t="s">
        <v>600</v>
      </c>
      <c r="B20" s="98" t="s">
        <v>4</v>
      </c>
      <c r="C20" s="99">
        <v>24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99">
        <v>0</v>
      </c>
      <c r="O20" s="99">
        <v>0</v>
      </c>
      <c r="P20" s="99">
        <v>0</v>
      </c>
      <c r="Q20" s="99">
        <v>0</v>
      </c>
      <c r="R20" s="99">
        <v>0</v>
      </c>
      <c r="S20" s="99">
        <v>0</v>
      </c>
      <c r="T20" s="99">
        <v>0</v>
      </c>
      <c r="U20" s="99">
        <v>0</v>
      </c>
      <c r="V20" s="99">
        <v>0</v>
      </c>
      <c r="W20" s="99">
        <v>2</v>
      </c>
      <c r="X20" s="99">
        <v>0</v>
      </c>
      <c r="Y20" s="99">
        <v>0</v>
      </c>
      <c r="Z20" s="99">
        <v>0</v>
      </c>
      <c r="AA20" s="99">
        <v>0</v>
      </c>
      <c r="AB20" s="99">
        <v>0</v>
      </c>
      <c r="AC20" s="99">
        <v>0</v>
      </c>
      <c r="AD20" s="99">
        <v>14</v>
      </c>
      <c r="AE20" s="99">
        <v>2</v>
      </c>
      <c r="AF20" s="99">
        <v>0</v>
      </c>
      <c r="AG20" s="99">
        <v>0</v>
      </c>
      <c r="AH20" s="99">
        <v>0</v>
      </c>
      <c r="AI20" s="99">
        <v>0</v>
      </c>
      <c r="AJ20" s="99">
        <v>0</v>
      </c>
      <c r="AK20" s="99">
        <v>6</v>
      </c>
      <c r="AL20" s="99">
        <v>0</v>
      </c>
      <c r="AM20" s="99">
        <v>0</v>
      </c>
      <c r="AN20" s="99">
        <v>0</v>
      </c>
    </row>
    <row r="21" spans="1:40" s="100" customFormat="1" ht="11.25">
      <c r="A21" s="101" t="s">
        <v>602</v>
      </c>
      <c r="B21" s="102" t="s">
        <v>5</v>
      </c>
      <c r="C21" s="103">
        <v>13561</v>
      </c>
      <c r="D21" s="103">
        <v>946</v>
      </c>
      <c r="E21" s="103">
        <v>531</v>
      </c>
      <c r="F21" s="103">
        <v>3</v>
      </c>
      <c r="G21" s="103">
        <v>0</v>
      </c>
      <c r="H21" s="103">
        <v>146</v>
      </c>
      <c r="I21" s="103">
        <v>0</v>
      </c>
      <c r="J21" s="103">
        <v>0</v>
      </c>
      <c r="K21" s="103">
        <v>0</v>
      </c>
      <c r="L21" s="103">
        <v>29</v>
      </c>
      <c r="M21" s="103">
        <v>127</v>
      </c>
      <c r="N21" s="103">
        <v>0</v>
      </c>
      <c r="O21" s="103">
        <v>0</v>
      </c>
      <c r="P21" s="103">
        <v>727</v>
      </c>
      <c r="Q21" s="103">
        <v>857</v>
      </c>
      <c r="R21" s="103">
        <v>14</v>
      </c>
      <c r="S21" s="103">
        <v>8</v>
      </c>
      <c r="T21" s="103">
        <v>57</v>
      </c>
      <c r="U21" s="103">
        <v>0</v>
      </c>
      <c r="V21" s="103">
        <v>9</v>
      </c>
      <c r="W21" s="103">
        <v>790</v>
      </c>
      <c r="X21" s="103">
        <v>57</v>
      </c>
      <c r="Y21" s="103">
        <v>31</v>
      </c>
      <c r="Z21" s="103">
        <v>812</v>
      </c>
      <c r="AA21" s="103">
        <v>0</v>
      </c>
      <c r="AB21" s="103">
        <v>74</v>
      </c>
      <c r="AC21" s="103">
        <v>113</v>
      </c>
      <c r="AD21" s="103">
        <v>5278</v>
      </c>
      <c r="AE21" s="103">
        <v>477</v>
      </c>
      <c r="AF21" s="103">
        <v>0</v>
      </c>
      <c r="AG21" s="103">
        <v>0</v>
      </c>
      <c r="AH21" s="103">
        <v>0</v>
      </c>
      <c r="AI21" s="103">
        <v>0</v>
      </c>
      <c r="AJ21" s="103">
        <v>0</v>
      </c>
      <c r="AK21" s="103">
        <v>2475</v>
      </c>
      <c r="AL21" s="103">
        <v>0</v>
      </c>
      <c r="AM21" s="103">
        <v>0</v>
      </c>
      <c r="AN21" s="103">
        <v>0</v>
      </c>
    </row>
    <row r="22" spans="1:40" s="100" customFormat="1" ht="11.25">
      <c r="A22" s="97" t="s">
        <v>604</v>
      </c>
      <c r="B22" s="98" t="s">
        <v>6</v>
      </c>
      <c r="C22" s="99">
        <v>736</v>
      </c>
      <c r="D22" s="99">
        <v>342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>
        <v>20</v>
      </c>
      <c r="Q22" s="99">
        <v>50</v>
      </c>
      <c r="R22" s="99">
        <v>60</v>
      </c>
      <c r="S22" s="99">
        <v>0</v>
      </c>
      <c r="T22" s="99">
        <v>47</v>
      </c>
      <c r="U22" s="99">
        <v>0</v>
      </c>
      <c r="V22" s="99">
        <v>0</v>
      </c>
      <c r="W22" s="99">
        <v>9</v>
      </c>
      <c r="X22" s="99">
        <v>70</v>
      </c>
      <c r="Y22" s="99">
        <v>0</v>
      </c>
      <c r="Z22" s="99">
        <v>27</v>
      </c>
      <c r="AA22" s="99">
        <v>0</v>
      </c>
      <c r="AB22" s="99">
        <v>22</v>
      </c>
      <c r="AC22" s="99">
        <v>0</v>
      </c>
      <c r="AD22" s="99">
        <v>58</v>
      </c>
      <c r="AE22" s="99">
        <v>5</v>
      </c>
      <c r="AF22" s="99">
        <v>0</v>
      </c>
      <c r="AG22" s="99">
        <v>0</v>
      </c>
      <c r="AH22" s="99">
        <v>0</v>
      </c>
      <c r="AI22" s="99">
        <v>0</v>
      </c>
      <c r="AJ22" s="99">
        <v>0</v>
      </c>
      <c r="AK22" s="99">
        <v>26</v>
      </c>
      <c r="AL22" s="99">
        <v>0</v>
      </c>
      <c r="AM22" s="99">
        <v>0</v>
      </c>
      <c r="AN22" s="99">
        <v>0</v>
      </c>
    </row>
    <row r="23" spans="1:40" s="100" customFormat="1" ht="11.25">
      <c r="A23" s="101" t="s">
        <v>606</v>
      </c>
      <c r="B23" s="102" t="s">
        <v>7</v>
      </c>
      <c r="C23" s="103">
        <v>736</v>
      </c>
      <c r="D23" s="103">
        <v>342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20</v>
      </c>
      <c r="Q23" s="103">
        <v>50</v>
      </c>
      <c r="R23" s="103">
        <v>60</v>
      </c>
      <c r="S23" s="103">
        <v>0</v>
      </c>
      <c r="T23" s="103">
        <v>47</v>
      </c>
      <c r="U23" s="103">
        <v>0</v>
      </c>
      <c r="V23" s="103">
        <v>0</v>
      </c>
      <c r="W23" s="103">
        <v>9</v>
      </c>
      <c r="X23" s="103">
        <v>70</v>
      </c>
      <c r="Y23" s="103">
        <v>0</v>
      </c>
      <c r="Z23" s="103">
        <v>27</v>
      </c>
      <c r="AA23" s="103">
        <v>0</v>
      </c>
      <c r="AB23" s="103">
        <v>22</v>
      </c>
      <c r="AC23" s="103">
        <v>0</v>
      </c>
      <c r="AD23" s="103">
        <v>58</v>
      </c>
      <c r="AE23" s="103">
        <v>5</v>
      </c>
      <c r="AF23" s="103">
        <v>0</v>
      </c>
      <c r="AG23" s="103">
        <v>0</v>
      </c>
      <c r="AH23" s="103">
        <v>0</v>
      </c>
      <c r="AI23" s="103">
        <v>0</v>
      </c>
      <c r="AJ23" s="103">
        <v>0</v>
      </c>
      <c r="AK23" s="103">
        <v>26</v>
      </c>
      <c r="AL23" s="103">
        <v>0</v>
      </c>
      <c r="AM23" s="103">
        <v>0</v>
      </c>
      <c r="AN23" s="103">
        <v>0</v>
      </c>
    </row>
    <row r="24" spans="1:40" s="100" customFormat="1" ht="11.25">
      <c r="A24" s="97" t="s">
        <v>608</v>
      </c>
      <c r="B24" s="98" t="s">
        <v>8</v>
      </c>
      <c r="C24" s="99">
        <v>3405</v>
      </c>
      <c r="D24" s="99">
        <v>541</v>
      </c>
      <c r="E24" s="99">
        <v>45</v>
      </c>
      <c r="F24" s="99">
        <v>13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13</v>
      </c>
      <c r="O24" s="99">
        <v>1565</v>
      </c>
      <c r="P24" s="99">
        <v>0</v>
      </c>
      <c r="Q24" s="99">
        <v>0</v>
      </c>
      <c r="R24" s="99">
        <v>116</v>
      </c>
      <c r="S24" s="99">
        <v>2</v>
      </c>
      <c r="T24" s="99">
        <v>115</v>
      </c>
      <c r="U24" s="99">
        <v>0</v>
      </c>
      <c r="V24" s="99">
        <v>63</v>
      </c>
      <c r="W24" s="99">
        <v>70</v>
      </c>
      <c r="X24" s="99">
        <v>216</v>
      </c>
      <c r="Y24" s="99">
        <v>178</v>
      </c>
      <c r="Z24" s="99">
        <v>0</v>
      </c>
      <c r="AA24" s="99">
        <v>0</v>
      </c>
      <c r="AB24" s="99">
        <v>16</v>
      </c>
      <c r="AC24" s="99">
        <v>35</v>
      </c>
      <c r="AD24" s="99">
        <v>239</v>
      </c>
      <c r="AE24" s="99">
        <v>25</v>
      </c>
      <c r="AF24" s="99">
        <v>0</v>
      </c>
      <c r="AG24" s="99">
        <v>0</v>
      </c>
      <c r="AH24" s="99">
        <v>0</v>
      </c>
      <c r="AI24" s="99">
        <v>0</v>
      </c>
      <c r="AJ24" s="99">
        <v>0</v>
      </c>
      <c r="AK24" s="99">
        <v>153</v>
      </c>
      <c r="AL24" s="99">
        <v>0</v>
      </c>
      <c r="AM24" s="99">
        <v>0</v>
      </c>
      <c r="AN24" s="99">
        <v>0</v>
      </c>
    </row>
    <row r="25" spans="1:40" s="100" customFormat="1" ht="11.25">
      <c r="A25" s="97" t="s">
        <v>610</v>
      </c>
      <c r="B25" s="98" t="s">
        <v>9</v>
      </c>
      <c r="C25" s="99">
        <v>197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  <c r="R25" s="99">
        <v>0</v>
      </c>
      <c r="S25" s="99">
        <v>0</v>
      </c>
      <c r="T25" s="99">
        <v>0</v>
      </c>
      <c r="U25" s="99">
        <v>0</v>
      </c>
      <c r="V25" s="99">
        <v>0</v>
      </c>
      <c r="W25" s="99">
        <v>36</v>
      </c>
      <c r="X25" s="99">
        <v>0</v>
      </c>
      <c r="Y25" s="99">
        <v>0</v>
      </c>
      <c r="Z25" s="99">
        <v>0</v>
      </c>
      <c r="AA25" s="99">
        <v>0</v>
      </c>
      <c r="AB25" s="99">
        <v>0</v>
      </c>
      <c r="AC25" s="99">
        <v>0</v>
      </c>
      <c r="AD25" s="99">
        <v>85</v>
      </c>
      <c r="AE25" s="99">
        <v>10</v>
      </c>
      <c r="AF25" s="99">
        <v>0</v>
      </c>
      <c r="AG25" s="99">
        <v>0</v>
      </c>
      <c r="AH25" s="99">
        <v>0</v>
      </c>
      <c r="AI25" s="99">
        <v>0</v>
      </c>
      <c r="AJ25" s="99">
        <v>0</v>
      </c>
      <c r="AK25" s="99">
        <v>66</v>
      </c>
      <c r="AL25" s="99">
        <v>0</v>
      </c>
      <c r="AM25" s="99">
        <v>0</v>
      </c>
      <c r="AN25" s="99">
        <v>0</v>
      </c>
    </row>
    <row r="26" spans="1:40" s="100" customFormat="1" ht="11.25">
      <c r="A26" s="97" t="s">
        <v>612</v>
      </c>
      <c r="B26" s="98" t="s">
        <v>10</v>
      </c>
      <c r="C26" s="99">
        <v>100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99">
        <v>0</v>
      </c>
      <c r="O26" s="99">
        <v>0</v>
      </c>
      <c r="P26" s="99">
        <v>0</v>
      </c>
      <c r="Q26" s="99">
        <v>0</v>
      </c>
      <c r="R26" s="99">
        <v>0</v>
      </c>
      <c r="S26" s="99">
        <v>0</v>
      </c>
      <c r="T26" s="99">
        <v>0</v>
      </c>
      <c r="U26" s="99">
        <v>0</v>
      </c>
      <c r="V26" s="99">
        <v>0</v>
      </c>
      <c r="W26" s="99">
        <v>0</v>
      </c>
      <c r="X26" s="99">
        <v>0</v>
      </c>
      <c r="Y26" s="99">
        <v>0</v>
      </c>
      <c r="Z26" s="99">
        <v>100</v>
      </c>
      <c r="AA26" s="99">
        <v>0</v>
      </c>
      <c r="AB26" s="99">
        <v>0</v>
      </c>
      <c r="AC26" s="99">
        <v>0</v>
      </c>
      <c r="AD26" s="99">
        <v>0</v>
      </c>
      <c r="AE26" s="99">
        <v>0</v>
      </c>
      <c r="AF26" s="99">
        <v>0</v>
      </c>
      <c r="AG26" s="99">
        <v>0</v>
      </c>
      <c r="AH26" s="99">
        <v>0</v>
      </c>
      <c r="AI26" s="99">
        <v>0</v>
      </c>
      <c r="AJ26" s="99">
        <v>0</v>
      </c>
      <c r="AK26" s="99">
        <v>0</v>
      </c>
      <c r="AL26" s="99">
        <v>0</v>
      </c>
      <c r="AM26" s="99">
        <v>0</v>
      </c>
      <c r="AN26" s="99">
        <v>0</v>
      </c>
    </row>
    <row r="27" spans="1:40" s="100" customFormat="1" ht="11.25">
      <c r="A27" s="97" t="s">
        <v>614</v>
      </c>
      <c r="B27" s="98" t="s">
        <v>11</v>
      </c>
      <c r="C27" s="99">
        <v>360</v>
      </c>
      <c r="D27" s="99">
        <v>8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37</v>
      </c>
      <c r="Q27" s="99">
        <v>181</v>
      </c>
      <c r="R27" s="99">
        <v>4</v>
      </c>
      <c r="S27" s="99">
        <v>0</v>
      </c>
      <c r="T27" s="99">
        <v>0</v>
      </c>
      <c r="U27" s="99">
        <v>0</v>
      </c>
      <c r="V27" s="99">
        <v>0</v>
      </c>
      <c r="W27" s="99">
        <v>8</v>
      </c>
      <c r="X27" s="99">
        <v>7</v>
      </c>
      <c r="Y27" s="99">
        <v>0</v>
      </c>
      <c r="Z27" s="99">
        <v>0</v>
      </c>
      <c r="AA27" s="99">
        <v>0</v>
      </c>
      <c r="AB27" s="99">
        <v>30</v>
      </c>
      <c r="AC27" s="99">
        <v>0</v>
      </c>
      <c r="AD27" s="99">
        <v>28</v>
      </c>
      <c r="AE27" s="99">
        <v>3</v>
      </c>
      <c r="AF27" s="99">
        <v>0</v>
      </c>
      <c r="AG27" s="99">
        <v>0</v>
      </c>
      <c r="AH27" s="99">
        <v>0</v>
      </c>
      <c r="AI27" s="99">
        <v>0</v>
      </c>
      <c r="AJ27" s="99">
        <v>0</v>
      </c>
      <c r="AK27" s="99">
        <v>54</v>
      </c>
      <c r="AL27" s="99">
        <v>0</v>
      </c>
      <c r="AM27" s="99">
        <v>0</v>
      </c>
      <c r="AN27" s="99">
        <v>0</v>
      </c>
    </row>
    <row r="28" spans="1:40" s="100" customFormat="1" ht="11.25">
      <c r="A28" s="97" t="s">
        <v>616</v>
      </c>
      <c r="B28" s="98" t="s">
        <v>12</v>
      </c>
      <c r="C28" s="99">
        <v>3385</v>
      </c>
      <c r="D28" s="99">
        <v>74</v>
      </c>
      <c r="E28" s="99">
        <v>0</v>
      </c>
      <c r="F28" s="99">
        <v>381</v>
      </c>
      <c r="G28" s="99">
        <v>0</v>
      </c>
      <c r="H28" s="99">
        <v>0</v>
      </c>
      <c r="I28" s="99">
        <v>0</v>
      </c>
      <c r="J28" s="99">
        <v>0</v>
      </c>
      <c r="K28" s="99">
        <v>0</v>
      </c>
      <c r="L28" s="99">
        <v>0</v>
      </c>
      <c r="M28" s="99">
        <v>0</v>
      </c>
      <c r="N28" s="99">
        <v>0</v>
      </c>
      <c r="O28" s="99">
        <v>0</v>
      </c>
      <c r="P28" s="99">
        <v>0</v>
      </c>
      <c r="Q28" s="99">
        <v>0</v>
      </c>
      <c r="R28" s="99">
        <v>0</v>
      </c>
      <c r="S28" s="99">
        <v>0</v>
      </c>
      <c r="T28" s="99">
        <v>0</v>
      </c>
      <c r="U28" s="99">
        <v>0</v>
      </c>
      <c r="V28" s="99">
        <v>0</v>
      </c>
      <c r="W28" s="99">
        <v>0</v>
      </c>
      <c r="X28" s="99">
        <v>5</v>
      </c>
      <c r="Y28" s="99">
        <v>0</v>
      </c>
      <c r="Z28" s="99">
        <v>0</v>
      </c>
      <c r="AA28" s="99">
        <v>0</v>
      </c>
      <c r="AB28" s="99">
        <v>0</v>
      </c>
      <c r="AC28" s="99">
        <v>2925</v>
      </c>
      <c r="AD28" s="99">
        <v>0</v>
      </c>
      <c r="AE28" s="99">
        <v>0</v>
      </c>
      <c r="AF28" s="99">
        <v>0</v>
      </c>
      <c r="AG28" s="99">
        <v>0</v>
      </c>
      <c r="AH28" s="99">
        <v>0</v>
      </c>
      <c r="AI28" s="99">
        <v>0</v>
      </c>
      <c r="AJ28" s="99">
        <v>0</v>
      </c>
      <c r="AK28" s="99">
        <v>0</v>
      </c>
      <c r="AL28" s="99">
        <v>0</v>
      </c>
      <c r="AM28" s="99">
        <v>0</v>
      </c>
      <c r="AN28" s="99">
        <v>0</v>
      </c>
    </row>
    <row r="29" spans="1:40" s="100" customFormat="1" ht="11.25">
      <c r="A29" s="97" t="s">
        <v>618</v>
      </c>
      <c r="B29" s="98" t="s">
        <v>13</v>
      </c>
      <c r="C29" s="99">
        <v>9347</v>
      </c>
      <c r="D29" s="99">
        <v>3825</v>
      </c>
      <c r="E29" s="99">
        <v>314</v>
      </c>
      <c r="F29" s="99">
        <v>386</v>
      </c>
      <c r="G29" s="99">
        <v>0</v>
      </c>
      <c r="H29" s="99">
        <v>324</v>
      </c>
      <c r="I29" s="99">
        <v>0</v>
      </c>
      <c r="J29" s="99">
        <v>0</v>
      </c>
      <c r="K29" s="99">
        <v>0</v>
      </c>
      <c r="L29" s="99">
        <v>2</v>
      </c>
      <c r="M29" s="99">
        <v>175</v>
      </c>
      <c r="N29" s="99">
        <v>204</v>
      </c>
      <c r="O29" s="99">
        <v>0</v>
      </c>
      <c r="P29" s="99">
        <v>50</v>
      </c>
      <c r="Q29" s="99">
        <v>894</v>
      </c>
      <c r="R29" s="99">
        <v>164</v>
      </c>
      <c r="S29" s="99">
        <v>779</v>
      </c>
      <c r="T29" s="99">
        <v>190</v>
      </c>
      <c r="U29" s="99">
        <v>125</v>
      </c>
      <c r="V29" s="99">
        <v>19</v>
      </c>
      <c r="W29" s="99">
        <v>57</v>
      </c>
      <c r="X29" s="99">
        <v>173</v>
      </c>
      <c r="Y29" s="99">
        <v>138</v>
      </c>
      <c r="Z29" s="99">
        <v>333</v>
      </c>
      <c r="AA29" s="99">
        <v>0</v>
      </c>
      <c r="AB29" s="99">
        <v>402</v>
      </c>
      <c r="AC29" s="99">
        <v>153</v>
      </c>
      <c r="AD29" s="99">
        <v>376</v>
      </c>
      <c r="AE29" s="99">
        <v>35</v>
      </c>
      <c r="AF29" s="99">
        <v>0</v>
      </c>
      <c r="AG29" s="99">
        <v>0</v>
      </c>
      <c r="AH29" s="99">
        <v>0</v>
      </c>
      <c r="AI29" s="99">
        <v>0</v>
      </c>
      <c r="AJ29" s="99">
        <v>0</v>
      </c>
      <c r="AK29" s="99">
        <v>229</v>
      </c>
      <c r="AL29" s="99">
        <v>0</v>
      </c>
      <c r="AM29" s="99">
        <v>0</v>
      </c>
      <c r="AN29" s="99">
        <v>0</v>
      </c>
    </row>
    <row r="30" spans="1:40" s="100" customFormat="1" ht="22.5">
      <c r="A30" s="101" t="s">
        <v>620</v>
      </c>
      <c r="B30" s="102" t="s">
        <v>14</v>
      </c>
      <c r="C30" s="103">
        <v>16794</v>
      </c>
      <c r="D30" s="103">
        <v>4448</v>
      </c>
      <c r="E30" s="103">
        <v>359</v>
      </c>
      <c r="F30" s="103">
        <v>780</v>
      </c>
      <c r="G30" s="103">
        <v>0</v>
      </c>
      <c r="H30" s="103">
        <v>324</v>
      </c>
      <c r="I30" s="103">
        <v>0</v>
      </c>
      <c r="J30" s="103">
        <v>0</v>
      </c>
      <c r="K30" s="103">
        <v>0</v>
      </c>
      <c r="L30" s="103">
        <v>2</v>
      </c>
      <c r="M30" s="103">
        <v>175</v>
      </c>
      <c r="N30" s="103">
        <v>217</v>
      </c>
      <c r="O30" s="103">
        <v>1565</v>
      </c>
      <c r="P30" s="103">
        <v>87</v>
      </c>
      <c r="Q30" s="103">
        <v>1075</v>
      </c>
      <c r="R30" s="103">
        <v>284</v>
      </c>
      <c r="S30" s="103">
        <v>781</v>
      </c>
      <c r="T30" s="103">
        <v>305</v>
      </c>
      <c r="U30" s="103">
        <v>125</v>
      </c>
      <c r="V30" s="103">
        <v>82</v>
      </c>
      <c r="W30" s="103">
        <v>171</v>
      </c>
      <c r="X30" s="103">
        <v>401</v>
      </c>
      <c r="Y30" s="103">
        <v>316</v>
      </c>
      <c r="Z30" s="103">
        <v>433</v>
      </c>
      <c r="AA30" s="103">
        <v>0</v>
      </c>
      <c r="AB30" s="103">
        <v>448</v>
      </c>
      <c r="AC30" s="103">
        <v>3113</v>
      </c>
      <c r="AD30" s="103">
        <v>728</v>
      </c>
      <c r="AE30" s="103">
        <v>73</v>
      </c>
      <c r="AF30" s="103">
        <v>0</v>
      </c>
      <c r="AG30" s="103">
        <v>0</v>
      </c>
      <c r="AH30" s="103">
        <v>0</v>
      </c>
      <c r="AI30" s="103">
        <v>0</v>
      </c>
      <c r="AJ30" s="103">
        <v>0</v>
      </c>
      <c r="AK30" s="103">
        <v>502</v>
      </c>
      <c r="AL30" s="103">
        <v>0</v>
      </c>
      <c r="AM30" s="103">
        <v>0</v>
      </c>
      <c r="AN30" s="103">
        <v>0</v>
      </c>
    </row>
    <row r="31" spans="1:40" s="100" customFormat="1" ht="11.25">
      <c r="A31" s="97" t="s">
        <v>622</v>
      </c>
      <c r="B31" s="98" t="s">
        <v>15</v>
      </c>
      <c r="C31" s="99">
        <v>346</v>
      </c>
      <c r="D31" s="99">
        <v>0</v>
      </c>
      <c r="E31" s="99">
        <v>0</v>
      </c>
      <c r="F31" s="99">
        <v>0</v>
      </c>
      <c r="G31" s="99">
        <v>0</v>
      </c>
      <c r="H31" s="99">
        <v>0</v>
      </c>
      <c r="I31" s="99">
        <v>0</v>
      </c>
      <c r="J31" s="99">
        <v>0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  <c r="P31" s="99">
        <v>116</v>
      </c>
      <c r="Q31" s="99">
        <v>55</v>
      </c>
      <c r="R31" s="99">
        <v>0</v>
      </c>
      <c r="S31" s="99">
        <v>0</v>
      </c>
      <c r="T31" s="99">
        <v>0</v>
      </c>
      <c r="U31" s="99">
        <v>0</v>
      </c>
      <c r="V31" s="99">
        <v>0</v>
      </c>
      <c r="W31" s="99">
        <v>0</v>
      </c>
      <c r="X31" s="99">
        <v>3</v>
      </c>
      <c r="Y31" s="99">
        <v>0</v>
      </c>
      <c r="Z31" s="99">
        <v>172</v>
      </c>
      <c r="AA31" s="99">
        <v>0</v>
      </c>
      <c r="AB31" s="99">
        <v>0</v>
      </c>
      <c r="AC31" s="99">
        <v>0</v>
      </c>
      <c r="AD31" s="99">
        <v>0</v>
      </c>
      <c r="AE31" s="99">
        <v>0</v>
      </c>
      <c r="AF31" s="99">
        <v>0</v>
      </c>
      <c r="AG31" s="99">
        <v>0</v>
      </c>
      <c r="AH31" s="99">
        <v>0</v>
      </c>
      <c r="AI31" s="99">
        <v>0</v>
      </c>
      <c r="AJ31" s="99">
        <v>0</v>
      </c>
      <c r="AK31" s="99">
        <v>0</v>
      </c>
      <c r="AL31" s="99">
        <v>0</v>
      </c>
      <c r="AM31" s="99">
        <v>0</v>
      </c>
      <c r="AN31" s="99">
        <v>0</v>
      </c>
    </row>
    <row r="32" spans="1:40" s="100" customFormat="1" ht="22.5">
      <c r="A32" s="101" t="s">
        <v>624</v>
      </c>
      <c r="B32" s="102" t="s">
        <v>16</v>
      </c>
      <c r="C32" s="103">
        <v>346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116</v>
      </c>
      <c r="Q32" s="103">
        <v>55</v>
      </c>
      <c r="R32" s="103">
        <v>0</v>
      </c>
      <c r="S32" s="103">
        <v>0</v>
      </c>
      <c r="T32" s="103">
        <v>0</v>
      </c>
      <c r="U32" s="103">
        <v>0</v>
      </c>
      <c r="V32" s="103">
        <v>0</v>
      </c>
      <c r="W32" s="103">
        <v>0</v>
      </c>
      <c r="X32" s="103">
        <v>3</v>
      </c>
      <c r="Y32" s="103">
        <v>0</v>
      </c>
      <c r="Z32" s="103">
        <v>172</v>
      </c>
      <c r="AA32" s="103">
        <v>0</v>
      </c>
      <c r="AB32" s="103">
        <v>0</v>
      </c>
      <c r="AC32" s="103">
        <v>0</v>
      </c>
      <c r="AD32" s="103">
        <v>0</v>
      </c>
      <c r="AE32" s="103">
        <v>0</v>
      </c>
      <c r="AF32" s="103">
        <v>0</v>
      </c>
      <c r="AG32" s="103">
        <v>0</v>
      </c>
      <c r="AH32" s="103">
        <v>0</v>
      </c>
      <c r="AI32" s="103">
        <v>0</v>
      </c>
      <c r="AJ32" s="103">
        <v>0</v>
      </c>
      <c r="AK32" s="103">
        <v>0</v>
      </c>
      <c r="AL32" s="103">
        <v>0</v>
      </c>
      <c r="AM32" s="103">
        <v>0</v>
      </c>
      <c r="AN32" s="103">
        <v>0</v>
      </c>
    </row>
    <row r="33" spans="1:40" s="100" customFormat="1" ht="22.5">
      <c r="A33" s="97" t="s">
        <v>626</v>
      </c>
      <c r="B33" s="98" t="s">
        <v>17</v>
      </c>
      <c r="C33" s="99">
        <v>6522</v>
      </c>
      <c r="D33" s="99">
        <v>976</v>
      </c>
      <c r="E33" s="99">
        <v>237</v>
      </c>
      <c r="F33" s="99">
        <v>99</v>
      </c>
      <c r="G33" s="99">
        <v>0</v>
      </c>
      <c r="H33" s="99">
        <v>35</v>
      </c>
      <c r="I33" s="99">
        <v>0</v>
      </c>
      <c r="J33" s="99">
        <v>0</v>
      </c>
      <c r="K33" s="99">
        <v>0</v>
      </c>
      <c r="L33" s="99">
        <v>8</v>
      </c>
      <c r="M33" s="99">
        <v>82</v>
      </c>
      <c r="N33" s="99">
        <v>4</v>
      </c>
      <c r="O33" s="99">
        <v>402</v>
      </c>
      <c r="P33" s="99">
        <v>213</v>
      </c>
      <c r="Q33" s="99">
        <v>442</v>
      </c>
      <c r="R33" s="99">
        <v>76</v>
      </c>
      <c r="S33" s="99">
        <v>3</v>
      </c>
      <c r="T33" s="99">
        <v>67</v>
      </c>
      <c r="U33" s="99">
        <v>0</v>
      </c>
      <c r="V33" s="99">
        <v>19</v>
      </c>
      <c r="W33" s="99">
        <v>240</v>
      </c>
      <c r="X33" s="99">
        <v>113</v>
      </c>
      <c r="Y33" s="99">
        <v>53</v>
      </c>
      <c r="Z33" s="99">
        <v>226</v>
      </c>
      <c r="AA33" s="99">
        <v>0</v>
      </c>
      <c r="AB33" s="99">
        <v>55</v>
      </c>
      <c r="AC33" s="99">
        <v>833</v>
      </c>
      <c r="AD33" s="99">
        <v>1478</v>
      </c>
      <c r="AE33" s="99">
        <v>135</v>
      </c>
      <c r="AF33" s="99">
        <v>0</v>
      </c>
      <c r="AG33" s="99">
        <v>0</v>
      </c>
      <c r="AH33" s="99">
        <v>0</v>
      </c>
      <c r="AI33" s="99">
        <v>0</v>
      </c>
      <c r="AJ33" s="99">
        <v>0</v>
      </c>
      <c r="AK33" s="99">
        <v>726</v>
      </c>
      <c r="AL33" s="99">
        <v>0</v>
      </c>
      <c r="AM33" s="99">
        <v>0</v>
      </c>
      <c r="AN33" s="99">
        <v>0</v>
      </c>
    </row>
    <row r="34" spans="1:40" s="100" customFormat="1" ht="11.25">
      <c r="A34" s="97" t="s">
        <v>628</v>
      </c>
      <c r="B34" s="98" t="s">
        <v>18</v>
      </c>
      <c r="C34" s="99">
        <v>980</v>
      </c>
      <c r="D34" s="99">
        <v>980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  <c r="J34" s="99">
        <v>0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  <c r="P34" s="99">
        <v>0</v>
      </c>
      <c r="Q34" s="99">
        <v>0</v>
      </c>
      <c r="R34" s="99">
        <v>0</v>
      </c>
      <c r="S34" s="99">
        <v>0</v>
      </c>
      <c r="T34" s="99">
        <v>0</v>
      </c>
      <c r="U34" s="99">
        <v>0</v>
      </c>
      <c r="V34" s="99">
        <v>0</v>
      </c>
      <c r="W34" s="99">
        <v>0</v>
      </c>
      <c r="X34" s="99">
        <v>0</v>
      </c>
      <c r="Y34" s="99">
        <v>0</v>
      </c>
      <c r="Z34" s="99">
        <v>0</v>
      </c>
      <c r="AA34" s="99">
        <v>0</v>
      </c>
      <c r="AB34" s="99">
        <v>0</v>
      </c>
      <c r="AC34" s="99">
        <v>0</v>
      </c>
      <c r="AD34" s="99">
        <v>0</v>
      </c>
      <c r="AE34" s="99">
        <v>0</v>
      </c>
      <c r="AF34" s="99">
        <v>0</v>
      </c>
      <c r="AG34" s="99">
        <v>0</v>
      </c>
      <c r="AH34" s="99">
        <v>0</v>
      </c>
      <c r="AI34" s="99">
        <v>0</v>
      </c>
      <c r="AJ34" s="99">
        <v>0</v>
      </c>
      <c r="AK34" s="99">
        <v>0</v>
      </c>
      <c r="AL34" s="99">
        <v>0</v>
      </c>
      <c r="AM34" s="99">
        <v>0</v>
      </c>
      <c r="AN34" s="99">
        <v>0</v>
      </c>
    </row>
    <row r="35" spans="1:40" s="100" customFormat="1" ht="11.25">
      <c r="A35" s="97" t="s">
        <v>630</v>
      </c>
      <c r="B35" s="98" t="s">
        <v>19</v>
      </c>
      <c r="C35" s="99">
        <v>9</v>
      </c>
      <c r="D35" s="99">
        <v>0</v>
      </c>
      <c r="E35" s="99">
        <v>0</v>
      </c>
      <c r="F35" s="99">
        <v>0</v>
      </c>
      <c r="G35" s="99">
        <v>0</v>
      </c>
      <c r="H35" s="99">
        <v>0</v>
      </c>
      <c r="I35" s="99">
        <v>9</v>
      </c>
      <c r="J35" s="99">
        <v>0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  <c r="P35" s="99">
        <v>0</v>
      </c>
      <c r="Q35" s="99">
        <v>0</v>
      </c>
      <c r="R35" s="99">
        <v>0</v>
      </c>
      <c r="S35" s="99">
        <v>0</v>
      </c>
      <c r="T35" s="99">
        <v>0</v>
      </c>
      <c r="U35" s="99">
        <v>0</v>
      </c>
      <c r="V35" s="99">
        <v>0</v>
      </c>
      <c r="W35" s="99">
        <v>0</v>
      </c>
      <c r="X35" s="99">
        <v>0</v>
      </c>
      <c r="Y35" s="99">
        <v>0</v>
      </c>
      <c r="Z35" s="99">
        <v>0</v>
      </c>
      <c r="AA35" s="99">
        <v>0</v>
      </c>
      <c r="AB35" s="99">
        <v>0</v>
      </c>
      <c r="AC35" s="99">
        <v>0</v>
      </c>
      <c r="AD35" s="99">
        <v>0</v>
      </c>
      <c r="AE35" s="99">
        <v>0</v>
      </c>
      <c r="AF35" s="99">
        <v>0</v>
      </c>
      <c r="AG35" s="99">
        <v>0</v>
      </c>
      <c r="AH35" s="99">
        <v>0</v>
      </c>
      <c r="AI35" s="99">
        <v>0</v>
      </c>
      <c r="AJ35" s="99">
        <v>0</v>
      </c>
      <c r="AK35" s="99">
        <v>0</v>
      </c>
      <c r="AL35" s="99">
        <v>0</v>
      </c>
      <c r="AM35" s="99">
        <v>0</v>
      </c>
      <c r="AN35" s="99">
        <v>0</v>
      </c>
    </row>
    <row r="36" spans="1:40" s="100" customFormat="1" ht="11.25">
      <c r="A36" s="97" t="s">
        <v>632</v>
      </c>
      <c r="B36" s="98" t="s">
        <v>20</v>
      </c>
      <c r="C36" s="99">
        <v>80</v>
      </c>
      <c r="D36" s="99">
        <v>55</v>
      </c>
      <c r="E36" s="99">
        <v>0</v>
      </c>
      <c r="F36" s="99">
        <v>0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99">
        <v>0</v>
      </c>
      <c r="M36" s="99">
        <v>0</v>
      </c>
      <c r="N36" s="99">
        <v>20</v>
      </c>
      <c r="O36" s="99">
        <v>0</v>
      </c>
      <c r="P36" s="99">
        <v>0</v>
      </c>
      <c r="Q36" s="99">
        <v>5</v>
      </c>
      <c r="R36" s="99">
        <v>0</v>
      </c>
      <c r="S36" s="99">
        <v>0</v>
      </c>
      <c r="T36" s="99">
        <v>0</v>
      </c>
      <c r="U36" s="99">
        <v>0</v>
      </c>
      <c r="V36" s="99">
        <v>0</v>
      </c>
      <c r="W36" s="99">
        <v>0</v>
      </c>
      <c r="X36" s="99">
        <v>0</v>
      </c>
      <c r="Y36" s="99">
        <v>0</v>
      </c>
      <c r="Z36" s="99">
        <v>0</v>
      </c>
      <c r="AA36" s="99">
        <v>0</v>
      </c>
      <c r="AB36" s="99">
        <v>0</v>
      </c>
      <c r="AC36" s="99">
        <v>0</v>
      </c>
      <c r="AD36" s="99">
        <v>0</v>
      </c>
      <c r="AE36" s="99">
        <v>0</v>
      </c>
      <c r="AF36" s="99">
        <v>0</v>
      </c>
      <c r="AG36" s="99">
        <v>0</v>
      </c>
      <c r="AH36" s="99">
        <v>0</v>
      </c>
      <c r="AI36" s="99">
        <v>0</v>
      </c>
      <c r="AJ36" s="99">
        <v>0</v>
      </c>
      <c r="AK36" s="99">
        <v>0</v>
      </c>
      <c r="AL36" s="99">
        <v>0</v>
      </c>
      <c r="AM36" s="99">
        <v>0</v>
      </c>
      <c r="AN36" s="99">
        <v>0</v>
      </c>
    </row>
    <row r="37" spans="1:40" s="100" customFormat="1" ht="22.5">
      <c r="A37" s="101" t="s">
        <v>634</v>
      </c>
      <c r="B37" s="102" t="s">
        <v>21</v>
      </c>
      <c r="C37" s="103">
        <v>7591</v>
      </c>
      <c r="D37" s="103">
        <v>2011</v>
      </c>
      <c r="E37" s="103">
        <v>237</v>
      </c>
      <c r="F37" s="103">
        <v>99</v>
      </c>
      <c r="G37" s="103">
        <v>0</v>
      </c>
      <c r="H37" s="103">
        <v>35</v>
      </c>
      <c r="I37" s="103">
        <v>9</v>
      </c>
      <c r="J37" s="103">
        <v>0</v>
      </c>
      <c r="K37" s="103">
        <v>0</v>
      </c>
      <c r="L37" s="103">
        <v>8</v>
      </c>
      <c r="M37" s="103">
        <v>82</v>
      </c>
      <c r="N37" s="103">
        <v>24</v>
      </c>
      <c r="O37" s="103">
        <v>402</v>
      </c>
      <c r="P37" s="103">
        <v>213</v>
      </c>
      <c r="Q37" s="103">
        <v>447</v>
      </c>
      <c r="R37" s="103">
        <v>76</v>
      </c>
      <c r="S37" s="103">
        <v>3</v>
      </c>
      <c r="T37" s="103">
        <v>67</v>
      </c>
      <c r="U37" s="103">
        <v>0</v>
      </c>
      <c r="V37" s="103">
        <v>19</v>
      </c>
      <c r="W37" s="103">
        <v>240</v>
      </c>
      <c r="X37" s="103">
        <v>113</v>
      </c>
      <c r="Y37" s="103">
        <v>53</v>
      </c>
      <c r="Z37" s="103">
        <v>226</v>
      </c>
      <c r="AA37" s="103">
        <v>0</v>
      </c>
      <c r="AB37" s="103">
        <v>55</v>
      </c>
      <c r="AC37" s="103">
        <v>833</v>
      </c>
      <c r="AD37" s="103">
        <v>1478</v>
      </c>
      <c r="AE37" s="103">
        <v>135</v>
      </c>
      <c r="AF37" s="103">
        <v>0</v>
      </c>
      <c r="AG37" s="103">
        <v>0</v>
      </c>
      <c r="AH37" s="103">
        <v>0</v>
      </c>
      <c r="AI37" s="103">
        <v>0</v>
      </c>
      <c r="AJ37" s="103">
        <v>0</v>
      </c>
      <c r="AK37" s="103">
        <v>726</v>
      </c>
      <c r="AL37" s="103">
        <v>0</v>
      </c>
      <c r="AM37" s="103">
        <v>0</v>
      </c>
      <c r="AN37" s="103">
        <v>0</v>
      </c>
    </row>
    <row r="38" spans="1:40" s="100" customFormat="1" ht="11.25">
      <c r="A38" s="101" t="s">
        <v>636</v>
      </c>
      <c r="B38" s="102" t="s">
        <v>22</v>
      </c>
      <c r="C38" s="103">
        <v>39028</v>
      </c>
      <c r="D38" s="103">
        <v>7747</v>
      </c>
      <c r="E38" s="103">
        <v>1127</v>
      </c>
      <c r="F38" s="103">
        <v>882</v>
      </c>
      <c r="G38" s="103">
        <v>0</v>
      </c>
      <c r="H38" s="103">
        <v>505</v>
      </c>
      <c r="I38" s="103">
        <v>9</v>
      </c>
      <c r="J38" s="103">
        <v>0</v>
      </c>
      <c r="K38" s="103">
        <v>0</v>
      </c>
      <c r="L38" s="103">
        <v>39</v>
      </c>
      <c r="M38" s="103">
        <v>384</v>
      </c>
      <c r="N38" s="103">
        <v>241</v>
      </c>
      <c r="O38" s="103">
        <v>1967</v>
      </c>
      <c r="P38" s="103">
        <v>1163</v>
      </c>
      <c r="Q38" s="103">
        <v>2484</v>
      </c>
      <c r="R38" s="103">
        <v>434</v>
      </c>
      <c r="S38" s="103">
        <v>792</v>
      </c>
      <c r="T38" s="103">
        <v>476</v>
      </c>
      <c r="U38" s="103">
        <v>125</v>
      </c>
      <c r="V38" s="103">
        <v>110</v>
      </c>
      <c r="W38" s="103">
        <v>1210</v>
      </c>
      <c r="X38" s="103">
        <v>644</v>
      </c>
      <c r="Y38" s="103">
        <v>400</v>
      </c>
      <c r="Z38" s="103">
        <v>1670</v>
      </c>
      <c r="AA38" s="103">
        <v>0</v>
      </c>
      <c r="AB38" s="103">
        <v>599</v>
      </c>
      <c r="AC38" s="103">
        <v>4059</v>
      </c>
      <c r="AD38" s="103">
        <v>7542</v>
      </c>
      <c r="AE38" s="103">
        <v>690</v>
      </c>
      <c r="AF38" s="103">
        <v>0</v>
      </c>
      <c r="AG38" s="103">
        <v>0</v>
      </c>
      <c r="AH38" s="103">
        <v>0</v>
      </c>
      <c r="AI38" s="103">
        <v>0</v>
      </c>
      <c r="AJ38" s="103">
        <v>0</v>
      </c>
      <c r="AK38" s="103">
        <v>3729</v>
      </c>
      <c r="AL38" s="103">
        <v>0</v>
      </c>
      <c r="AM38" s="103">
        <v>0</v>
      </c>
      <c r="AN38" s="103">
        <v>0</v>
      </c>
    </row>
    <row r="39" spans="1:40" s="100" customFormat="1" ht="11.25">
      <c r="A39" s="97" t="s">
        <v>638</v>
      </c>
      <c r="B39" s="98" t="s">
        <v>23</v>
      </c>
      <c r="C39" s="99">
        <v>563</v>
      </c>
      <c r="D39" s="99">
        <v>0</v>
      </c>
      <c r="E39" s="99">
        <v>0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99">
        <v>0</v>
      </c>
      <c r="M39" s="99">
        <v>0</v>
      </c>
      <c r="N39" s="99">
        <v>0</v>
      </c>
      <c r="O39" s="99">
        <v>0</v>
      </c>
      <c r="P39" s="99">
        <v>0</v>
      </c>
      <c r="Q39" s="99">
        <v>0</v>
      </c>
      <c r="R39" s="99">
        <v>0</v>
      </c>
      <c r="S39" s="99">
        <v>0</v>
      </c>
      <c r="T39" s="99">
        <v>0</v>
      </c>
      <c r="U39" s="99">
        <v>0</v>
      </c>
      <c r="V39" s="99">
        <v>0</v>
      </c>
      <c r="W39" s="99">
        <v>0</v>
      </c>
      <c r="X39" s="99">
        <v>0</v>
      </c>
      <c r="Y39" s="99">
        <v>0</v>
      </c>
      <c r="Z39" s="99">
        <v>0</v>
      </c>
      <c r="AA39" s="99">
        <v>0</v>
      </c>
      <c r="AB39" s="99">
        <v>0</v>
      </c>
      <c r="AC39" s="99">
        <v>0</v>
      </c>
      <c r="AD39" s="99">
        <v>0</v>
      </c>
      <c r="AE39" s="99">
        <v>0</v>
      </c>
      <c r="AF39" s="99">
        <v>0</v>
      </c>
      <c r="AG39" s="99">
        <v>0</v>
      </c>
      <c r="AH39" s="99">
        <v>563</v>
      </c>
      <c r="AI39" s="99">
        <v>0</v>
      </c>
      <c r="AJ39" s="99">
        <v>0</v>
      </c>
      <c r="AK39" s="99">
        <v>0</v>
      </c>
      <c r="AL39" s="99">
        <v>0</v>
      </c>
      <c r="AM39" s="99">
        <v>0</v>
      </c>
      <c r="AN39" s="99">
        <v>0</v>
      </c>
    </row>
    <row r="40" spans="1:40" s="100" customFormat="1" ht="22.5">
      <c r="A40" s="97" t="s">
        <v>640</v>
      </c>
      <c r="B40" s="98" t="s">
        <v>24</v>
      </c>
      <c r="C40" s="99">
        <v>563</v>
      </c>
      <c r="D40" s="99">
        <v>0</v>
      </c>
      <c r="E40" s="99">
        <v>0</v>
      </c>
      <c r="F40" s="99">
        <v>0</v>
      </c>
      <c r="G40" s="99">
        <v>0</v>
      </c>
      <c r="H40" s="99">
        <v>0</v>
      </c>
      <c r="I40" s="99">
        <v>0</v>
      </c>
      <c r="J40" s="99">
        <v>0</v>
      </c>
      <c r="K40" s="99">
        <v>0</v>
      </c>
      <c r="L40" s="99">
        <v>0</v>
      </c>
      <c r="M40" s="99">
        <v>0</v>
      </c>
      <c r="N40" s="99">
        <v>0</v>
      </c>
      <c r="O40" s="99">
        <v>0</v>
      </c>
      <c r="P40" s="99">
        <v>0</v>
      </c>
      <c r="Q40" s="99">
        <v>0</v>
      </c>
      <c r="R40" s="99">
        <v>0</v>
      </c>
      <c r="S40" s="99">
        <v>0</v>
      </c>
      <c r="T40" s="99">
        <v>0</v>
      </c>
      <c r="U40" s="99">
        <v>0</v>
      </c>
      <c r="V40" s="99">
        <v>0</v>
      </c>
      <c r="W40" s="99">
        <v>0</v>
      </c>
      <c r="X40" s="99">
        <v>0</v>
      </c>
      <c r="Y40" s="99">
        <v>0</v>
      </c>
      <c r="Z40" s="99">
        <v>0</v>
      </c>
      <c r="AA40" s="99">
        <v>0</v>
      </c>
      <c r="AB40" s="99">
        <v>0</v>
      </c>
      <c r="AC40" s="99">
        <v>0</v>
      </c>
      <c r="AD40" s="99">
        <v>0</v>
      </c>
      <c r="AE40" s="99">
        <v>0</v>
      </c>
      <c r="AF40" s="99">
        <v>0</v>
      </c>
      <c r="AG40" s="99">
        <v>0</v>
      </c>
      <c r="AH40" s="99">
        <v>563</v>
      </c>
      <c r="AI40" s="99">
        <v>0</v>
      </c>
      <c r="AJ40" s="99">
        <v>0</v>
      </c>
      <c r="AK40" s="99">
        <v>0</v>
      </c>
      <c r="AL40" s="99">
        <v>0</v>
      </c>
      <c r="AM40" s="99">
        <v>0</v>
      </c>
      <c r="AN40" s="99">
        <v>0</v>
      </c>
    </row>
    <row r="41" spans="1:40" s="100" customFormat="1" ht="22.5">
      <c r="A41" s="97" t="s">
        <v>642</v>
      </c>
      <c r="B41" s="98" t="s">
        <v>643</v>
      </c>
      <c r="C41" s="99">
        <v>29</v>
      </c>
      <c r="D41" s="99">
        <v>0</v>
      </c>
      <c r="E41" s="99">
        <v>0</v>
      </c>
      <c r="F41" s="99">
        <v>0</v>
      </c>
      <c r="G41" s="99">
        <v>0</v>
      </c>
      <c r="H41" s="99">
        <v>0</v>
      </c>
      <c r="I41" s="99">
        <v>0</v>
      </c>
      <c r="J41" s="99">
        <v>0</v>
      </c>
      <c r="K41" s="99">
        <v>0</v>
      </c>
      <c r="L41" s="99">
        <v>0</v>
      </c>
      <c r="M41" s="99">
        <v>0</v>
      </c>
      <c r="N41" s="99">
        <v>0</v>
      </c>
      <c r="O41" s="99">
        <v>0</v>
      </c>
      <c r="P41" s="99">
        <v>0</v>
      </c>
      <c r="Q41" s="99">
        <v>0</v>
      </c>
      <c r="R41" s="99">
        <v>0</v>
      </c>
      <c r="S41" s="99">
        <v>0</v>
      </c>
      <c r="T41" s="99">
        <v>0</v>
      </c>
      <c r="U41" s="99">
        <v>0</v>
      </c>
      <c r="V41" s="99">
        <v>0</v>
      </c>
      <c r="W41" s="99">
        <v>0</v>
      </c>
      <c r="X41" s="99">
        <v>0</v>
      </c>
      <c r="Y41" s="99">
        <v>0</v>
      </c>
      <c r="Z41" s="99">
        <v>0</v>
      </c>
      <c r="AA41" s="99">
        <v>0</v>
      </c>
      <c r="AB41" s="99">
        <v>0</v>
      </c>
      <c r="AC41" s="99">
        <v>0</v>
      </c>
      <c r="AD41" s="99">
        <v>0</v>
      </c>
      <c r="AE41" s="99">
        <v>0</v>
      </c>
      <c r="AF41" s="99">
        <v>29</v>
      </c>
      <c r="AG41" s="99">
        <v>0</v>
      </c>
      <c r="AH41" s="99">
        <v>0</v>
      </c>
      <c r="AI41" s="99">
        <v>0</v>
      </c>
      <c r="AJ41" s="99">
        <v>0</v>
      </c>
      <c r="AK41" s="99">
        <v>0</v>
      </c>
      <c r="AL41" s="99">
        <v>0</v>
      </c>
      <c r="AM41" s="99">
        <v>0</v>
      </c>
      <c r="AN41" s="99">
        <v>0</v>
      </c>
    </row>
    <row r="42" spans="1:40" s="100" customFormat="1" ht="22.5">
      <c r="A42" s="97" t="s">
        <v>644</v>
      </c>
      <c r="B42" s="98" t="s">
        <v>25</v>
      </c>
      <c r="C42" s="99">
        <v>29</v>
      </c>
      <c r="D42" s="99">
        <v>0</v>
      </c>
      <c r="E42" s="99">
        <v>0</v>
      </c>
      <c r="F42" s="99">
        <v>0</v>
      </c>
      <c r="G42" s="99">
        <v>0</v>
      </c>
      <c r="H42" s="99">
        <v>0</v>
      </c>
      <c r="I42" s="99">
        <v>0</v>
      </c>
      <c r="J42" s="99">
        <v>0</v>
      </c>
      <c r="K42" s="99">
        <v>0</v>
      </c>
      <c r="L42" s="99">
        <v>0</v>
      </c>
      <c r="M42" s="99">
        <v>0</v>
      </c>
      <c r="N42" s="99">
        <v>0</v>
      </c>
      <c r="O42" s="99">
        <v>0</v>
      </c>
      <c r="P42" s="99">
        <v>0</v>
      </c>
      <c r="Q42" s="99">
        <v>0</v>
      </c>
      <c r="R42" s="99">
        <v>0</v>
      </c>
      <c r="S42" s="99">
        <v>0</v>
      </c>
      <c r="T42" s="99">
        <v>0</v>
      </c>
      <c r="U42" s="99">
        <v>0</v>
      </c>
      <c r="V42" s="99">
        <v>0</v>
      </c>
      <c r="W42" s="99">
        <v>0</v>
      </c>
      <c r="X42" s="99">
        <v>0</v>
      </c>
      <c r="Y42" s="99">
        <v>0</v>
      </c>
      <c r="Z42" s="99">
        <v>0</v>
      </c>
      <c r="AA42" s="99">
        <v>0</v>
      </c>
      <c r="AB42" s="99">
        <v>0</v>
      </c>
      <c r="AC42" s="99">
        <v>0</v>
      </c>
      <c r="AD42" s="99">
        <v>0</v>
      </c>
      <c r="AE42" s="99">
        <v>0</v>
      </c>
      <c r="AF42" s="99">
        <v>29</v>
      </c>
      <c r="AG42" s="99">
        <v>0</v>
      </c>
      <c r="AH42" s="99">
        <v>0</v>
      </c>
      <c r="AI42" s="99">
        <v>0</v>
      </c>
      <c r="AJ42" s="99">
        <v>0</v>
      </c>
      <c r="AK42" s="99">
        <v>0</v>
      </c>
      <c r="AL42" s="99">
        <v>0</v>
      </c>
      <c r="AM42" s="99">
        <v>0</v>
      </c>
      <c r="AN42" s="99">
        <v>0</v>
      </c>
    </row>
    <row r="43" spans="1:40" s="100" customFormat="1" ht="22.5">
      <c r="A43" s="97" t="s">
        <v>646</v>
      </c>
      <c r="B43" s="98" t="s">
        <v>647</v>
      </c>
      <c r="C43" s="99">
        <v>1385</v>
      </c>
      <c r="D43" s="99">
        <v>0</v>
      </c>
      <c r="E43" s="99">
        <v>0</v>
      </c>
      <c r="F43" s="99">
        <v>0</v>
      </c>
      <c r="G43" s="99">
        <v>0</v>
      </c>
      <c r="H43" s="99">
        <v>0</v>
      </c>
      <c r="I43" s="99">
        <v>0</v>
      </c>
      <c r="J43" s="99">
        <v>0</v>
      </c>
      <c r="K43" s="99">
        <v>0</v>
      </c>
      <c r="L43" s="99">
        <v>0</v>
      </c>
      <c r="M43" s="99">
        <v>0</v>
      </c>
      <c r="N43" s="99">
        <v>0</v>
      </c>
      <c r="O43" s="99">
        <v>0</v>
      </c>
      <c r="P43" s="99">
        <v>0</v>
      </c>
      <c r="Q43" s="99">
        <v>0</v>
      </c>
      <c r="R43" s="99">
        <v>0</v>
      </c>
      <c r="S43" s="99">
        <v>0</v>
      </c>
      <c r="T43" s="99">
        <v>0</v>
      </c>
      <c r="U43" s="99">
        <v>0</v>
      </c>
      <c r="V43" s="99">
        <v>0</v>
      </c>
      <c r="W43" s="99">
        <v>0</v>
      </c>
      <c r="X43" s="99">
        <v>0</v>
      </c>
      <c r="Y43" s="99">
        <v>0</v>
      </c>
      <c r="Z43" s="99">
        <v>0</v>
      </c>
      <c r="AA43" s="99">
        <v>0</v>
      </c>
      <c r="AB43" s="99">
        <v>0</v>
      </c>
      <c r="AC43" s="99">
        <v>0</v>
      </c>
      <c r="AD43" s="99">
        <v>0</v>
      </c>
      <c r="AE43" s="99">
        <v>0</v>
      </c>
      <c r="AF43" s="99">
        <v>0</v>
      </c>
      <c r="AG43" s="99">
        <v>0</v>
      </c>
      <c r="AH43" s="99">
        <v>0</v>
      </c>
      <c r="AI43" s="99">
        <v>1385</v>
      </c>
      <c r="AJ43" s="99">
        <v>0</v>
      </c>
      <c r="AK43" s="99">
        <v>0</v>
      </c>
      <c r="AL43" s="99">
        <v>0</v>
      </c>
      <c r="AM43" s="99">
        <v>0</v>
      </c>
      <c r="AN43" s="99">
        <v>0</v>
      </c>
    </row>
    <row r="44" spans="1:40" s="100" customFormat="1" ht="22.5">
      <c r="A44" s="97" t="s">
        <v>648</v>
      </c>
      <c r="B44" s="98" t="s">
        <v>26</v>
      </c>
      <c r="C44" s="99">
        <v>1385</v>
      </c>
      <c r="D44" s="99">
        <v>0</v>
      </c>
      <c r="E44" s="99">
        <v>0</v>
      </c>
      <c r="F44" s="99">
        <v>0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99">
        <v>0</v>
      </c>
      <c r="M44" s="99">
        <v>0</v>
      </c>
      <c r="N44" s="99">
        <v>0</v>
      </c>
      <c r="O44" s="99">
        <v>0</v>
      </c>
      <c r="P44" s="99">
        <v>0</v>
      </c>
      <c r="Q44" s="99">
        <v>0</v>
      </c>
      <c r="R44" s="99">
        <v>0</v>
      </c>
      <c r="S44" s="99">
        <v>0</v>
      </c>
      <c r="T44" s="99">
        <v>0</v>
      </c>
      <c r="U44" s="99">
        <v>0</v>
      </c>
      <c r="V44" s="99">
        <v>0</v>
      </c>
      <c r="W44" s="99">
        <v>0</v>
      </c>
      <c r="X44" s="99">
        <v>0</v>
      </c>
      <c r="Y44" s="99">
        <v>0</v>
      </c>
      <c r="Z44" s="99">
        <v>0</v>
      </c>
      <c r="AA44" s="99">
        <v>0</v>
      </c>
      <c r="AB44" s="99">
        <v>0</v>
      </c>
      <c r="AC44" s="99">
        <v>0</v>
      </c>
      <c r="AD44" s="99">
        <v>0</v>
      </c>
      <c r="AE44" s="99">
        <v>0</v>
      </c>
      <c r="AF44" s="99">
        <v>0</v>
      </c>
      <c r="AG44" s="99">
        <v>0</v>
      </c>
      <c r="AH44" s="99">
        <v>0</v>
      </c>
      <c r="AI44" s="99">
        <v>1385</v>
      </c>
      <c r="AJ44" s="99">
        <v>0</v>
      </c>
      <c r="AK44" s="99">
        <v>0</v>
      </c>
      <c r="AL44" s="99">
        <v>0</v>
      </c>
      <c r="AM44" s="99">
        <v>0</v>
      </c>
      <c r="AN44" s="99">
        <v>0</v>
      </c>
    </row>
    <row r="45" spans="1:40" s="100" customFormat="1" ht="11.25">
      <c r="A45" s="97" t="s">
        <v>650</v>
      </c>
      <c r="B45" s="98" t="s">
        <v>651</v>
      </c>
      <c r="C45" s="99">
        <v>1479</v>
      </c>
      <c r="D45" s="99">
        <v>0</v>
      </c>
      <c r="E45" s="99">
        <v>0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0</v>
      </c>
      <c r="W45" s="99">
        <v>0</v>
      </c>
      <c r="X45" s="99">
        <v>0</v>
      </c>
      <c r="Y45" s="99">
        <v>0</v>
      </c>
      <c r="Z45" s="99">
        <v>0</v>
      </c>
      <c r="AA45" s="99">
        <v>0</v>
      </c>
      <c r="AB45" s="99">
        <v>0</v>
      </c>
      <c r="AC45" s="99">
        <v>0</v>
      </c>
      <c r="AD45" s="99">
        <v>0</v>
      </c>
      <c r="AE45" s="99">
        <v>0</v>
      </c>
      <c r="AF45" s="99">
        <v>0</v>
      </c>
      <c r="AG45" s="99">
        <v>0</v>
      </c>
      <c r="AH45" s="99">
        <v>0</v>
      </c>
      <c r="AI45" s="99">
        <v>0</v>
      </c>
      <c r="AJ45" s="99">
        <v>1479</v>
      </c>
      <c r="AK45" s="99">
        <v>0</v>
      </c>
      <c r="AL45" s="99">
        <v>0</v>
      </c>
      <c r="AM45" s="99">
        <v>0</v>
      </c>
      <c r="AN45" s="99">
        <v>0</v>
      </c>
    </row>
    <row r="46" spans="1:40" s="100" customFormat="1" ht="22.5">
      <c r="A46" s="97" t="s">
        <v>652</v>
      </c>
      <c r="B46" s="98" t="s">
        <v>27</v>
      </c>
      <c r="C46" s="99">
        <v>1479</v>
      </c>
      <c r="D46" s="99">
        <v>0</v>
      </c>
      <c r="E46" s="99">
        <v>0</v>
      </c>
      <c r="F46" s="99">
        <v>0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99">
        <v>0</v>
      </c>
      <c r="M46" s="99">
        <v>0</v>
      </c>
      <c r="N46" s="99">
        <v>0</v>
      </c>
      <c r="O46" s="99">
        <v>0</v>
      </c>
      <c r="P46" s="99">
        <v>0</v>
      </c>
      <c r="Q46" s="99">
        <v>0</v>
      </c>
      <c r="R46" s="99">
        <v>0</v>
      </c>
      <c r="S46" s="99">
        <v>0</v>
      </c>
      <c r="T46" s="99">
        <v>0</v>
      </c>
      <c r="U46" s="99">
        <v>0</v>
      </c>
      <c r="V46" s="99">
        <v>0</v>
      </c>
      <c r="W46" s="99">
        <v>0</v>
      </c>
      <c r="X46" s="99">
        <v>0</v>
      </c>
      <c r="Y46" s="99">
        <v>0</v>
      </c>
      <c r="Z46" s="99">
        <v>0</v>
      </c>
      <c r="AA46" s="99">
        <v>0</v>
      </c>
      <c r="AB46" s="99">
        <v>0</v>
      </c>
      <c r="AC46" s="99">
        <v>0</v>
      </c>
      <c r="AD46" s="99">
        <v>0</v>
      </c>
      <c r="AE46" s="99">
        <v>0</v>
      </c>
      <c r="AF46" s="99">
        <v>0</v>
      </c>
      <c r="AG46" s="99">
        <v>0</v>
      </c>
      <c r="AH46" s="99">
        <v>0</v>
      </c>
      <c r="AI46" s="99">
        <v>0</v>
      </c>
      <c r="AJ46" s="99">
        <v>1479</v>
      </c>
      <c r="AK46" s="99">
        <v>0</v>
      </c>
      <c r="AL46" s="99">
        <v>0</v>
      </c>
      <c r="AM46" s="99">
        <v>0</v>
      </c>
      <c r="AN46" s="99">
        <v>0</v>
      </c>
    </row>
    <row r="47" spans="1:40" s="100" customFormat="1" ht="11.25">
      <c r="A47" s="97" t="s">
        <v>654</v>
      </c>
      <c r="B47" s="98" t="s">
        <v>655</v>
      </c>
      <c r="C47" s="99">
        <v>2512</v>
      </c>
      <c r="D47" s="99">
        <v>0</v>
      </c>
      <c r="E47" s="99">
        <v>0</v>
      </c>
      <c r="F47" s="99">
        <v>0</v>
      </c>
      <c r="G47" s="99">
        <v>0</v>
      </c>
      <c r="H47" s="99">
        <v>0</v>
      </c>
      <c r="I47" s="99">
        <v>0</v>
      </c>
      <c r="J47" s="99">
        <v>0</v>
      </c>
      <c r="K47" s="99">
        <v>0</v>
      </c>
      <c r="L47" s="99">
        <v>0</v>
      </c>
      <c r="M47" s="99">
        <v>0</v>
      </c>
      <c r="N47" s="99">
        <v>0</v>
      </c>
      <c r="O47" s="99">
        <v>0</v>
      </c>
      <c r="P47" s="99">
        <v>0</v>
      </c>
      <c r="Q47" s="99">
        <v>0</v>
      </c>
      <c r="R47" s="99">
        <v>0</v>
      </c>
      <c r="S47" s="99">
        <v>0</v>
      </c>
      <c r="T47" s="99">
        <v>0</v>
      </c>
      <c r="U47" s="99">
        <v>0</v>
      </c>
      <c r="V47" s="99">
        <v>0</v>
      </c>
      <c r="W47" s="99">
        <v>0</v>
      </c>
      <c r="X47" s="99">
        <v>0</v>
      </c>
      <c r="Y47" s="99">
        <v>0</v>
      </c>
      <c r="Z47" s="99">
        <v>0</v>
      </c>
      <c r="AA47" s="99">
        <v>0</v>
      </c>
      <c r="AB47" s="99">
        <v>0</v>
      </c>
      <c r="AC47" s="99">
        <v>0</v>
      </c>
      <c r="AD47" s="99">
        <v>0</v>
      </c>
      <c r="AE47" s="99">
        <v>0</v>
      </c>
      <c r="AF47" s="99">
        <v>0</v>
      </c>
      <c r="AG47" s="99">
        <v>0</v>
      </c>
      <c r="AH47" s="99">
        <v>0</v>
      </c>
      <c r="AI47" s="99">
        <v>0</v>
      </c>
      <c r="AJ47" s="99">
        <v>0</v>
      </c>
      <c r="AK47" s="99">
        <v>0</v>
      </c>
      <c r="AL47" s="99">
        <v>0</v>
      </c>
      <c r="AM47" s="99">
        <v>2512</v>
      </c>
      <c r="AN47" s="99">
        <v>0</v>
      </c>
    </row>
    <row r="48" spans="1:40" s="100" customFormat="1" ht="22.5">
      <c r="A48" s="97" t="s">
        <v>656</v>
      </c>
      <c r="B48" s="98" t="s">
        <v>657</v>
      </c>
      <c r="C48" s="99">
        <v>331</v>
      </c>
      <c r="D48" s="99">
        <v>0</v>
      </c>
      <c r="E48" s="99">
        <v>0</v>
      </c>
      <c r="F48" s="99">
        <v>0</v>
      </c>
      <c r="G48" s="99">
        <v>0</v>
      </c>
      <c r="H48" s="99">
        <v>0</v>
      </c>
      <c r="I48" s="99">
        <v>0</v>
      </c>
      <c r="J48" s="99">
        <v>0</v>
      </c>
      <c r="K48" s="99">
        <v>0</v>
      </c>
      <c r="L48" s="99">
        <v>0</v>
      </c>
      <c r="M48" s="99">
        <v>0</v>
      </c>
      <c r="N48" s="99">
        <v>0</v>
      </c>
      <c r="O48" s="99">
        <v>0</v>
      </c>
      <c r="P48" s="99">
        <v>0</v>
      </c>
      <c r="Q48" s="99">
        <v>0</v>
      </c>
      <c r="R48" s="99">
        <v>0</v>
      </c>
      <c r="S48" s="99">
        <v>0</v>
      </c>
      <c r="T48" s="99">
        <v>0</v>
      </c>
      <c r="U48" s="99">
        <v>0</v>
      </c>
      <c r="V48" s="99">
        <v>0</v>
      </c>
      <c r="W48" s="99">
        <v>0</v>
      </c>
      <c r="X48" s="99">
        <v>0</v>
      </c>
      <c r="Y48" s="99">
        <v>0</v>
      </c>
      <c r="Z48" s="99">
        <v>0</v>
      </c>
      <c r="AA48" s="99">
        <v>0</v>
      </c>
      <c r="AB48" s="99">
        <v>0</v>
      </c>
      <c r="AC48" s="99">
        <v>0</v>
      </c>
      <c r="AD48" s="99">
        <v>0</v>
      </c>
      <c r="AE48" s="99">
        <v>0</v>
      </c>
      <c r="AF48" s="99">
        <v>0</v>
      </c>
      <c r="AG48" s="99">
        <v>0</v>
      </c>
      <c r="AH48" s="99">
        <v>0</v>
      </c>
      <c r="AI48" s="99">
        <v>0</v>
      </c>
      <c r="AJ48" s="99">
        <v>0</v>
      </c>
      <c r="AK48" s="99">
        <v>0</v>
      </c>
      <c r="AL48" s="99">
        <v>0</v>
      </c>
      <c r="AM48" s="99">
        <v>331</v>
      </c>
      <c r="AN48" s="99">
        <v>0</v>
      </c>
    </row>
    <row r="49" spans="1:40" s="100" customFormat="1" ht="11.25">
      <c r="A49" s="97" t="s">
        <v>658</v>
      </c>
      <c r="B49" s="98" t="s">
        <v>659</v>
      </c>
      <c r="C49" s="99">
        <v>193</v>
      </c>
      <c r="D49" s="99">
        <v>0</v>
      </c>
      <c r="E49" s="99">
        <v>0</v>
      </c>
      <c r="F49" s="99">
        <v>0</v>
      </c>
      <c r="G49" s="99">
        <v>0</v>
      </c>
      <c r="H49" s="99">
        <v>0</v>
      </c>
      <c r="I49" s="99">
        <v>0</v>
      </c>
      <c r="J49" s="99">
        <v>0</v>
      </c>
      <c r="K49" s="99">
        <v>0</v>
      </c>
      <c r="L49" s="99">
        <v>0</v>
      </c>
      <c r="M49" s="99">
        <v>0</v>
      </c>
      <c r="N49" s="99">
        <v>0</v>
      </c>
      <c r="O49" s="99">
        <v>0</v>
      </c>
      <c r="P49" s="99">
        <v>0</v>
      </c>
      <c r="Q49" s="99">
        <v>0</v>
      </c>
      <c r="R49" s="99">
        <v>0</v>
      </c>
      <c r="S49" s="99">
        <v>0</v>
      </c>
      <c r="T49" s="99">
        <v>0</v>
      </c>
      <c r="U49" s="99">
        <v>0</v>
      </c>
      <c r="V49" s="99">
        <v>0</v>
      </c>
      <c r="W49" s="99">
        <v>0</v>
      </c>
      <c r="X49" s="99">
        <v>0</v>
      </c>
      <c r="Y49" s="99">
        <v>0</v>
      </c>
      <c r="Z49" s="99">
        <v>0</v>
      </c>
      <c r="AA49" s="99">
        <v>0</v>
      </c>
      <c r="AB49" s="99">
        <v>0</v>
      </c>
      <c r="AC49" s="99">
        <v>0</v>
      </c>
      <c r="AD49" s="99">
        <v>0</v>
      </c>
      <c r="AE49" s="99">
        <v>0</v>
      </c>
      <c r="AF49" s="99">
        <v>0</v>
      </c>
      <c r="AG49" s="99">
        <v>0</v>
      </c>
      <c r="AH49" s="99">
        <v>0</v>
      </c>
      <c r="AI49" s="99">
        <v>0</v>
      </c>
      <c r="AJ49" s="99">
        <v>0</v>
      </c>
      <c r="AK49" s="99">
        <v>0</v>
      </c>
      <c r="AL49" s="99">
        <v>0</v>
      </c>
      <c r="AM49" s="99">
        <v>193</v>
      </c>
      <c r="AN49" s="99">
        <v>0</v>
      </c>
    </row>
    <row r="50" spans="1:40" s="100" customFormat="1" ht="11.25">
      <c r="A50" s="97" t="s">
        <v>660</v>
      </c>
      <c r="B50" s="98" t="s">
        <v>28</v>
      </c>
      <c r="C50" s="99">
        <v>108</v>
      </c>
      <c r="D50" s="99">
        <v>0</v>
      </c>
      <c r="E50" s="99">
        <v>0</v>
      </c>
      <c r="F50" s="99">
        <v>0</v>
      </c>
      <c r="G50" s="99">
        <v>0</v>
      </c>
      <c r="H50" s="99">
        <v>0</v>
      </c>
      <c r="I50" s="99">
        <v>0</v>
      </c>
      <c r="J50" s="99">
        <v>0</v>
      </c>
      <c r="K50" s="99">
        <v>0</v>
      </c>
      <c r="L50" s="99">
        <v>0</v>
      </c>
      <c r="M50" s="99">
        <v>0</v>
      </c>
      <c r="N50" s="99">
        <v>0</v>
      </c>
      <c r="O50" s="99">
        <v>0</v>
      </c>
      <c r="P50" s="99">
        <v>0</v>
      </c>
      <c r="Q50" s="99">
        <v>0</v>
      </c>
      <c r="R50" s="99">
        <v>0</v>
      </c>
      <c r="S50" s="99">
        <v>0</v>
      </c>
      <c r="T50" s="99">
        <v>0</v>
      </c>
      <c r="U50" s="99">
        <v>0</v>
      </c>
      <c r="V50" s="99">
        <v>0</v>
      </c>
      <c r="W50" s="99">
        <v>0</v>
      </c>
      <c r="X50" s="99">
        <v>0</v>
      </c>
      <c r="Y50" s="99">
        <v>0</v>
      </c>
      <c r="Z50" s="99">
        <v>0</v>
      </c>
      <c r="AA50" s="99">
        <v>0</v>
      </c>
      <c r="AB50" s="99">
        <v>0</v>
      </c>
      <c r="AC50" s="99">
        <v>0</v>
      </c>
      <c r="AD50" s="99">
        <v>0</v>
      </c>
      <c r="AE50" s="99">
        <v>0</v>
      </c>
      <c r="AF50" s="99">
        <v>0</v>
      </c>
      <c r="AG50" s="99">
        <v>0</v>
      </c>
      <c r="AH50" s="99">
        <v>0</v>
      </c>
      <c r="AI50" s="99">
        <v>0</v>
      </c>
      <c r="AJ50" s="99">
        <v>0</v>
      </c>
      <c r="AK50" s="99">
        <v>0</v>
      </c>
      <c r="AL50" s="99">
        <v>0</v>
      </c>
      <c r="AM50" s="99">
        <v>108</v>
      </c>
      <c r="AN50" s="99">
        <v>0</v>
      </c>
    </row>
    <row r="51" spans="1:40" s="100" customFormat="1" ht="33.75">
      <c r="A51" s="97" t="s">
        <v>662</v>
      </c>
      <c r="B51" s="98" t="s">
        <v>29</v>
      </c>
      <c r="C51" s="99">
        <v>150</v>
      </c>
      <c r="D51" s="99">
        <v>0</v>
      </c>
      <c r="E51" s="99">
        <v>0</v>
      </c>
      <c r="F51" s="99">
        <v>0</v>
      </c>
      <c r="G51" s="99">
        <v>0</v>
      </c>
      <c r="H51" s="99">
        <v>0</v>
      </c>
      <c r="I51" s="99">
        <v>0</v>
      </c>
      <c r="J51" s="99">
        <v>0</v>
      </c>
      <c r="K51" s="99">
        <v>0</v>
      </c>
      <c r="L51" s="99">
        <v>0</v>
      </c>
      <c r="M51" s="99">
        <v>0</v>
      </c>
      <c r="N51" s="99">
        <v>0</v>
      </c>
      <c r="O51" s="99">
        <v>0</v>
      </c>
      <c r="P51" s="99">
        <v>0</v>
      </c>
      <c r="Q51" s="99">
        <v>0</v>
      </c>
      <c r="R51" s="99">
        <v>0</v>
      </c>
      <c r="S51" s="99">
        <v>0</v>
      </c>
      <c r="T51" s="99">
        <v>0</v>
      </c>
      <c r="U51" s="99">
        <v>0</v>
      </c>
      <c r="V51" s="99">
        <v>0</v>
      </c>
      <c r="W51" s="99">
        <v>0</v>
      </c>
      <c r="X51" s="99">
        <v>0</v>
      </c>
      <c r="Y51" s="99">
        <v>0</v>
      </c>
      <c r="Z51" s="99">
        <v>0</v>
      </c>
      <c r="AA51" s="99">
        <v>0</v>
      </c>
      <c r="AB51" s="99">
        <v>0</v>
      </c>
      <c r="AC51" s="99">
        <v>0</v>
      </c>
      <c r="AD51" s="99">
        <v>0</v>
      </c>
      <c r="AE51" s="99">
        <v>0</v>
      </c>
      <c r="AF51" s="99">
        <v>0</v>
      </c>
      <c r="AG51" s="99">
        <v>0</v>
      </c>
      <c r="AH51" s="99">
        <v>0</v>
      </c>
      <c r="AI51" s="99">
        <v>0</v>
      </c>
      <c r="AJ51" s="99">
        <v>0</v>
      </c>
      <c r="AK51" s="99">
        <v>0</v>
      </c>
      <c r="AL51" s="99">
        <v>0</v>
      </c>
      <c r="AM51" s="99">
        <v>150</v>
      </c>
      <c r="AN51" s="99">
        <v>0</v>
      </c>
    </row>
    <row r="52" spans="1:40" s="100" customFormat="1" ht="33.75">
      <c r="A52" s="97" t="s">
        <v>664</v>
      </c>
      <c r="B52" s="98" t="s">
        <v>30</v>
      </c>
      <c r="C52" s="99">
        <v>1444</v>
      </c>
      <c r="D52" s="99">
        <v>0</v>
      </c>
      <c r="E52" s="99">
        <v>0</v>
      </c>
      <c r="F52" s="99">
        <v>0</v>
      </c>
      <c r="G52" s="99">
        <v>0</v>
      </c>
      <c r="H52" s="99">
        <v>0</v>
      </c>
      <c r="I52" s="99">
        <v>0</v>
      </c>
      <c r="J52" s="99">
        <v>0</v>
      </c>
      <c r="K52" s="99">
        <v>0</v>
      </c>
      <c r="L52" s="99">
        <v>0</v>
      </c>
      <c r="M52" s="99">
        <v>0</v>
      </c>
      <c r="N52" s="99">
        <v>0</v>
      </c>
      <c r="O52" s="99">
        <v>0</v>
      </c>
      <c r="P52" s="99">
        <v>0</v>
      </c>
      <c r="Q52" s="99">
        <v>0</v>
      </c>
      <c r="R52" s="99">
        <v>0</v>
      </c>
      <c r="S52" s="99">
        <v>0</v>
      </c>
      <c r="T52" s="99">
        <v>0</v>
      </c>
      <c r="U52" s="99">
        <v>0</v>
      </c>
      <c r="V52" s="99">
        <v>0</v>
      </c>
      <c r="W52" s="99">
        <v>0</v>
      </c>
      <c r="X52" s="99">
        <v>0</v>
      </c>
      <c r="Y52" s="99">
        <v>0</v>
      </c>
      <c r="Z52" s="99">
        <v>0</v>
      </c>
      <c r="AA52" s="99">
        <v>0</v>
      </c>
      <c r="AB52" s="99">
        <v>0</v>
      </c>
      <c r="AC52" s="99">
        <v>0</v>
      </c>
      <c r="AD52" s="99">
        <v>0</v>
      </c>
      <c r="AE52" s="99">
        <v>0</v>
      </c>
      <c r="AF52" s="99">
        <v>0</v>
      </c>
      <c r="AG52" s="99">
        <v>0</v>
      </c>
      <c r="AH52" s="99">
        <v>0</v>
      </c>
      <c r="AI52" s="99">
        <v>0</v>
      </c>
      <c r="AJ52" s="99">
        <v>0</v>
      </c>
      <c r="AK52" s="99">
        <v>0</v>
      </c>
      <c r="AL52" s="99">
        <v>0</v>
      </c>
      <c r="AM52" s="99">
        <v>1444</v>
      </c>
      <c r="AN52" s="99">
        <v>0</v>
      </c>
    </row>
    <row r="53" spans="1:40" s="100" customFormat="1" ht="11.25">
      <c r="A53" s="97" t="s">
        <v>666</v>
      </c>
      <c r="B53" s="98" t="s">
        <v>667</v>
      </c>
      <c r="C53" s="99">
        <v>286</v>
      </c>
      <c r="D53" s="99">
        <v>0</v>
      </c>
      <c r="E53" s="99">
        <v>0</v>
      </c>
      <c r="F53" s="99">
        <v>0</v>
      </c>
      <c r="G53" s="99">
        <v>0</v>
      </c>
      <c r="H53" s="99">
        <v>0</v>
      </c>
      <c r="I53" s="99">
        <v>0</v>
      </c>
      <c r="J53" s="99">
        <v>0</v>
      </c>
      <c r="K53" s="99">
        <v>0</v>
      </c>
      <c r="L53" s="99">
        <v>0</v>
      </c>
      <c r="M53" s="99">
        <v>0</v>
      </c>
      <c r="N53" s="99">
        <v>0</v>
      </c>
      <c r="O53" s="99">
        <v>0</v>
      </c>
      <c r="P53" s="99">
        <v>0</v>
      </c>
      <c r="Q53" s="99">
        <v>0</v>
      </c>
      <c r="R53" s="99">
        <v>0</v>
      </c>
      <c r="S53" s="99">
        <v>0</v>
      </c>
      <c r="T53" s="99">
        <v>0</v>
      </c>
      <c r="U53" s="99">
        <v>0</v>
      </c>
      <c r="V53" s="99">
        <v>0</v>
      </c>
      <c r="W53" s="99">
        <v>0</v>
      </c>
      <c r="X53" s="99">
        <v>0</v>
      </c>
      <c r="Y53" s="99">
        <v>0</v>
      </c>
      <c r="Z53" s="99">
        <v>0</v>
      </c>
      <c r="AA53" s="99">
        <v>0</v>
      </c>
      <c r="AB53" s="99">
        <v>0</v>
      </c>
      <c r="AC53" s="99">
        <v>0</v>
      </c>
      <c r="AD53" s="99">
        <v>0</v>
      </c>
      <c r="AE53" s="99">
        <v>0</v>
      </c>
      <c r="AF53" s="99">
        <v>0</v>
      </c>
      <c r="AG53" s="99">
        <v>0</v>
      </c>
      <c r="AH53" s="99">
        <v>0</v>
      </c>
      <c r="AI53" s="99">
        <v>0</v>
      </c>
      <c r="AJ53" s="99">
        <v>0</v>
      </c>
      <c r="AK53" s="99">
        <v>0</v>
      </c>
      <c r="AL53" s="99">
        <v>0</v>
      </c>
      <c r="AM53" s="99">
        <v>286</v>
      </c>
      <c r="AN53" s="99">
        <v>0</v>
      </c>
    </row>
    <row r="54" spans="1:40" s="100" customFormat="1" ht="22.5">
      <c r="A54" s="101" t="s">
        <v>668</v>
      </c>
      <c r="B54" s="102" t="s">
        <v>669</v>
      </c>
      <c r="C54" s="103">
        <v>5968</v>
      </c>
      <c r="D54" s="103">
        <v>0</v>
      </c>
      <c r="E54" s="103">
        <v>0</v>
      </c>
      <c r="F54" s="103">
        <v>0</v>
      </c>
      <c r="G54" s="103">
        <v>0</v>
      </c>
      <c r="H54" s="103">
        <v>0</v>
      </c>
      <c r="I54" s="103">
        <v>0</v>
      </c>
      <c r="J54" s="103">
        <v>0</v>
      </c>
      <c r="K54" s="103">
        <v>0</v>
      </c>
      <c r="L54" s="103">
        <v>0</v>
      </c>
      <c r="M54" s="103">
        <v>0</v>
      </c>
      <c r="N54" s="103">
        <v>0</v>
      </c>
      <c r="O54" s="103">
        <v>0</v>
      </c>
      <c r="P54" s="103">
        <v>0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3">
        <v>0</v>
      </c>
      <c r="W54" s="103">
        <v>0</v>
      </c>
      <c r="X54" s="103">
        <v>0</v>
      </c>
      <c r="Y54" s="103">
        <v>0</v>
      </c>
      <c r="Z54" s="103">
        <v>0</v>
      </c>
      <c r="AA54" s="103">
        <v>0</v>
      </c>
      <c r="AB54" s="103">
        <v>0</v>
      </c>
      <c r="AC54" s="103">
        <v>0</v>
      </c>
      <c r="AD54" s="103">
        <v>0</v>
      </c>
      <c r="AE54" s="103">
        <v>0</v>
      </c>
      <c r="AF54" s="103">
        <v>29</v>
      </c>
      <c r="AG54" s="103">
        <v>0</v>
      </c>
      <c r="AH54" s="103">
        <v>563</v>
      </c>
      <c r="AI54" s="103">
        <v>1385</v>
      </c>
      <c r="AJ54" s="103">
        <v>1479</v>
      </c>
      <c r="AK54" s="103">
        <v>0</v>
      </c>
      <c r="AL54" s="103">
        <v>0</v>
      </c>
      <c r="AM54" s="103">
        <v>2512</v>
      </c>
      <c r="AN54" s="103">
        <v>0</v>
      </c>
    </row>
    <row r="55" spans="1:40" s="100" customFormat="1" ht="22.5">
      <c r="A55" s="97" t="s">
        <v>670</v>
      </c>
      <c r="B55" s="98" t="s">
        <v>671</v>
      </c>
      <c r="C55" s="99">
        <v>2382</v>
      </c>
      <c r="D55" s="99">
        <v>0</v>
      </c>
      <c r="E55" s="99">
        <v>0</v>
      </c>
      <c r="F55" s="99">
        <v>0</v>
      </c>
      <c r="G55" s="99">
        <v>0</v>
      </c>
      <c r="H55" s="99">
        <v>0</v>
      </c>
      <c r="I55" s="99">
        <v>2382</v>
      </c>
      <c r="J55" s="99">
        <v>0</v>
      </c>
      <c r="K55" s="99">
        <v>0</v>
      </c>
      <c r="L55" s="99">
        <v>0</v>
      </c>
      <c r="M55" s="99">
        <v>0</v>
      </c>
      <c r="N55" s="99">
        <v>0</v>
      </c>
      <c r="O55" s="99">
        <v>0</v>
      </c>
      <c r="P55" s="99">
        <v>0</v>
      </c>
      <c r="Q55" s="99">
        <v>0</v>
      </c>
      <c r="R55" s="99">
        <v>0</v>
      </c>
      <c r="S55" s="99">
        <v>0</v>
      </c>
      <c r="T55" s="99">
        <v>0</v>
      </c>
      <c r="U55" s="99">
        <v>0</v>
      </c>
      <c r="V55" s="99">
        <v>0</v>
      </c>
      <c r="W55" s="99">
        <v>0</v>
      </c>
      <c r="X55" s="99">
        <v>0</v>
      </c>
      <c r="Y55" s="99">
        <v>0</v>
      </c>
      <c r="Z55" s="99">
        <v>0</v>
      </c>
      <c r="AA55" s="99">
        <v>0</v>
      </c>
      <c r="AB55" s="99">
        <v>0</v>
      </c>
      <c r="AC55" s="99">
        <v>0</v>
      </c>
      <c r="AD55" s="99">
        <v>0</v>
      </c>
      <c r="AE55" s="99">
        <v>0</v>
      </c>
      <c r="AF55" s="99">
        <v>0</v>
      </c>
      <c r="AG55" s="99">
        <v>0</v>
      </c>
      <c r="AH55" s="99">
        <v>0</v>
      </c>
      <c r="AI55" s="99">
        <v>0</v>
      </c>
      <c r="AJ55" s="99">
        <v>0</v>
      </c>
      <c r="AK55" s="99">
        <v>0</v>
      </c>
      <c r="AL55" s="99">
        <v>0</v>
      </c>
      <c r="AM55" s="99">
        <v>0</v>
      </c>
      <c r="AN55" s="99">
        <v>0</v>
      </c>
    </row>
    <row r="56" spans="1:40" s="100" customFormat="1" ht="22.5">
      <c r="A56" s="97" t="s">
        <v>672</v>
      </c>
      <c r="B56" s="98" t="s">
        <v>673</v>
      </c>
      <c r="C56" s="99">
        <v>29</v>
      </c>
      <c r="D56" s="99">
        <v>0</v>
      </c>
      <c r="E56" s="99">
        <v>0</v>
      </c>
      <c r="F56" s="99">
        <v>0</v>
      </c>
      <c r="G56" s="99">
        <v>0</v>
      </c>
      <c r="H56" s="99">
        <v>0</v>
      </c>
      <c r="I56" s="99">
        <v>29</v>
      </c>
      <c r="J56" s="99">
        <v>0</v>
      </c>
      <c r="K56" s="99">
        <v>0</v>
      </c>
      <c r="L56" s="99">
        <v>0</v>
      </c>
      <c r="M56" s="99">
        <v>0</v>
      </c>
      <c r="N56" s="99">
        <v>0</v>
      </c>
      <c r="O56" s="99">
        <v>0</v>
      </c>
      <c r="P56" s="99">
        <v>0</v>
      </c>
      <c r="Q56" s="99">
        <v>0</v>
      </c>
      <c r="R56" s="99">
        <v>0</v>
      </c>
      <c r="S56" s="99">
        <v>0</v>
      </c>
      <c r="T56" s="99">
        <v>0</v>
      </c>
      <c r="U56" s="99">
        <v>0</v>
      </c>
      <c r="V56" s="99">
        <v>0</v>
      </c>
      <c r="W56" s="99">
        <v>0</v>
      </c>
      <c r="X56" s="99">
        <v>0</v>
      </c>
      <c r="Y56" s="99">
        <v>0</v>
      </c>
      <c r="Z56" s="99">
        <v>0</v>
      </c>
      <c r="AA56" s="99">
        <v>0</v>
      </c>
      <c r="AB56" s="99">
        <v>0</v>
      </c>
      <c r="AC56" s="99">
        <v>0</v>
      </c>
      <c r="AD56" s="99">
        <v>0</v>
      </c>
      <c r="AE56" s="99">
        <v>0</v>
      </c>
      <c r="AF56" s="99">
        <v>0</v>
      </c>
      <c r="AG56" s="99">
        <v>0</v>
      </c>
      <c r="AH56" s="99">
        <v>0</v>
      </c>
      <c r="AI56" s="99">
        <v>0</v>
      </c>
      <c r="AJ56" s="99">
        <v>0</v>
      </c>
      <c r="AK56" s="99">
        <v>0</v>
      </c>
      <c r="AL56" s="99">
        <v>0</v>
      </c>
      <c r="AM56" s="99">
        <v>0</v>
      </c>
      <c r="AN56" s="99">
        <v>0</v>
      </c>
    </row>
    <row r="57" spans="1:40" s="100" customFormat="1" ht="11.25">
      <c r="A57" s="101" t="s">
        <v>674</v>
      </c>
      <c r="B57" s="102" t="s">
        <v>31</v>
      </c>
      <c r="C57" s="103">
        <v>2411</v>
      </c>
      <c r="D57" s="103">
        <v>0</v>
      </c>
      <c r="E57" s="103">
        <v>0</v>
      </c>
      <c r="F57" s="103">
        <v>0</v>
      </c>
      <c r="G57" s="103">
        <v>0</v>
      </c>
      <c r="H57" s="103">
        <v>0</v>
      </c>
      <c r="I57" s="103">
        <v>2411</v>
      </c>
      <c r="J57" s="103">
        <v>0</v>
      </c>
      <c r="K57" s="103">
        <v>0</v>
      </c>
      <c r="L57" s="103">
        <v>0</v>
      </c>
      <c r="M57" s="103">
        <v>0</v>
      </c>
      <c r="N57" s="103">
        <v>0</v>
      </c>
      <c r="O57" s="103">
        <v>0</v>
      </c>
      <c r="P57" s="103">
        <v>0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v>0</v>
      </c>
      <c r="W57" s="103">
        <v>0</v>
      </c>
      <c r="X57" s="103">
        <v>0</v>
      </c>
      <c r="Y57" s="103">
        <v>0</v>
      </c>
      <c r="Z57" s="103">
        <v>0</v>
      </c>
      <c r="AA57" s="103">
        <v>0</v>
      </c>
      <c r="AB57" s="103">
        <v>0</v>
      </c>
      <c r="AC57" s="103">
        <v>0</v>
      </c>
      <c r="AD57" s="103">
        <v>0</v>
      </c>
      <c r="AE57" s="103">
        <v>0</v>
      </c>
      <c r="AF57" s="103">
        <v>0</v>
      </c>
      <c r="AG57" s="103">
        <v>0</v>
      </c>
      <c r="AH57" s="103">
        <v>0</v>
      </c>
      <c r="AI57" s="103">
        <v>0</v>
      </c>
      <c r="AJ57" s="103">
        <v>0</v>
      </c>
      <c r="AK57" s="103">
        <v>0</v>
      </c>
      <c r="AL57" s="103">
        <v>0</v>
      </c>
      <c r="AM57" s="103">
        <v>0</v>
      </c>
      <c r="AN57" s="103">
        <v>0</v>
      </c>
    </row>
    <row r="58" spans="1:40" s="100" customFormat="1" ht="22.5">
      <c r="A58" s="97" t="s">
        <v>676</v>
      </c>
      <c r="B58" s="98" t="s">
        <v>677</v>
      </c>
      <c r="C58" s="99">
        <v>1626</v>
      </c>
      <c r="D58" s="99">
        <v>1309</v>
      </c>
      <c r="E58" s="99">
        <v>0</v>
      </c>
      <c r="F58" s="99">
        <v>0</v>
      </c>
      <c r="G58" s="99">
        <v>0</v>
      </c>
      <c r="H58" s="99">
        <v>0</v>
      </c>
      <c r="I58" s="99">
        <v>0</v>
      </c>
      <c r="J58" s="99">
        <v>0</v>
      </c>
      <c r="K58" s="99">
        <v>317</v>
      </c>
      <c r="L58" s="99">
        <v>0</v>
      </c>
      <c r="M58" s="99">
        <v>0</v>
      </c>
      <c r="N58" s="99">
        <v>0</v>
      </c>
      <c r="O58" s="99">
        <v>0</v>
      </c>
      <c r="P58" s="99">
        <v>0</v>
      </c>
      <c r="Q58" s="99">
        <v>0</v>
      </c>
      <c r="R58" s="99">
        <v>0</v>
      </c>
      <c r="S58" s="99">
        <v>0</v>
      </c>
      <c r="T58" s="99">
        <v>0</v>
      </c>
      <c r="U58" s="99">
        <v>0</v>
      </c>
      <c r="V58" s="99">
        <v>0</v>
      </c>
      <c r="W58" s="99">
        <v>0</v>
      </c>
      <c r="X58" s="99">
        <v>0</v>
      </c>
      <c r="Y58" s="99">
        <v>0</v>
      </c>
      <c r="Z58" s="99">
        <v>0</v>
      </c>
      <c r="AA58" s="99">
        <v>0</v>
      </c>
      <c r="AB58" s="99">
        <v>0</v>
      </c>
      <c r="AC58" s="99">
        <v>0</v>
      </c>
      <c r="AD58" s="99">
        <v>0</v>
      </c>
      <c r="AE58" s="99">
        <v>0</v>
      </c>
      <c r="AF58" s="99">
        <v>0</v>
      </c>
      <c r="AG58" s="99">
        <v>0</v>
      </c>
      <c r="AH58" s="99">
        <v>0</v>
      </c>
      <c r="AI58" s="99">
        <v>0</v>
      </c>
      <c r="AJ58" s="99">
        <v>0</v>
      </c>
      <c r="AK58" s="99">
        <v>0</v>
      </c>
      <c r="AL58" s="99">
        <v>0</v>
      </c>
      <c r="AM58" s="99">
        <v>0</v>
      </c>
      <c r="AN58" s="99">
        <v>0</v>
      </c>
    </row>
    <row r="59" spans="1:40" s="100" customFormat="1" ht="22.5">
      <c r="A59" s="97" t="s">
        <v>678</v>
      </c>
      <c r="B59" s="98" t="s">
        <v>32</v>
      </c>
      <c r="C59" s="99">
        <v>605</v>
      </c>
      <c r="D59" s="99">
        <v>605</v>
      </c>
      <c r="E59" s="99">
        <v>0</v>
      </c>
      <c r="F59" s="99">
        <v>0</v>
      </c>
      <c r="G59" s="99">
        <v>0</v>
      </c>
      <c r="H59" s="99">
        <v>0</v>
      </c>
      <c r="I59" s="99">
        <v>0</v>
      </c>
      <c r="J59" s="99">
        <v>0</v>
      </c>
      <c r="K59" s="99">
        <v>0</v>
      </c>
      <c r="L59" s="99">
        <v>0</v>
      </c>
      <c r="M59" s="99">
        <v>0</v>
      </c>
      <c r="N59" s="99">
        <v>0</v>
      </c>
      <c r="O59" s="99">
        <v>0</v>
      </c>
      <c r="P59" s="99">
        <v>0</v>
      </c>
      <c r="Q59" s="99">
        <v>0</v>
      </c>
      <c r="R59" s="99">
        <v>0</v>
      </c>
      <c r="S59" s="99">
        <v>0</v>
      </c>
      <c r="T59" s="99">
        <v>0</v>
      </c>
      <c r="U59" s="99">
        <v>0</v>
      </c>
      <c r="V59" s="99">
        <v>0</v>
      </c>
      <c r="W59" s="99">
        <v>0</v>
      </c>
      <c r="X59" s="99">
        <v>0</v>
      </c>
      <c r="Y59" s="99">
        <v>0</v>
      </c>
      <c r="Z59" s="99">
        <v>0</v>
      </c>
      <c r="AA59" s="99">
        <v>0</v>
      </c>
      <c r="AB59" s="99">
        <v>0</v>
      </c>
      <c r="AC59" s="99">
        <v>0</v>
      </c>
      <c r="AD59" s="99">
        <v>0</v>
      </c>
      <c r="AE59" s="99">
        <v>0</v>
      </c>
      <c r="AF59" s="99">
        <v>0</v>
      </c>
      <c r="AG59" s="99">
        <v>0</v>
      </c>
      <c r="AH59" s="99">
        <v>0</v>
      </c>
      <c r="AI59" s="99">
        <v>0</v>
      </c>
      <c r="AJ59" s="99">
        <v>0</v>
      </c>
      <c r="AK59" s="99">
        <v>0</v>
      </c>
      <c r="AL59" s="99">
        <v>0</v>
      </c>
      <c r="AM59" s="99">
        <v>0</v>
      </c>
      <c r="AN59" s="99">
        <v>0</v>
      </c>
    </row>
    <row r="60" spans="1:40" s="100" customFormat="1" ht="11.25">
      <c r="A60" s="97" t="s">
        <v>680</v>
      </c>
      <c r="B60" s="98" t="s">
        <v>33</v>
      </c>
      <c r="C60" s="99">
        <v>1021</v>
      </c>
      <c r="D60" s="99">
        <v>704</v>
      </c>
      <c r="E60" s="99">
        <v>0</v>
      </c>
      <c r="F60" s="99">
        <v>0</v>
      </c>
      <c r="G60" s="99">
        <v>0</v>
      </c>
      <c r="H60" s="99">
        <v>0</v>
      </c>
      <c r="I60" s="99">
        <v>0</v>
      </c>
      <c r="J60" s="99">
        <v>0</v>
      </c>
      <c r="K60" s="99">
        <v>317</v>
      </c>
      <c r="L60" s="99">
        <v>0</v>
      </c>
      <c r="M60" s="99">
        <v>0</v>
      </c>
      <c r="N60" s="99">
        <v>0</v>
      </c>
      <c r="O60" s="99">
        <v>0</v>
      </c>
      <c r="P60" s="99">
        <v>0</v>
      </c>
      <c r="Q60" s="99">
        <v>0</v>
      </c>
      <c r="R60" s="99">
        <v>0</v>
      </c>
      <c r="S60" s="99">
        <v>0</v>
      </c>
      <c r="T60" s="99">
        <v>0</v>
      </c>
      <c r="U60" s="99">
        <v>0</v>
      </c>
      <c r="V60" s="99">
        <v>0</v>
      </c>
      <c r="W60" s="99">
        <v>0</v>
      </c>
      <c r="X60" s="99">
        <v>0</v>
      </c>
      <c r="Y60" s="99">
        <v>0</v>
      </c>
      <c r="Z60" s="99">
        <v>0</v>
      </c>
      <c r="AA60" s="99">
        <v>0</v>
      </c>
      <c r="AB60" s="99">
        <v>0</v>
      </c>
      <c r="AC60" s="99">
        <v>0</v>
      </c>
      <c r="AD60" s="99">
        <v>0</v>
      </c>
      <c r="AE60" s="99">
        <v>0</v>
      </c>
      <c r="AF60" s="99">
        <v>0</v>
      </c>
      <c r="AG60" s="99">
        <v>0</v>
      </c>
      <c r="AH60" s="99">
        <v>0</v>
      </c>
      <c r="AI60" s="99">
        <v>0</v>
      </c>
      <c r="AJ60" s="99">
        <v>0</v>
      </c>
      <c r="AK60" s="99">
        <v>0</v>
      </c>
      <c r="AL60" s="99">
        <v>0</v>
      </c>
      <c r="AM60" s="99">
        <v>0</v>
      </c>
      <c r="AN60" s="99">
        <v>0</v>
      </c>
    </row>
    <row r="61" spans="1:40" s="100" customFormat="1" ht="22.5">
      <c r="A61" s="97" t="s">
        <v>684</v>
      </c>
      <c r="B61" s="98" t="s">
        <v>685</v>
      </c>
      <c r="C61" s="99">
        <v>6282</v>
      </c>
      <c r="D61" s="99">
        <v>530</v>
      </c>
      <c r="E61" s="99">
        <v>0</v>
      </c>
      <c r="F61" s="99">
        <v>0</v>
      </c>
      <c r="G61" s="99">
        <v>0</v>
      </c>
      <c r="H61" s="99">
        <v>0</v>
      </c>
      <c r="I61" s="99">
        <v>0</v>
      </c>
      <c r="J61" s="99">
        <v>0</v>
      </c>
      <c r="K61" s="99">
        <v>32</v>
      </c>
      <c r="L61" s="99">
        <v>0</v>
      </c>
      <c r="M61" s="99">
        <v>0</v>
      </c>
      <c r="N61" s="99">
        <v>4970</v>
      </c>
      <c r="O61" s="99">
        <v>0</v>
      </c>
      <c r="P61" s="99">
        <v>0</v>
      </c>
      <c r="Q61" s="99">
        <v>0</v>
      </c>
      <c r="R61" s="99">
        <v>0</v>
      </c>
      <c r="S61" s="99">
        <v>0</v>
      </c>
      <c r="T61" s="99">
        <v>0</v>
      </c>
      <c r="U61" s="99">
        <v>0</v>
      </c>
      <c r="V61" s="99">
        <v>750</v>
      </c>
      <c r="W61" s="99">
        <v>0</v>
      </c>
      <c r="X61" s="99">
        <v>0</v>
      </c>
      <c r="Y61" s="99">
        <v>0</v>
      </c>
      <c r="Z61" s="99">
        <v>0</v>
      </c>
      <c r="AA61" s="99">
        <v>0</v>
      </c>
      <c r="AB61" s="99">
        <v>0</v>
      </c>
      <c r="AC61" s="99">
        <v>0</v>
      </c>
      <c r="AD61" s="99">
        <v>0</v>
      </c>
      <c r="AE61" s="99">
        <v>0</v>
      </c>
      <c r="AF61" s="99">
        <v>0</v>
      </c>
      <c r="AG61" s="99">
        <v>0</v>
      </c>
      <c r="AH61" s="99">
        <v>0</v>
      </c>
      <c r="AI61" s="99">
        <v>0</v>
      </c>
      <c r="AJ61" s="99">
        <v>0</v>
      </c>
      <c r="AK61" s="99">
        <v>0</v>
      </c>
      <c r="AL61" s="99">
        <v>0</v>
      </c>
      <c r="AM61" s="99">
        <v>0</v>
      </c>
      <c r="AN61" s="99">
        <v>0</v>
      </c>
    </row>
    <row r="62" spans="1:40" s="100" customFormat="1" ht="11.25">
      <c r="A62" s="97" t="s">
        <v>686</v>
      </c>
      <c r="B62" s="98" t="s">
        <v>34</v>
      </c>
      <c r="C62" s="99">
        <v>94</v>
      </c>
      <c r="D62" s="99">
        <v>62</v>
      </c>
      <c r="E62" s="99">
        <v>0</v>
      </c>
      <c r="F62" s="99">
        <v>0</v>
      </c>
      <c r="G62" s="99">
        <v>0</v>
      </c>
      <c r="H62" s="99">
        <v>0</v>
      </c>
      <c r="I62" s="99">
        <v>0</v>
      </c>
      <c r="J62" s="99">
        <v>0</v>
      </c>
      <c r="K62" s="99">
        <v>32</v>
      </c>
      <c r="L62" s="99">
        <v>0</v>
      </c>
      <c r="M62" s="99">
        <v>0</v>
      </c>
      <c r="N62" s="99">
        <v>0</v>
      </c>
      <c r="O62" s="99">
        <v>0</v>
      </c>
      <c r="P62" s="99">
        <v>0</v>
      </c>
      <c r="Q62" s="99">
        <v>0</v>
      </c>
      <c r="R62" s="99">
        <v>0</v>
      </c>
      <c r="S62" s="99">
        <v>0</v>
      </c>
      <c r="T62" s="99">
        <v>0</v>
      </c>
      <c r="U62" s="99">
        <v>0</v>
      </c>
      <c r="V62" s="99">
        <v>0</v>
      </c>
      <c r="W62" s="99">
        <v>0</v>
      </c>
      <c r="X62" s="99">
        <v>0</v>
      </c>
      <c r="Y62" s="99">
        <v>0</v>
      </c>
      <c r="Z62" s="99">
        <v>0</v>
      </c>
      <c r="AA62" s="99">
        <v>0</v>
      </c>
      <c r="AB62" s="99">
        <v>0</v>
      </c>
      <c r="AC62" s="99">
        <v>0</v>
      </c>
      <c r="AD62" s="99">
        <v>0</v>
      </c>
      <c r="AE62" s="99">
        <v>0</v>
      </c>
      <c r="AF62" s="99">
        <v>0</v>
      </c>
      <c r="AG62" s="99">
        <v>0</v>
      </c>
      <c r="AH62" s="99">
        <v>0</v>
      </c>
      <c r="AI62" s="99">
        <v>0</v>
      </c>
      <c r="AJ62" s="99">
        <v>0</v>
      </c>
      <c r="AK62" s="99">
        <v>0</v>
      </c>
      <c r="AL62" s="99">
        <v>0</v>
      </c>
      <c r="AM62" s="99">
        <v>0</v>
      </c>
      <c r="AN62" s="99">
        <v>0</v>
      </c>
    </row>
    <row r="63" spans="1:40" s="100" customFormat="1" ht="11.25">
      <c r="A63" s="97" t="s">
        <v>688</v>
      </c>
      <c r="B63" s="98" t="s">
        <v>35</v>
      </c>
      <c r="C63" s="99">
        <v>874</v>
      </c>
      <c r="D63" s="99">
        <v>124</v>
      </c>
      <c r="E63" s="99">
        <v>0</v>
      </c>
      <c r="F63" s="99">
        <v>0</v>
      </c>
      <c r="G63" s="99">
        <v>0</v>
      </c>
      <c r="H63" s="99">
        <v>0</v>
      </c>
      <c r="I63" s="99">
        <v>0</v>
      </c>
      <c r="J63" s="99">
        <v>0</v>
      </c>
      <c r="K63" s="99">
        <v>0</v>
      </c>
      <c r="L63" s="99">
        <v>0</v>
      </c>
      <c r="M63" s="99">
        <v>0</v>
      </c>
      <c r="N63" s="99">
        <v>0</v>
      </c>
      <c r="O63" s="99">
        <v>0</v>
      </c>
      <c r="P63" s="99">
        <v>0</v>
      </c>
      <c r="Q63" s="99">
        <v>0</v>
      </c>
      <c r="R63" s="99">
        <v>0</v>
      </c>
      <c r="S63" s="99">
        <v>0</v>
      </c>
      <c r="T63" s="99">
        <v>0</v>
      </c>
      <c r="U63" s="99">
        <v>0</v>
      </c>
      <c r="V63" s="99">
        <v>750</v>
      </c>
      <c r="W63" s="99">
        <v>0</v>
      </c>
      <c r="X63" s="99">
        <v>0</v>
      </c>
      <c r="Y63" s="99">
        <v>0</v>
      </c>
      <c r="Z63" s="99">
        <v>0</v>
      </c>
      <c r="AA63" s="99">
        <v>0</v>
      </c>
      <c r="AB63" s="99">
        <v>0</v>
      </c>
      <c r="AC63" s="99">
        <v>0</v>
      </c>
      <c r="AD63" s="99">
        <v>0</v>
      </c>
      <c r="AE63" s="99">
        <v>0</v>
      </c>
      <c r="AF63" s="99">
        <v>0</v>
      </c>
      <c r="AG63" s="99">
        <v>0</v>
      </c>
      <c r="AH63" s="99">
        <v>0</v>
      </c>
      <c r="AI63" s="99">
        <v>0</v>
      </c>
      <c r="AJ63" s="99">
        <v>0</v>
      </c>
      <c r="AK63" s="99">
        <v>0</v>
      </c>
      <c r="AL63" s="99">
        <v>0</v>
      </c>
      <c r="AM63" s="99">
        <v>0</v>
      </c>
      <c r="AN63" s="99">
        <v>0</v>
      </c>
    </row>
    <row r="64" spans="1:40" s="100" customFormat="1" ht="11.25">
      <c r="A64" s="97" t="s">
        <v>690</v>
      </c>
      <c r="B64" s="98" t="s">
        <v>36</v>
      </c>
      <c r="C64" s="99">
        <v>313</v>
      </c>
      <c r="D64" s="99">
        <v>313</v>
      </c>
      <c r="E64" s="99">
        <v>0</v>
      </c>
      <c r="F64" s="99">
        <v>0</v>
      </c>
      <c r="G64" s="99">
        <v>0</v>
      </c>
      <c r="H64" s="99">
        <v>0</v>
      </c>
      <c r="I64" s="99">
        <v>0</v>
      </c>
      <c r="J64" s="99">
        <v>0</v>
      </c>
      <c r="K64" s="99">
        <v>0</v>
      </c>
      <c r="L64" s="99">
        <v>0</v>
      </c>
      <c r="M64" s="99">
        <v>0</v>
      </c>
      <c r="N64" s="99">
        <v>0</v>
      </c>
      <c r="O64" s="99">
        <v>0</v>
      </c>
      <c r="P64" s="99">
        <v>0</v>
      </c>
      <c r="Q64" s="99">
        <v>0</v>
      </c>
      <c r="R64" s="99">
        <v>0</v>
      </c>
      <c r="S64" s="99">
        <v>0</v>
      </c>
      <c r="T64" s="99">
        <v>0</v>
      </c>
      <c r="U64" s="99">
        <v>0</v>
      </c>
      <c r="V64" s="99">
        <v>0</v>
      </c>
      <c r="W64" s="99">
        <v>0</v>
      </c>
      <c r="X64" s="99">
        <v>0</v>
      </c>
      <c r="Y64" s="99">
        <v>0</v>
      </c>
      <c r="Z64" s="99">
        <v>0</v>
      </c>
      <c r="AA64" s="99">
        <v>0</v>
      </c>
      <c r="AB64" s="99">
        <v>0</v>
      </c>
      <c r="AC64" s="99">
        <v>0</v>
      </c>
      <c r="AD64" s="99">
        <v>0</v>
      </c>
      <c r="AE64" s="99">
        <v>0</v>
      </c>
      <c r="AF64" s="99">
        <v>0</v>
      </c>
      <c r="AG64" s="99">
        <v>0</v>
      </c>
      <c r="AH64" s="99">
        <v>0</v>
      </c>
      <c r="AI64" s="99">
        <v>0</v>
      </c>
      <c r="AJ64" s="99">
        <v>0</v>
      </c>
      <c r="AK64" s="99">
        <v>0</v>
      </c>
      <c r="AL64" s="99">
        <v>0</v>
      </c>
      <c r="AM64" s="99">
        <v>0</v>
      </c>
      <c r="AN64" s="99">
        <v>0</v>
      </c>
    </row>
    <row r="65" spans="1:40" s="100" customFormat="1" ht="22.5">
      <c r="A65" s="97" t="s">
        <v>692</v>
      </c>
      <c r="B65" s="98" t="s">
        <v>37</v>
      </c>
      <c r="C65" s="99">
        <v>5001</v>
      </c>
      <c r="D65" s="99">
        <v>31</v>
      </c>
      <c r="E65" s="99">
        <v>0</v>
      </c>
      <c r="F65" s="99">
        <v>0</v>
      </c>
      <c r="G65" s="99">
        <v>0</v>
      </c>
      <c r="H65" s="99">
        <v>0</v>
      </c>
      <c r="I65" s="99">
        <v>0</v>
      </c>
      <c r="J65" s="99">
        <v>0</v>
      </c>
      <c r="K65" s="99">
        <v>0</v>
      </c>
      <c r="L65" s="99">
        <v>0</v>
      </c>
      <c r="M65" s="99">
        <v>0</v>
      </c>
      <c r="N65" s="99">
        <v>4970</v>
      </c>
      <c r="O65" s="99">
        <v>0</v>
      </c>
      <c r="P65" s="99">
        <v>0</v>
      </c>
      <c r="Q65" s="99">
        <v>0</v>
      </c>
      <c r="R65" s="99">
        <v>0</v>
      </c>
      <c r="S65" s="99">
        <v>0</v>
      </c>
      <c r="T65" s="99">
        <v>0</v>
      </c>
      <c r="U65" s="99">
        <v>0</v>
      </c>
      <c r="V65" s="99">
        <v>0</v>
      </c>
      <c r="W65" s="99">
        <v>0</v>
      </c>
      <c r="X65" s="99">
        <v>0</v>
      </c>
      <c r="Y65" s="99">
        <v>0</v>
      </c>
      <c r="Z65" s="99">
        <v>0</v>
      </c>
      <c r="AA65" s="99">
        <v>0</v>
      </c>
      <c r="AB65" s="99">
        <v>0</v>
      </c>
      <c r="AC65" s="99">
        <v>0</v>
      </c>
      <c r="AD65" s="99">
        <v>0</v>
      </c>
      <c r="AE65" s="99">
        <v>0</v>
      </c>
      <c r="AF65" s="99">
        <v>0</v>
      </c>
      <c r="AG65" s="99">
        <v>0</v>
      </c>
      <c r="AH65" s="99">
        <v>0</v>
      </c>
      <c r="AI65" s="99">
        <v>0</v>
      </c>
      <c r="AJ65" s="99">
        <v>0</v>
      </c>
      <c r="AK65" s="99">
        <v>0</v>
      </c>
      <c r="AL65" s="99">
        <v>0</v>
      </c>
      <c r="AM65" s="99">
        <v>0</v>
      </c>
      <c r="AN65" s="99">
        <v>0</v>
      </c>
    </row>
    <row r="66" spans="1:40" s="100" customFormat="1" ht="33.75">
      <c r="A66" s="101" t="s">
        <v>696</v>
      </c>
      <c r="B66" s="102" t="s">
        <v>38</v>
      </c>
      <c r="C66" s="103">
        <v>10319</v>
      </c>
      <c r="D66" s="103">
        <v>1839</v>
      </c>
      <c r="E66" s="103">
        <v>0</v>
      </c>
      <c r="F66" s="103">
        <v>0</v>
      </c>
      <c r="G66" s="103">
        <v>0</v>
      </c>
      <c r="H66" s="103">
        <v>0</v>
      </c>
      <c r="I66" s="103">
        <v>2411</v>
      </c>
      <c r="J66" s="103">
        <v>0</v>
      </c>
      <c r="K66" s="103">
        <v>349</v>
      </c>
      <c r="L66" s="103">
        <v>0</v>
      </c>
      <c r="M66" s="103">
        <v>0</v>
      </c>
      <c r="N66" s="103">
        <v>4970</v>
      </c>
      <c r="O66" s="103">
        <v>0</v>
      </c>
      <c r="P66" s="103">
        <v>0</v>
      </c>
      <c r="Q66" s="103">
        <v>0</v>
      </c>
      <c r="R66" s="103">
        <v>0</v>
      </c>
      <c r="S66" s="103">
        <v>0</v>
      </c>
      <c r="T66" s="103">
        <v>0</v>
      </c>
      <c r="U66" s="103">
        <v>0</v>
      </c>
      <c r="V66" s="103">
        <v>750</v>
      </c>
      <c r="W66" s="103">
        <v>0</v>
      </c>
      <c r="X66" s="103">
        <v>0</v>
      </c>
      <c r="Y66" s="103">
        <v>0</v>
      </c>
      <c r="Z66" s="103">
        <v>0</v>
      </c>
      <c r="AA66" s="103">
        <v>0</v>
      </c>
      <c r="AB66" s="103">
        <v>0</v>
      </c>
      <c r="AC66" s="103">
        <v>0</v>
      </c>
      <c r="AD66" s="103">
        <v>0</v>
      </c>
      <c r="AE66" s="103">
        <v>0</v>
      </c>
      <c r="AF66" s="103">
        <v>0</v>
      </c>
      <c r="AG66" s="103">
        <v>0</v>
      </c>
      <c r="AH66" s="103">
        <v>0</v>
      </c>
      <c r="AI66" s="103">
        <v>0</v>
      </c>
      <c r="AJ66" s="103">
        <v>0</v>
      </c>
      <c r="AK66" s="103">
        <v>0</v>
      </c>
      <c r="AL66" s="103">
        <v>0</v>
      </c>
      <c r="AM66" s="103">
        <v>0</v>
      </c>
      <c r="AN66" s="103">
        <v>0</v>
      </c>
    </row>
    <row r="67" spans="1:40" s="100" customFormat="1" ht="11.25">
      <c r="A67" s="97" t="s">
        <v>698</v>
      </c>
      <c r="B67" s="98" t="s">
        <v>699</v>
      </c>
      <c r="C67" s="99">
        <v>4500</v>
      </c>
      <c r="D67" s="99">
        <v>0</v>
      </c>
      <c r="E67" s="99">
        <v>0</v>
      </c>
      <c r="F67" s="99">
        <v>4500</v>
      </c>
      <c r="G67" s="99">
        <v>0</v>
      </c>
      <c r="H67" s="99">
        <v>0</v>
      </c>
      <c r="I67" s="99">
        <v>0</v>
      </c>
      <c r="J67" s="99">
        <v>0</v>
      </c>
      <c r="K67" s="99">
        <v>0</v>
      </c>
      <c r="L67" s="99">
        <v>0</v>
      </c>
      <c r="M67" s="99">
        <v>0</v>
      </c>
      <c r="N67" s="99">
        <v>0</v>
      </c>
      <c r="O67" s="99">
        <v>0</v>
      </c>
      <c r="P67" s="99">
        <v>0</v>
      </c>
      <c r="Q67" s="99">
        <v>0</v>
      </c>
      <c r="R67" s="99">
        <v>0</v>
      </c>
      <c r="S67" s="99">
        <v>0</v>
      </c>
      <c r="T67" s="99">
        <v>0</v>
      </c>
      <c r="U67" s="99">
        <v>0</v>
      </c>
      <c r="V67" s="99">
        <v>0</v>
      </c>
      <c r="W67" s="99">
        <v>0</v>
      </c>
      <c r="X67" s="99">
        <v>0</v>
      </c>
      <c r="Y67" s="99">
        <v>0</v>
      </c>
      <c r="Z67" s="99">
        <v>0</v>
      </c>
      <c r="AA67" s="99">
        <v>0</v>
      </c>
      <c r="AB67" s="99">
        <v>0</v>
      </c>
      <c r="AC67" s="99">
        <v>0</v>
      </c>
      <c r="AD67" s="99">
        <v>0</v>
      </c>
      <c r="AE67" s="99">
        <v>0</v>
      </c>
      <c r="AF67" s="99">
        <v>0</v>
      </c>
      <c r="AG67" s="99">
        <v>0</v>
      </c>
      <c r="AH67" s="99">
        <v>0</v>
      </c>
      <c r="AI67" s="99">
        <v>0</v>
      </c>
      <c r="AJ67" s="99">
        <v>0</v>
      </c>
      <c r="AK67" s="99">
        <v>0</v>
      </c>
      <c r="AL67" s="99">
        <v>0</v>
      </c>
      <c r="AM67" s="99">
        <v>0</v>
      </c>
      <c r="AN67" s="99">
        <v>0</v>
      </c>
    </row>
    <row r="68" spans="1:40" s="100" customFormat="1" ht="11.25">
      <c r="A68" s="97" t="s">
        <v>700</v>
      </c>
      <c r="B68" s="98" t="s">
        <v>39</v>
      </c>
      <c r="C68" s="99">
        <v>801</v>
      </c>
      <c r="D68" s="99">
        <v>0</v>
      </c>
      <c r="E68" s="99">
        <v>0</v>
      </c>
      <c r="F68" s="99">
        <v>0</v>
      </c>
      <c r="G68" s="99">
        <v>0</v>
      </c>
      <c r="H68" s="99">
        <v>0</v>
      </c>
      <c r="I68" s="99">
        <v>0</v>
      </c>
      <c r="J68" s="99">
        <v>0</v>
      </c>
      <c r="K68" s="99">
        <v>0</v>
      </c>
      <c r="L68" s="99">
        <v>0</v>
      </c>
      <c r="M68" s="99">
        <v>0</v>
      </c>
      <c r="N68" s="99">
        <v>801</v>
      </c>
      <c r="O68" s="99">
        <v>0</v>
      </c>
      <c r="P68" s="99">
        <v>0</v>
      </c>
      <c r="Q68" s="99">
        <v>0</v>
      </c>
      <c r="R68" s="99">
        <v>0</v>
      </c>
      <c r="S68" s="99">
        <v>0</v>
      </c>
      <c r="T68" s="99">
        <v>0</v>
      </c>
      <c r="U68" s="99">
        <v>0</v>
      </c>
      <c r="V68" s="99">
        <v>0</v>
      </c>
      <c r="W68" s="99">
        <v>0</v>
      </c>
      <c r="X68" s="99">
        <v>0</v>
      </c>
      <c r="Y68" s="99">
        <v>0</v>
      </c>
      <c r="Z68" s="99">
        <v>0</v>
      </c>
      <c r="AA68" s="99">
        <v>0</v>
      </c>
      <c r="AB68" s="99">
        <v>0</v>
      </c>
      <c r="AC68" s="99">
        <v>0</v>
      </c>
      <c r="AD68" s="99">
        <v>0</v>
      </c>
      <c r="AE68" s="99">
        <v>0</v>
      </c>
      <c r="AF68" s="99">
        <v>0</v>
      </c>
      <c r="AG68" s="99">
        <v>0</v>
      </c>
      <c r="AH68" s="99">
        <v>0</v>
      </c>
      <c r="AI68" s="99">
        <v>0</v>
      </c>
      <c r="AJ68" s="99">
        <v>0</v>
      </c>
      <c r="AK68" s="99">
        <v>0</v>
      </c>
      <c r="AL68" s="99">
        <v>0</v>
      </c>
      <c r="AM68" s="99">
        <v>0</v>
      </c>
      <c r="AN68" s="99">
        <v>0</v>
      </c>
    </row>
    <row r="69" spans="1:40" s="100" customFormat="1" ht="22.5">
      <c r="A69" s="97" t="s">
        <v>702</v>
      </c>
      <c r="B69" s="98" t="s">
        <v>40</v>
      </c>
      <c r="C69" s="99">
        <v>216</v>
      </c>
      <c r="D69" s="99">
        <v>0</v>
      </c>
      <c r="E69" s="99">
        <v>0</v>
      </c>
      <c r="F69" s="99">
        <v>0</v>
      </c>
      <c r="G69" s="99">
        <v>0</v>
      </c>
      <c r="H69" s="99">
        <v>0</v>
      </c>
      <c r="I69" s="99">
        <v>0</v>
      </c>
      <c r="J69" s="99">
        <v>0</v>
      </c>
      <c r="K69" s="99">
        <v>0</v>
      </c>
      <c r="L69" s="99">
        <v>0</v>
      </c>
      <c r="M69" s="99">
        <v>0</v>
      </c>
      <c r="N69" s="99">
        <v>216</v>
      </c>
      <c r="O69" s="99">
        <v>0</v>
      </c>
      <c r="P69" s="99">
        <v>0</v>
      </c>
      <c r="Q69" s="99">
        <v>0</v>
      </c>
      <c r="R69" s="99">
        <v>0</v>
      </c>
      <c r="S69" s="99">
        <v>0</v>
      </c>
      <c r="T69" s="99">
        <v>0</v>
      </c>
      <c r="U69" s="99">
        <v>0</v>
      </c>
      <c r="V69" s="99">
        <v>0</v>
      </c>
      <c r="W69" s="99">
        <v>0</v>
      </c>
      <c r="X69" s="99">
        <v>0</v>
      </c>
      <c r="Y69" s="99">
        <v>0</v>
      </c>
      <c r="Z69" s="99">
        <v>0</v>
      </c>
      <c r="AA69" s="99">
        <v>0</v>
      </c>
      <c r="AB69" s="99">
        <v>0</v>
      </c>
      <c r="AC69" s="99">
        <v>0</v>
      </c>
      <c r="AD69" s="99">
        <v>0</v>
      </c>
      <c r="AE69" s="99">
        <v>0</v>
      </c>
      <c r="AF69" s="99">
        <v>0</v>
      </c>
      <c r="AG69" s="99">
        <v>0</v>
      </c>
      <c r="AH69" s="99">
        <v>0</v>
      </c>
      <c r="AI69" s="99">
        <v>0</v>
      </c>
      <c r="AJ69" s="99">
        <v>0</v>
      </c>
      <c r="AK69" s="99">
        <v>0</v>
      </c>
      <c r="AL69" s="99">
        <v>0</v>
      </c>
      <c r="AM69" s="99">
        <v>0</v>
      </c>
      <c r="AN69" s="99">
        <v>0</v>
      </c>
    </row>
    <row r="70" spans="1:40" s="100" customFormat="1" ht="11.25">
      <c r="A70" s="101" t="s">
        <v>704</v>
      </c>
      <c r="B70" s="102" t="s">
        <v>705</v>
      </c>
      <c r="C70" s="103">
        <v>5517</v>
      </c>
      <c r="D70" s="103">
        <v>0</v>
      </c>
      <c r="E70" s="103">
        <v>0</v>
      </c>
      <c r="F70" s="103">
        <v>4500</v>
      </c>
      <c r="G70" s="103">
        <v>0</v>
      </c>
      <c r="H70" s="103">
        <v>0</v>
      </c>
      <c r="I70" s="103">
        <v>0</v>
      </c>
      <c r="J70" s="103">
        <v>0</v>
      </c>
      <c r="K70" s="103">
        <v>0</v>
      </c>
      <c r="L70" s="103">
        <v>0</v>
      </c>
      <c r="M70" s="103">
        <v>0</v>
      </c>
      <c r="N70" s="103">
        <v>1017</v>
      </c>
      <c r="O70" s="103">
        <v>0</v>
      </c>
      <c r="P70" s="103">
        <v>0</v>
      </c>
      <c r="Q70" s="103">
        <v>0</v>
      </c>
      <c r="R70" s="103">
        <v>0</v>
      </c>
      <c r="S70" s="103">
        <v>0</v>
      </c>
      <c r="T70" s="103">
        <v>0</v>
      </c>
      <c r="U70" s="103">
        <v>0</v>
      </c>
      <c r="V70" s="103">
        <v>0</v>
      </c>
      <c r="W70" s="103">
        <v>0</v>
      </c>
      <c r="X70" s="103">
        <v>0</v>
      </c>
      <c r="Y70" s="103">
        <v>0</v>
      </c>
      <c r="Z70" s="103">
        <v>0</v>
      </c>
      <c r="AA70" s="103">
        <v>0</v>
      </c>
      <c r="AB70" s="103">
        <v>0</v>
      </c>
      <c r="AC70" s="103">
        <v>0</v>
      </c>
      <c r="AD70" s="103">
        <v>0</v>
      </c>
      <c r="AE70" s="103">
        <v>0</v>
      </c>
      <c r="AF70" s="103">
        <v>0</v>
      </c>
      <c r="AG70" s="103">
        <v>0</v>
      </c>
      <c r="AH70" s="103">
        <v>0</v>
      </c>
      <c r="AI70" s="103">
        <v>0</v>
      </c>
      <c r="AJ70" s="103">
        <v>0</v>
      </c>
      <c r="AK70" s="103">
        <v>0</v>
      </c>
      <c r="AL70" s="103">
        <v>0</v>
      </c>
      <c r="AM70" s="103">
        <v>0</v>
      </c>
      <c r="AN70" s="103">
        <v>0</v>
      </c>
    </row>
    <row r="71" spans="1:40" s="100" customFormat="1" ht="22.5">
      <c r="A71" s="97" t="s">
        <v>706</v>
      </c>
      <c r="B71" s="98" t="s">
        <v>707</v>
      </c>
      <c r="C71" s="99">
        <v>9</v>
      </c>
      <c r="D71" s="99">
        <v>9</v>
      </c>
      <c r="E71" s="99">
        <v>0</v>
      </c>
      <c r="F71" s="99">
        <v>0</v>
      </c>
      <c r="G71" s="99">
        <v>0</v>
      </c>
      <c r="H71" s="99">
        <v>0</v>
      </c>
      <c r="I71" s="99">
        <v>0</v>
      </c>
      <c r="J71" s="99">
        <v>0</v>
      </c>
      <c r="K71" s="99">
        <v>0</v>
      </c>
      <c r="L71" s="99">
        <v>0</v>
      </c>
      <c r="M71" s="99">
        <v>0</v>
      </c>
      <c r="N71" s="99">
        <v>0</v>
      </c>
      <c r="O71" s="99">
        <v>0</v>
      </c>
      <c r="P71" s="99">
        <v>0</v>
      </c>
      <c r="Q71" s="99">
        <v>0</v>
      </c>
      <c r="R71" s="99">
        <v>0</v>
      </c>
      <c r="S71" s="99">
        <v>0</v>
      </c>
      <c r="T71" s="99">
        <v>0</v>
      </c>
      <c r="U71" s="99">
        <v>0</v>
      </c>
      <c r="V71" s="99">
        <v>0</v>
      </c>
      <c r="W71" s="99">
        <v>0</v>
      </c>
      <c r="X71" s="99">
        <v>0</v>
      </c>
      <c r="Y71" s="99">
        <v>0</v>
      </c>
      <c r="Z71" s="99">
        <v>0</v>
      </c>
      <c r="AA71" s="99">
        <v>0</v>
      </c>
      <c r="AB71" s="99">
        <v>0</v>
      </c>
      <c r="AC71" s="99">
        <v>0</v>
      </c>
      <c r="AD71" s="99">
        <v>0</v>
      </c>
      <c r="AE71" s="99">
        <v>0</v>
      </c>
      <c r="AF71" s="99">
        <v>0</v>
      </c>
      <c r="AG71" s="99">
        <v>0</v>
      </c>
      <c r="AH71" s="99">
        <v>0</v>
      </c>
      <c r="AI71" s="99">
        <v>0</v>
      </c>
      <c r="AJ71" s="99">
        <v>0</v>
      </c>
      <c r="AK71" s="99">
        <v>0</v>
      </c>
      <c r="AL71" s="99">
        <v>0</v>
      </c>
      <c r="AM71" s="99">
        <v>0</v>
      </c>
      <c r="AN71" s="99">
        <v>0</v>
      </c>
    </row>
    <row r="72" spans="1:40" s="100" customFormat="1" ht="11.25">
      <c r="A72" s="97" t="s">
        <v>708</v>
      </c>
      <c r="B72" s="98" t="s">
        <v>41</v>
      </c>
      <c r="C72" s="99">
        <v>9</v>
      </c>
      <c r="D72" s="99">
        <v>9</v>
      </c>
      <c r="E72" s="99">
        <v>0</v>
      </c>
      <c r="F72" s="99">
        <v>0</v>
      </c>
      <c r="G72" s="99">
        <v>0</v>
      </c>
      <c r="H72" s="99">
        <v>0</v>
      </c>
      <c r="I72" s="99">
        <v>0</v>
      </c>
      <c r="J72" s="99">
        <v>0</v>
      </c>
      <c r="K72" s="99">
        <v>0</v>
      </c>
      <c r="L72" s="99">
        <v>0</v>
      </c>
      <c r="M72" s="99">
        <v>0</v>
      </c>
      <c r="N72" s="99">
        <v>0</v>
      </c>
      <c r="O72" s="99">
        <v>0</v>
      </c>
      <c r="P72" s="99">
        <v>0</v>
      </c>
      <c r="Q72" s="99">
        <v>0</v>
      </c>
      <c r="R72" s="99">
        <v>0</v>
      </c>
      <c r="S72" s="99">
        <v>0</v>
      </c>
      <c r="T72" s="99">
        <v>0</v>
      </c>
      <c r="U72" s="99">
        <v>0</v>
      </c>
      <c r="V72" s="99">
        <v>0</v>
      </c>
      <c r="W72" s="99">
        <v>0</v>
      </c>
      <c r="X72" s="99">
        <v>0</v>
      </c>
      <c r="Y72" s="99">
        <v>0</v>
      </c>
      <c r="Z72" s="99">
        <v>0</v>
      </c>
      <c r="AA72" s="99">
        <v>0</v>
      </c>
      <c r="AB72" s="99">
        <v>0</v>
      </c>
      <c r="AC72" s="99">
        <v>0</v>
      </c>
      <c r="AD72" s="99">
        <v>0</v>
      </c>
      <c r="AE72" s="99">
        <v>0</v>
      </c>
      <c r="AF72" s="99">
        <v>0</v>
      </c>
      <c r="AG72" s="99">
        <v>0</v>
      </c>
      <c r="AH72" s="99">
        <v>0</v>
      </c>
      <c r="AI72" s="99">
        <v>0</v>
      </c>
      <c r="AJ72" s="99">
        <v>0</v>
      </c>
      <c r="AK72" s="99">
        <v>0</v>
      </c>
      <c r="AL72" s="99">
        <v>0</v>
      </c>
      <c r="AM72" s="99">
        <v>0</v>
      </c>
      <c r="AN72" s="99">
        <v>0</v>
      </c>
    </row>
    <row r="73" spans="1:40" s="100" customFormat="1" ht="22.5">
      <c r="A73" s="101" t="s">
        <v>710</v>
      </c>
      <c r="B73" s="102" t="s">
        <v>711</v>
      </c>
      <c r="C73" s="103">
        <v>9</v>
      </c>
      <c r="D73" s="103">
        <v>9</v>
      </c>
      <c r="E73" s="103">
        <v>0</v>
      </c>
      <c r="F73" s="103">
        <v>0</v>
      </c>
      <c r="G73" s="103">
        <v>0</v>
      </c>
      <c r="H73" s="103">
        <v>0</v>
      </c>
      <c r="I73" s="103">
        <v>0</v>
      </c>
      <c r="J73" s="103">
        <v>0</v>
      </c>
      <c r="K73" s="103">
        <v>0</v>
      </c>
      <c r="L73" s="103">
        <v>0</v>
      </c>
      <c r="M73" s="103">
        <v>0</v>
      </c>
      <c r="N73" s="103">
        <v>0</v>
      </c>
      <c r="O73" s="103">
        <v>0</v>
      </c>
      <c r="P73" s="103">
        <v>0</v>
      </c>
      <c r="Q73" s="103">
        <v>0</v>
      </c>
      <c r="R73" s="103">
        <v>0</v>
      </c>
      <c r="S73" s="103">
        <v>0</v>
      </c>
      <c r="T73" s="103">
        <v>0</v>
      </c>
      <c r="U73" s="103">
        <v>0</v>
      </c>
      <c r="V73" s="103">
        <v>0</v>
      </c>
      <c r="W73" s="103">
        <v>0</v>
      </c>
      <c r="X73" s="103">
        <v>0</v>
      </c>
      <c r="Y73" s="103">
        <v>0</v>
      </c>
      <c r="Z73" s="103">
        <v>0</v>
      </c>
      <c r="AA73" s="103">
        <v>0</v>
      </c>
      <c r="AB73" s="103">
        <v>0</v>
      </c>
      <c r="AC73" s="103">
        <v>0</v>
      </c>
      <c r="AD73" s="103">
        <v>0</v>
      </c>
      <c r="AE73" s="103">
        <v>0</v>
      </c>
      <c r="AF73" s="103">
        <v>0</v>
      </c>
      <c r="AG73" s="103">
        <v>0</v>
      </c>
      <c r="AH73" s="103">
        <v>0</v>
      </c>
      <c r="AI73" s="103">
        <v>0</v>
      </c>
      <c r="AJ73" s="103">
        <v>0</v>
      </c>
      <c r="AK73" s="103">
        <v>0</v>
      </c>
      <c r="AL73" s="103">
        <v>0</v>
      </c>
      <c r="AM73" s="103">
        <v>0</v>
      </c>
      <c r="AN73" s="103">
        <v>0</v>
      </c>
    </row>
    <row r="74" spans="1:40" s="100" customFormat="1" ht="22.5">
      <c r="A74" s="101" t="s">
        <v>712</v>
      </c>
      <c r="B74" s="102" t="s">
        <v>713</v>
      </c>
      <c r="C74" s="103">
        <v>96399</v>
      </c>
      <c r="D74" s="103">
        <v>18449</v>
      </c>
      <c r="E74" s="103">
        <v>1127</v>
      </c>
      <c r="F74" s="103">
        <v>5382</v>
      </c>
      <c r="G74" s="103">
        <v>0</v>
      </c>
      <c r="H74" s="103">
        <v>532</v>
      </c>
      <c r="I74" s="103">
        <v>2420</v>
      </c>
      <c r="J74" s="103">
        <v>0</v>
      </c>
      <c r="K74" s="103">
        <v>349</v>
      </c>
      <c r="L74" s="103">
        <v>6246</v>
      </c>
      <c r="M74" s="103">
        <v>384</v>
      </c>
      <c r="N74" s="103">
        <v>6228</v>
      </c>
      <c r="O74" s="103">
        <v>1967</v>
      </c>
      <c r="P74" s="103">
        <v>1884</v>
      </c>
      <c r="Q74" s="103">
        <v>5745</v>
      </c>
      <c r="R74" s="103">
        <v>466</v>
      </c>
      <c r="S74" s="103">
        <v>838</v>
      </c>
      <c r="T74" s="103">
        <v>4276</v>
      </c>
      <c r="U74" s="103">
        <v>178</v>
      </c>
      <c r="V74" s="103">
        <v>860</v>
      </c>
      <c r="W74" s="103">
        <v>2042</v>
      </c>
      <c r="X74" s="103">
        <v>3234</v>
      </c>
      <c r="Y74" s="103">
        <v>400</v>
      </c>
      <c r="Z74" s="103">
        <v>3154</v>
      </c>
      <c r="AA74" s="103">
        <v>9</v>
      </c>
      <c r="AB74" s="103">
        <v>678</v>
      </c>
      <c r="AC74" s="103">
        <v>4059</v>
      </c>
      <c r="AD74" s="103">
        <v>12366</v>
      </c>
      <c r="AE74" s="103">
        <v>1140</v>
      </c>
      <c r="AF74" s="103">
        <v>29</v>
      </c>
      <c r="AG74" s="103">
        <v>0</v>
      </c>
      <c r="AH74" s="103">
        <v>563</v>
      </c>
      <c r="AI74" s="103">
        <v>1385</v>
      </c>
      <c r="AJ74" s="103">
        <v>1479</v>
      </c>
      <c r="AK74" s="103">
        <v>6018</v>
      </c>
      <c r="AL74" s="103">
        <v>0</v>
      </c>
      <c r="AM74" s="103">
        <v>2512</v>
      </c>
      <c r="AN74" s="103">
        <v>0</v>
      </c>
    </row>
    <row r="75" spans="1:40" s="100" customFormat="1" ht="22.5">
      <c r="A75" s="97" t="s">
        <v>42</v>
      </c>
      <c r="B75" s="98" t="s">
        <v>797</v>
      </c>
      <c r="C75" s="99">
        <v>1646</v>
      </c>
      <c r="D75" s="99">
        <v>0</v>
      </c>
      <c r="E75" s="99">
        <v>0</v>
      </c>
      <c r="F75" s="99">
        <v>0</v>
      </c>
      <c r="G75" s="99">
        <v>0</v>
      </c>
      <c r="H75" s="99">
        <v>0</v>
      </c>
      <c r="I75" s="99">
        <v>0</v>
      </c>
      <c r="J75" s="99">
        <v>1646</v>
      </c>
      <c r="K75" s="99">
        <v>0</v>
      </c>
      <c r="L75" s="99">
        <v>0</v>
      </c>
      <c r="M75" s="99">
        <v>0</v>
      </c>
      <c r="N75" s="99">
        <v>0</v>
      </c>
      <c r="O75" s="99">
        <v>0</v>
      </c>
      <c r="P75" s="99">
        <v>0</v>
      </c>
      <c r="Q75" s="99">
        <v>0</v>
      </c>
      <c r="R75" s="99">
        <v>0</v>
      </c>
      <c r="S75" s="99">
        <v>0</v>
      </c>
      <c r="T75" s="99">
        <v>0</v>
      </c>
      <c r="U75" s="99">
        <v>0</v>
      </c>
      <c r="V75" s="99">
        <v>0</v>
      </c>
      <c r="W75" s="99">
        <v>0</v>
      </c>
      <c r="X75" s="99">
        <v>0</v>
      </c>
      <c r="Y75" s="99">
        <v>0</v>
      </c>
      <c r="Z75" s="99">
        <v>0</v>
      </c>
      <c r="AA75" s="99">
        <v>0</v>
      </c>
      <c r="AB75" s="99">
        <v>0</v>
      </c>
      <c r="AC75" s="99">
        <v>0</v>
      </c>
      <c r="AD75" s="99">
        <v>0</v>
      </c>
      <c r="AE75" s="99">
        <v>0</v>
      </c>
      <c r="AF75" s="99">
        <v>0</v>
      </c>
      <c r="AG75" s="99">
        <v>0</v>
      </c>
      <c r="AH75" s="99">
        <v>0</v>
      </c>
      <c r="AI75" s="99">
        <v>0</v>
      </c>
      <c r="AJ75" s="99">
        <v>0</v>
      </c>
      <c r="AK75" s="99">
        <v>0</v>
      </c>
      <c r="AL75" s="99">
        <v>0</v>
      </c>
      <c r="AM75" s="99">
        <v>0</v>
      </c>
      <c r="AN75" s="99">
        <v>0</v>
      </c>
    </row>
    <row r="76" spans="1:40" s="100" customFormat="1" ht="11.25">
      <c r="A76" s="97" t="s">
        <v>43</v>
      </c>
      <c r="B76" s="98" t="s">
        <v>798</v>
      </c>
      <c r="C76" s="99">
        <v>21497</v>
      </c>
      <c r="D76" s="99">
        <v>0</v>
      </c>
      <c r="E76" s="99">
        <v>0</v>
      </c>
      <c r="F76" s="99">
        <v>0</v>
      </c>
      <c r="G76" s="99">
        <v>0</v>
      </c>
      <c r="H76" s="99">
        <v>0</v>
      </c>
      <c r="I76" s="99">
        <v>0</v>
      </c>
      <c r="J76" s="99">
        <v>0</v>
      </c>
      <c r="K76" s="99">
        <v>21497</v>
      </c>
      <c r="L76" s="99">
        <v>0</v>
      </c>
      <c r="M76" s="99">
        <v>0</v>
      </c>
      <c r="N76" s="99">
        <v>0</v>
      </c>
      <c r="O76" s="99">
        <v>0</v>
      </c>
      <c r="P76" s="99">
        <v>0</v>
      </c>
      <c r="Q76" s="99">
        <v>0</v>
      </c>
      <c r="R76" s="99">
        <v>0</v>
      </c>
      <c r="S76" s="99">
        <v>0</v>
      </c>
      <c r="T76" s="99">
        <v>0</v>
      </c>
      <c r="U76" s="99">
        <v>0</v>
      </c>
      <c r="V76" s="99">
        <v>0</v>
      </c>
      <c r="W76" s="99">
        <v>0</v>
      </c>
      <c r="X76" s="99">
        <v>0</v>
      </c>
      <c r="Y76" s="99">
        <v>0</v>
      </c>
      <c r="Z76" s="99">
        <v>0</v>
      </c>
      <c r="AA76" s="99">
        <v>0</v>
      </c>
      <c r="AB76" s="99">
        <v>0</v>
      </c>
      <c r="AC76" s="99">
        <v>0</v>
      </c>
      <c r="AD76" s="99">
        <v>0</v>
      </c>
      <c r="AE76" s="99">
        <v>0</v>
      </c>
      <c r="AF76" s="99">
        <v>0</v>
      </c>
      <c r="AG76" s="99">
        <v>0</v>
      </c>
      <c r="AH76" s="99">
        <v>0</v>
      </c>
      <c r="AI76" s="99">
        <v>0</v>
      </c>
      <c r="AJ76" s="99">
        <v>0</v>
      </c>
      <c r="AK76" s="99">
        <v>0</v>
      </c>
      <c r="AL76" s="99">
        <v>0</v>
      </c>
      <c r="AM76" s="99">
        <v>0</v>
      </c>
      <c r="AN76" s="99">
        <v>0</v>
      </c>
    </row>
    <row r="77" spans="1:40" s="100" customFormat="1" ht="22.5">
      <c r="A77" s="101" t="s">
        <v>44</v>
      </c>
      <c r="B77" s="102" t="s">
        <v>45</v>
      </c>
      <c r="C77" s="103">
        <v>23143</v>
      </c>
      <c r="D77" s="103">
        <v>0</v>
      </c>
      <c r="E77" s="103">
        <v>0</v>
      </c>
      <c r="F77" s="103">
        <v>0</v>
      </c>
      <c r="G77" s="103">
        <v>0</v>
      </c>
      <c r="H77" s="103">
        <v>0</v>
      </c>
      <c r="I77" s="103">
        <v>0</v>
      </c>
      <c r="J77" s="103">
        <v>1646</v>
      </c>
      <c r="K77" s="103">
        <v>21497</v>
      </c>
      <c r="L77" s="103">
        <v>0</v>
      </c>
      <c r="M77" s="103">
        <v>0</v>
      </c>
      <c r="N77" s="103">
        <v>0</v>
      </c>
      <c r="O77" s="103">
        <v>0</v>
      </c>
      <c r="P77" s="103">
        <v>0</v>
      </c>
      <c r="Q77" s="103">
        <v>0</v>
      </c>
      <c r="R77" s="103">
        <v>0</v>
      </c>
      <c r="S77" s="103">
        <v>0</v>
      </c>
      <c r="T77" s="103">
        <v>0</v>
      </c>
      <c r="U77" s="103">
        <v>0</v>
      </c>
      <c r="V77" s="103">
        <v>0</v>
      </c>
      <c r="W77" s="103">
        <v>0</v>
      </c>
      <c r="X77" s="103">
        <v>0</v>
      </c>
      <c r="Y77" s="103">
        <v>0</v>
      </c>
      <c r="Z77" s="103">
        <v>0</v>
      </c>
      <c r="AA77" s="103">
        <v>0</v>
      </c>
      <c r="AB77" s="103">
        <v>0</v>
      </c>
      <c r="AC77" s="103">
        <v>0</v>
      </c>
      <c r="AD77" s="103">
        <v>0</v>
      </c>
      <c r="AE77" s="103">
        <v>0</v>
      </c>
      <c r="AF77" s="103">
        <v>0</v>
      </c>
      <c r="AG77" s="103">
        <v>0</v>
      </c>
      <c r="AH77" s="103">
        <v>0</v>
      </c>
      <c r="AI77" s="103">
        <v>0</v>
      </c>
      <c r="AJ77" s="103">
        <v>0</v>
      </c>
      <c r="AK77" s="103">
        <v>0</v>
      </c>
      <c r="AL77" s="103">
        <v>0</v>
      </c>
      <c r="AM77" s="103">
        <v>0</v>
      </c>
      <c r="AN77" s="103">
        <v>0</v>
      </c>
    </row>
    <row r="78" spans="1:40" s="100" customFormat="1" ht="11.25">
      <c r="A78" s="101" t="s">
        <v>46</v>
      </c>
      <c r="B78" s="102" t="s">
        <v>47</v>
      </c>
      <c r="C78" s="103">
        <v>23143</v>
      </c>
      <c r="D78" s="103">
        <v>0</v>
      </c>
      <c r="E78" s="103">
        <v>0</v>
      </c>
      <c r="F78" s="103">
        <v>0</v>
      </c>
      <c r="G78" s="103">
        <v>0</v>
      </c>
      <c r="H78" s="103">
        <v>0</v>
      </c>
      <c r="I78" s="103">
        <v>0</v>
      </c>
      <c r="J78" s="103">
        <v>1646</v>
      </c>
      <c r="K78" s="103">
        <v>21497</v>
      </c>
      <c r="L78" s="103">
        <v>0</v>
      </c>
      <c r="M78" s="103">
        <v>0</v>
      </c>
      <c r="N78" s="103">
        <v>0</v>
      </c>
      <c r="O78" s="103">
        <v>0</v>
      </c>
      <c r="P78" s="103">
        <v>0</v>
      </c>
      <c r="Q78" s="103">
        <v>0</v>
      </c>
      <c r="R78" s="103">
        <v>0</v>
      </c>
      <c r="S78" s="103">
        <v>0</v>
      </c>
      <c r="T78" s="103">
        <v>0</v>
      </c>
      <c r="U78" s="103">
        <v>0</v>
      </c>
      <c r="V78" s="103">
        <v>0</v>
      </c>
      <c r="W78" s="103">
        <v>0</v>
      </c>
      <c r="X78" s="103">
        <v>0</v>
      </c>
      <c r="Y78" s="103">
        <v>0</v>
      </c>
      <c r="Z78" s="103">
        <v>0</v>
      </c>
      <c r="AA78" s="103">
        <v>0</v>
      </c>
      <c r="AB78" s="103">
        <v>0</v>
      </c>
      <c r="AC78" s="103">
        <v>0</v>
      </c>
      <c r="AD78" s="103">
        <v>0</v>
      </c>
      <c r="AE78" s="103">
        <v>0</v>
      </c>
      <c r="AF78" s="103">
        <v>0</v>
      </c>
      <c r="AG78" s="103">
        <v>0</v>
      </c>
      <c r="AH78" s="103">
        <v>0</v>
      </c>
      <c r="AI78" s="103">
        <v>0</v>
      </c>
      <c r="AJ78" s="103">
        <v>0</v>
      </c>
      <c r="AK78" s="103">
        <v>0</v>
      </c>
      <c r="AL78" s="103">
        <v>0</v>
      </c>
      <c r="AM78" s="103">
        <v>0</v>
      </c>
      <c r="AN78" s="103">
        <v>0</v>
      </c>
    </row>
    <row r="79" spans="1:40" s="100" customFormat="1" ht="11.25">
      <c r="A79" s="101" t="s">
        <v>48</v>
      </c>
      <c r="B79" s="102" t="s">
        <v>49</v>
      </c>
      <c r="C79" s="103">
        <v>119542</v>
      </c>
      <c r="D79" s="103">
        <v>18449</v>
      </c>
      <c r="E79" s="103">
        <v>1127</v>
      </c>
      <c r="F79" s="103">
        <v>5382</v>
      </c>
      <c r="G79" s="103">
        <v>0</v>
      </c>
      <c r="H79" s="103">
        <v>532</v>
      </c>
      <c r="I79" s="103">
        <v>2420</v>
      </c>
      <c r="J79" s="103">
        <v>1646</v>
      </c>
      <c r="K79" s="103">
        <v>21846</v>
      </c>
      <c r="L79" s="103">
        <v>6246</v>
      </c>
      <c r="M79" s="103">
        <v>384</v>
      </c>
      <c r="N79" s="103">
        <v>6228</v>
      </c>
      <c r="O79" s="103">
        <v>1967</v>
      </c>
      <c r="P79" s="103">
        <v>1884</v>
      </c>
      <c r="Q79" s="103">
        <v>5745</v>
      </c>
      <c r="R79" s="103">
        <v>466</v>
      </c>
      <c r="S79" s="103">
        <v>838</v>
      </c>
      <c r="T79" s="103">
        <v>4276</v>
      </c>
      <c r="U79" s="103">
        <v>178</v>
      </c>
      <c r="V79" s="103">
        <v>860</v>
      </c>
      <c r="W79" s="103">
        <v>2042</v>
      </c>
      <c r="X79" s="103">
        <v>3234</v>
      </c>
      <c r="Y79" s="103">
        <v>400</v>
      </c>
      <c r="Z79" s="103">
        <v>3154</v>
      </c>
      <c r="AA79" s="103">
        <v>9</v>
      </c>
      <c r="AB79" s="103">
        <v>678</v>
      </c>
      <c r="AC79" s="103">
        <v>4059</v>
      </c>
      <c r="AD79" s="103">
        <v>12366</v>
      </c>
      <c r="AE79" s="103">
        <v>1140</v>
      </c>
      <c r="AF79" s="103">
        <v>29</v>
      </c>
      <c r="AG79" s="103">
        <v>0</v>
      </c>
      <c r="AH79" s="103">
        <v>563</v>
      </c>
      <c r="AI79" s="103">
        <v>1385</v>
      </c>
      <c r="AJ79" s="103">
        <v>1479</v>
      </c>
      <c r="AK79" s="103">
        <v>6018</v>
      </c>
      <c r="AL79" s="103">
        <v>0</v>
      </c>
      <c r="AM79" s="103">
        <v>2512</v>
      </c>
      <c r="AN79" s="103">
        <v>0</v>
      </c>
    </row>
  </sheetData>
  <sheetProtection/>
  <mergeCells count="1">
    <mergeCell ref="A1:A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2"/>
  </sheetPr>
  <dimension ref="A1:Y53"/>
  <sheetViews>
    <sheetView view="pageBreakPreview" zoomScaleSheetLayoutView="100" zoomScalePageLayoutView="0" workbookViewId="0" topLeftCell="A1">
      <selection activeCell="B2" sqref="B2"/>
    </sheetView>
  </sheetViews>
  <sheetFormatPr defaultColWidth="12.75390625" defaultRowHeight="12.75"/>
  <cols>
    <col min="1" max="1" width="4.75390625" style="0" customWidth="1"/>
    <col min="2" max="2" width="51.25390625" style="0" customWidth="1"/>
  </cols>
  <sheetData>
    <row r="1" spans="1:25" s="94" customFormat="1" ht="12" customHeight="1" thickBot="1">
      <c r="A1" s="420" t="s">
        <v>120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114" t="s">
        <v>121</v>
      </c>
    </row>
    <row r="2" spans="1:25" s="107" customFormat="1" ht="103.5" customHeight="1">
      <c r="A2" s="105"/>
      <c r="B2" s="106" t="s">
        <v>462</v>
      </c>
      <c r="C2" s="106" t="s">
        <v>420</v>
      </c>
      <c r="D2" s="106" t="s">
        <v>814</v>
      </c>
      <c r="E2" s="106" t="s">
        <v>52</v>
      </c>
      <c r="F2" s="106" t="s">
        <v>815</v>
      </c>
      <c r="G2" s="106" t="s">
        <v>816</v>
      </c>
      <c r="H2" s="106" t="s">
        <v>819</v>
      </c>
      <c r="I2" s="106" t="s">
        <v>821</v>
      </c>
      <c r="J2" s="106" t="s">
        <v>822</v>
      </c>
      <c r="K2" s="106" t="s">
        <v>824</v>
      </c>
      <c r="L2" s="106" t="s">
        <v>826</v>
      </c>
      <c r="M2" s="106" t="s">
        <v>827</v>
      </c>
      <c r="N2" s="106" t="s">
        <v>828</v>
      </c>
      <c r="O2" s="106" t="s">
        <v>830</v>
      </c>
      <c r="P2" s="106" t="s">
        <v>831</v>
      </c>
      <c r="Q2" s="106" t="s">
        <v>834</v>
      </c>
      <c r="R2" s="106" t="s">
        <v>835</v>
      </c>
      <c r="S2" s="106" t="s">
        <v>836</v>
      </c>
      <c r="T2" s="106" t="s">
        <v>839</v>
      </c>
      <c r="U2" s="106" t="s">
        <v>840</v>
      </c>
      <c r="V2" s="106" t="s">
        <v>841</v>
      </c>
      <c r="W2" s="106" t="s">
        <v>847</v>
      </c>
      <c r="X2" s="106" t="s">
        <v>78</v>
      </c>
      <c r="Y2" s="106" t="s">
        <v>79</v>
      </c>
    </row>
    <row r="3" spans="1:25" s="100" customFormat="1" ht="11.25">
      <c r="A3" s="108" t="s">
        <v>527</v>
      </c>
      <c r="B3" s="98" t="s">
        <v>80</v>
      </c>
      <c r="C3" s="99">
        <v>13082</v>
      </c>
      <c r="D3" s="99">
        <v>0</v>
      </c>
      <c r="E3" s="99">
        <v>0</v>
      </c>
      <c r="F3" s="99">
        <v>0</v>
      </c>
      <c r="G3" s="99">
        <v>0</v>
      </c>
      <c r="H3" s="99">
        <v>13082</v>
      </c>
      <c r="I3" s="99">
        <v>0</v>
      </c>
      <c r="J3" s="99">
        <v>0</v>
      </c>
      <c r="K3" s="99">
        <v>0</v>
      </c>
      <c r="L3" s="99">
        <v>0</v>
      </c>
      <c r="M3" s="99">
        <v>0</v>
      </c>
      <c r="N3" s="99">
        <v>0</v>
      </c>
      <c r="O3" s="99">
        <v>0</v>
      </c>
      <c r="P3" s="99">
        <v>0</v>
      </c>
      <c r="Q3" s="99">
        <v>0</v>
      </c>
      <c r="R3" s="99">
        <v>0</v>
      </c>
      <c r="S3" s="99">
        <v>0</v>
      </c>
      <c r="T3" s="99">
        <v>0</v>
      </c>
      <c r="U3" s="99">
        <v>0</v>
      </c>
      <c r="V3" s="99">
        <v>0</v>
      </c>
      <c r="W3" s="99">
        <v>0</v>
      </c>
      <c r="X3" s="99">
        <v>0</v>
      </c>
      <c r="Y3" s="99">
        <v>0</v>
      </c>
    </row>
    <row r="4" spans="1:25" s="100" customFormat="1" ht="22.5">
      <c r="A4" s="108" t="s">
        <v>528</v>
      </c>
      <c r="B4" s="98" t="s">
        <v>81</v>
      </c>
      <c r="C4" s="99">
        <v>19064</v>
      </c>
      <c r="D4" s="99">
        <v>0</v>
      </c>
      <c r="E4" s="99">
        <v>0</v>
      </c>
      <c r="F4" s="99">
        <v>0</v>
      </c>
      <c r="G4" s="99">
        <v>0</v>
      </c>
      <c r="H4" s="99">
        <v>19064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</row>
    <row r="5" spans="1:25" s="100" customFormat="1" ht="22.5">
      <c r="A5" s="108" t="s">
        <v>529</v>
      </c>
      <c r="B5" s="98" t="s">
        <v>82</v>
      </c>
      <c r="C5" s="99">
        <v>21673</v>
      </c>
      <c r="D5" s="99">
        <v>0</v>
      </c>
      <c r="E5" s="99">
        <v>0</v>
      </c>
      <c r="F5" s="99">
        <v>0</v>
      </c>
      <c r="G5" s="99">
        <v>0</v>
      </c>
      <c r="H5" s="99">
        <v>21673</v>
      </c>
      <c r="I5" s="99">
        <v>0</v>
      </c>
      <c r="J5" s="99">
        <v>0</v>
      </c>
      <c r="K5" s="99">
        <v>0</v>
      </c>
      <c r="L5" s="99">
        <v>0</v>
      </c>
      <c r="M5" s="99">
        <v>0</v>
      </c>
      <c r="N5" s="99">
        <v>0</v>
      </c>
      <c r="O5" s="99">
        <v>0</v>
      </c>
      <c r="P5" s="99">
        <v>0</v>
      </c>
      <c r="Q5" s="99">
        <v>0</v>
      </c>
      <c r="R5" s="99">
        <v>0</v>
      </c>
      <c r="S5" s="99">
        <v>0</v>
      </c>
      <c r="T5" s="99">
        <v>0</v>
      </c>
      <c r="U5" s="99">
        <v>0</v>
      </c>
      <c r="V5" s="99">
        <v>0</v>
      </c>
      <c r="W5" s="99">
        <v>0</v>
      </c>
      <c r="X5" s="99">
        <v>0</v>
      </c>
      <c r="Y5" s="99">
        <v>0</v>
      </c>
    </row>
    <row r="6" spans="1:25" s="100" customFormat="1" ht="11.25">
      <c r="A6" s="108" t="s">
        <v>530</v>
      </c>
      <c r="B6" s="98" t="s">
        <v>83</v>
      </c>
      <c r="C6" s="99">
        <v>1200</v>
      </c>
      <c r="D6" s="99">
        <v>0</v>
      </c>
      <c r="E6" s="99">
        <v>0</v>
      </c>
      <c r="F6" s="99">
        <v>0</v>
      </c>
      <c r="G6" s="99">
        <v>0</v>
      </c>
      <c r="H6" s="99">
        <v>1200</v>
      </c>
      <c r="I6" s="99">
        <v>0</v>
      </c>
      <c r="J6" s="99">
        <v>0</v>
      </c>
      <c r="K6" s="99">
        <v>0</v>
      </c>
      <c r="L6" s="99">
        <v>0</v>
      </c>
      <c r="M6" s="99">
        <v>0</v>
      </c>
      <c r="N6" s="99">
        <v>0</v>
      </c>
      <c r="O6" s="99">
        <v>0</v>
      </c>
      <c r="P6" s="99">
        <v>0</v>
      </c>
      <c r="Q6" s="99">
        <v>0</v>
      </c>
      <c r="R6" s="99">
        <v>0</v>
      </c>
      <c r="S6" s="99">
        <v>0</v>
      </c>
      <c r="T6" s="99">
        <v>0</v>
      </c>
      <c r="U6" s="99">
        <v>0</v>
      </c>
      <c r="V6" s="99">
        <v>0</v>
      </c>
      <c r="W6" s="99">
        <v>0</v>
      </c>
      <c r="X6" s="99">
        <v>0</v>
      </c>
      <c r="Y6" s="99">
        <v>0</v>
      </c>
    </row>
    <row r="7" spans="1:25" s="100" customFormat="1" ht="22.5">
      <c r="A7" s="108" t="s">
        <v>531</v>
      </c>
      <c r="B7" s="98" t="s">
        <v>723</v>
      </c>
      <c r="C7" s="99">
        <v>6290</v>
      </c>
      <c r="D7" s="99">
        <v>0</v>
      </c>
      <c r="E7" s="99">
        <v>0</v>
      </c>
      <c r="F7" s="99">
        <v>0</v>
      </c>
      <c r="G7" s="99">
        <v>0</v>
      </c>
      <c r="H7" s="99">
        <v>6290</v>
      </c>
      <c r="I7" s="99">
        <v>0</v>
      </c>
      <c r="J7" s="99">
        <v>0</v>
      </c>
      <c r="K7" s="99">
        <v>0</v>
      </c>
      <c r="L7" s="99">
        <v>0</v>
      </c>
      <c r="M7" s="99">
        <v>0</v>
      </c>
      <c r="N7" s="99">
        <v>0</v>
      </c>
      <c r="O7" s="99">
        <v>0</v>
      </c>
      <c r="P7" s="99">
        <v>0</v>
      </c>
      <c r="Q7" s="99">
        <v>0</v>
      </c>
      <c r="R7" s="99">
        <v>0</v>
      </c>
      <c r="S7" s="99">
        <v>0</v>
      </c>
      <c r="T7" s="99">
        <v>0</v>
      </c>
      <c r="U7" s="99">
        <v>0</v>
      </c>
      <c r="V7" s="99">
        <v>0</v>
      </c>
      <c r="W7" s="99">
        <v>0</v>
      </c>
      <c r="X7" s="99">
        <v>0</v>
      </c>
      <c r="Y7" s="99">
        <v>0</v>
      </c>
    </row>
    <row r="8" spans="1:25" s="100" customFormat="1" ht="11.25">
      <c r="A8" s="109" t="s">
        <v>533</v>
      </c>
      <c r="B8" s="102" t="s">
        <v>84</v>
      </c>
      <c r="C8" s="103">
        <v>61309</v>
      </c>
      <c r="D8" s="103">
        <v>0</v>
      </c>
      <c r="E8" s="103">
        <v>0</v>
      </c>
      <c r="F8" s="103">
        <v>0</v>
      </c>
      <c r="G8" s="103">
        <v>0</v>
      </c>
      <c r="H8" s="103">
        <v>61309</v>
      </c>
      <c r="I8" s="103">
        <v>0</v>
      </c>
      <c r="J8" s="103">
        <v>0</v>
      </c>
      <c r="K8" s="103">
        <v>0</v>
      </c>
      <c r="L8" s="103">
        <v>0</v>
      </c>
      <c r="M8" s="103">
        <v>0</v>
      </c>
      <c r="N8" s="103">
        <v>0</v>
      </c>
      <c r="O8" s="103">
        <v>0</v>
      </c>
      <c r="P8" s="103">
        <v>0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v>0</v>
      </c>
      <c r="W8" s="103">
        <v>0</v>
      </c>
      <c r="X8" s="103">
        <v>0</v>
      </c>
      <c r="Y8" s="103">
        <v>0</v>
      </c>
    </row>
    <row r="9" spans="1:25" s="100" customFormat="1" ht="22.5">
      <c r="A9" s="108" t="s">
        <v>602</v>
      </c>
      <c r="B9" s="98" t="s">
        <v>85</v>
      </c>
      <c r="C9" s="99">
        <v>11870</v>
      </c>
      <c r="D9" s="99">
        <v>1795</v>
      </c>
      <c r="E9" s="99">
        <v>0</v>
      </c>
      <c r="F9" s="99">
        <v>0</v>
      </c>
      <c r="G9" s="99">
        <v>284</v>
      </c>
      <c r="H9" s="99">
        <v>819</v>
      </c>
      <c r="I9" s="99">
        <v>0</v>
      </c>
      <c r="J9" s="99">
        <v>5444</v>
      </c>
      <c r="K9" s="99">
        <v>0</v>
      </c>
      <c r="L9" s="99">
        <v>0</v>
      </c>
      <c r="M9" s="99">
        <v>507</v>
      </c>
      <c r="N9" s="99">
        <v>10</v>
      </c>
      <c r="O9" s="99">
        <v>2959</v>
      </c>
      <c r="P9" s="99">
        <v>52</v>
      </c>
      <c r="Q9" s="99">
        <v>0</v>
      </c>
      <c r="R9" s="99">
        <v>0</v>
      </c>
      <c r="S9" s="99">
        <v>0</v>
      </c>
      <c r="T9" s="99">
        <v>0</v>
      </c>
      <c r="U9" s="99">
        <v>0</v>
      </c>
      <c r="V9" s="99">
        <v>0</v>
      </c>
      <c r="W9" s="99">
        <v>0</v>
      </c>
      <c r="X9" s="99">
        <v>0</v>
      </c>
      <c r="Y9" s="99">
        <v>0</v>
      </c>
    </row>
    <row r="10" spans="1:25" s="100" customFormat="1" ht="11.25">
      <c r="A10" s="108" t="s">
        <v>604</v>
      </c>
      <c r="B10" s="98" t="s">
        <v>86</v>
      </c>
      <c r="C10" s="99">
        <v>563</v>
      </c>
      <c r="D10" s="99">
        <v>0</v>
      </c>
      <c r="E10" s="99">
        <v>0</v>
      </c>
      <c r="F10" s="99">
        <v>0</v>
      </c>
      <c r="G10" s="99">
        <v>284</v>
      </c>
      <c r="H10" s="99">
        <v>279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  <c r="P10" s="99">
        <v>0</v>
      </c>
      <c r="Q10" s="99">
        <v>0</v>
      </c>
      <c r="R10" s="99">
        <v>0</v>
      </c>
      <c r="S10" s="99">
        <v>0</v>
      </c>
      <c r="T10" s="99">
        <v>0</v>
      </c>
      <c r="U10" s="99">
        <v>0</v>
      </c>
      <c r="V10" s="99">
        <v>0</v>
      </c>
      <c r="W10" s="99">
        <v>0</v>
      </c>
      <c r="X10" s="99">
        <v>0</v>
      </c>
      <c r="Y10" s="99">
        <v>0</v>
      </c>
    </row>
    <row r="11" spans="1:25" s="100" customFormat="1" ht="11.25">
      <c r="A11" s="108" t="s">
        <v>610</v>
      </c>
      <c r="B11" s="98" t="s">
        <v>87</v>
      </c>
      <c r="C11" s="99">
        <v>2991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10</v>
      </c>
      <c r="O11" s="99">
        <v>2929</v>
      </c>
      <c r="P11" s="99">
        <v>52</v>
      </c>
      <c r="Q11" s="99">
        <v>0</v>
      </c>
      <c r="R11" s="99">
        <v>0</v>
      </c>
      <c r="S11" s="99">
        <v>0</v>
      </c>
      <c r="T11" s="99">
        <v>0</v>
      </c>
      <c r="U11" s="99">
        <v>0</v>
      </c>
      <c r="V11" s="99">
        <v>0</v>
      </c>
      <c r="W11" s="99">
        <v>0</v>
      </c>
      <c r="X11" s="99">
        <v>0</v>
      </c>
      <c r="Y11" s="99">
        <v>0</v>
      </c>
    </row>
    <row r="12" spans="1:25" s="100" customFormat="1" ht="11.25">
      <c r="A12" s="108" t="s">
        <v>612</v>
      </c>
      <c r="B12" s="98" t="s">
        <v>88</v>
      </c>
      <c r="C12" s="99">
        <v>7316</v>
      </c>
      <c r="D12" s="99">
        <v>795</v>
      </c>
      <c r="E12" s="99">
        <v>0</v>
      </c>
      <c r="F12" s="99">
        <v>0</v>
      </c>
      <c r="G12" s="99">
        <v>0</v>
      </c>
      <c r="H12" s="99">
        <v>540</v>
      </c>
      <c r="I12" s="99">
        <v>0</v>
      </c>
      <c r="J12" s="99">
        <v>5444</v>
      </c>
      <c r="K12" s="99">
        <v>0</v>
      </c>
      <c r="L12" s="99">
        <v>0</v>
      </c>
      <c r="M12" s="99">
        <v>507</v>
      </c>
      <c r="N12" s="99">
        <v>0</v>
      </c>
      <c r="O12" s="99">
        <v>30</v>
      </c>
      <c r="P12" s="99">
        <v>0</v>
      </c>
      <c r="Q12" s="99">
        <v>0</v>
      </c>
      <c r="R12" s="99">
        <v>0</v>
      </c>
      <c r="S12" s="99">
        <v>0</v>
      </c>
      <c r="T12" s="99">
        <v>0</v>
      </c>
      <c r="U12" s="99">
        <v>0</v>
      </c>
      <c r="V12" s="99">
        <v>0</v>
      </c>
      <c r="W12" s="99">
        <v>0</v>
      </c>
      <c r="X12" s="99">
        <v>0</v>
      </c>
      <c r="Y12" s="99">
        <v>0</v>
      </c>
    </row>
    <row r="13" spans="1:25" s="100" customFormat="1" ht="11.25">
      <c r="A13" s="108" t="s">
        <v>730</v>
      </c>
      <c r="B13" s="98" t="s">
        <v>89</v>
      </c>
      <c r="C13" s="99">
        <v>1000</v>
      </c>
      <c r="D13" s="99">
        <v>1000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>
        <v>0</v>
      </c>
      <c r="U13" s="99">
        <v>0</v>
      </c>
      <c r="V13" s="99">
        <v>0</v>
      </c>
      <c r="W13" s="99">
        <v>0</v>
      </c>
      <c r="X13" s="99">
        <v>0</v>
      </c>
      <c r="Y13" s="99">
        <v>0</v>
      </c>
    </row>
    <row r="14" spans="1:25" s="100" customFormat="1" ht="22.5">
      <c r="A14" s="109" t="s">
        <v>732</v>
      </c>
      <c r="B14" s="102" t="s">
        <v>90</v>
      </c>
      <c r="C14" s="103">
        <v>73179</v>
      </c>
      <c r="D14" s="103">
        <v>1795</v>
      </c>
      <c r="E14" s="103">
        <v>0</v>
      </c>
      <c r="F14" s="103">
        <v>0</v>
      </c>
      <c r="G14" s="103">
        <v>284</v>
      </c>
      <c r="H14" s="103">
        <v>62128</v>
      </c>
      <c r="I14" s="103">
        <v>0</v>
      </c>
      <c r="J14" s="103">
        <v>5444</v>
      </c>
      <c r="K14" s="103">
        <v>0</v>
      </c>
      <c r="L14" s="103">
        <v>0</v>
      </c>
      <c r="M14" s="103">
        <v>507</v>
      </c>
      <c r="N14" s="103">
        <v>10</v>
      </c>
      <c r="O14" s="103">
        <v>2959</v>
      </c>
      <c r="P14" s="103">
        <v>52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v>0</v>
      </c>
      <c r="W14" s="103">
        <v>0</v>
      </c>
      <c r="X14" s="103">
        <v>0</v>
      </c>
      <c r="Y14" s="103">
        <v>0</v>
      </c>
    </row>
    <row r="15" spans="1:25" s="100" customFormat="1" ht="11.25">
      <c r="A15" s="108" t="s">
        <v>618</v>
      </c>
      <c r="B15" s="98" t="s">
        <v>91</v>
      </c>
      <c r="C15" s="99">
        <v>34</v>
      </c>
      <c r="D15" s="99">
        <v>0</v>
      </c>
      <c r="E15" s="99">
        <v>0</v>
      </c>
      <c r="F15" s="99">
        <v>0</v>
      </c>
      <c r="G15" s="99">
        <v>0</v>
      </c>
      <c r="H15" s="99">
        <v>34</v>
      </c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99">
        <v>0</v>
      </c>
      <c r="V15" s="99">
        <v>0</v>
      </c>
      <c r="W15" s="99">
        <v>0</v>
      </c>
      <c r="X15" s="99">
        <v>0</v>
      </c>
      <c r="Y15" s="99">
        <v>0</v>
      </c>
    </row>
    <row r="16" spans="1:25" s="100" customFormat="1" ht="22.5">
      <c r="A16" s="109" t="s">
        <v>735</v>
      </c>
      <c r="B16" s="102" t="s">
        <v>92</v>
      </c>
      <c r="C16" s="103">
        <v>34</v>
      </c>
      <c r="D16" s="103">
        <v>0</v>
      </c>
      <c r="E16" s="103">
        <v>0</v>
      </c>
      <c r="F16" s="103">
        <v>0</v>
      </c>
      <c r="G16" s="103">
        <v>0</v>
      </c>
      <c r="H16" s="103">
        <v>34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0</v>
      </c>
      <c r="O16" s="103">
        <v>0</v>
      </c>
      <c r="P16" s="103">
        <v>0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v>0</v>
      </c>
      <c r="W16" s="103">
        <v>0</v>
      </c>
      <c r="X16" s="103">
        <v>0</v>
      </c>
      <c r="Y16" s="103">
        <v>0</v>
      </c>
    </row>
    <row r="17" spans="1:25" s="100" customFormat="1" ht="11.25">
      <c r="A17" s="108" t="s">
        <v>737</v>
      </c>
      <c r="B17" s="98" t="s">
        <v>93</v>
      </c>
      <c r="C17" s="99">
        <v>5831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  <c r="M17" s="99">
        <v>0</v>
      </c>
      <c r="N17" s="99">
        <v>0</v>
      </c>
      <c r="O17" s="99">
        <v>0</v>
      </c>
      <c r="P17" s="99">
        <v>0</v>
      </c>
      <c r="Q17" s="99">
        <v>0</v>
      </c>
      <c r="R17" s="99">
        <v>0</v>
      </c>
      <c r="S17" s="99">
        <v>0</v>
      </c>
      <c r="T17" s="99">
        <v>0</v>
      </c>
      <c r="U17" s="99">
        <v>0</v>
      </c>
      <c r="V17" s="99">
        <v>0</v>
      </c>
      <c r="W17" s="99">
        <v>0</v>
      </c>
      <c r="X17" s="99">
        <v>0</v>
      </c>
      <c r="Y17" s="99">
        <v>5831</v>
      </c>
    </row>
    <row r="18" spans="1:25" s="100" customFormat="1" ht="11.25">
      <c r="A18" s="108" t="s">
        <v>739</v>
      </c>
      <c r="B18" s="98" t="s">
        <v>94</v>
      </c>
      <c r="C18" s="99">
        <v>3683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  <c r="P18" s="99">
        <v>0</v>
      </c>
      <c r="Q18" s="99">
        <v>0</v>
      </c>
      <c r="R18" s="99">
        <v>0</v>
      </c>
      <c r="S18" s="99">
        <v>0</v>
      </c>
      <c r="T18" s="99">
        <v>0</v>
      </c>
      <c r="U18" s="99">
        <v>0</v>
      </c>
      <c r="V18" s="99">
        <v>0</v>
      </c>
      <c r="W18" s="99">
        <v>0</v>
      </c>
      <c r="X18" s="99">
        <v>0</v>
      </c>
      <c r="Y18" s="99">
        <v>3683</v>
      </c>
    </row>
    <row r="19" spans="1:25" s="100" customFormat="1" ht="11.25">
      <c r="A19" s="108" t="s">
        <v>741</v>
      </c>
      <c r="B19" s="98" t="s">
        <v>95</v>
      </c>
      <c r="C19" s="99">
        <v>2148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v>0</v>
      </c>
      <c r="N19" s="99">
        <v>0</v>
      </c>
      <c r="O19" s="99">
        <v>0</v>
      </c>
      <c r="P19" s="99">
        <v>0</v>
      </c>
      <c r="Q19" s="99">
        <v>0</v>
      </c>
      <c r="R19" s="99">
        <v>0</v>
      </c>
      <c r="S19" s="99">
        <v>0</v>
      </c>
      <c r="T19" s="99">
        <v>0</v>
      </c>
      <c r="U19" s="99">
        <v>0</v>
      </c>
      <c r="V19" s="99">
        <v>0</v>
      </c>
      <c r="W19" s="99">
        <v>0</v>
      </c>
      <c r="X19" s="99">
        <v>0</v>
      </c>
      <c r="Y19" s="99">
        <v>2148</v>
      </c>
    </row>
    <row r="20" spans="1:25" s="100" customFormat="1" ht="11.25">
      <c r="A20" s="108" t="s">
        <v>743</v>
      </c>
      <c r="B20" s="98" t="s">
        <v>744</v>
      </c>
      <c r="C20" s="99">
        <v>12159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99">
        <v>0</v>
      </c>
      <c r="O20" s="99">
        <v>0</v>
      </c>
      <c r="P20" s="99">
        <v>0</v>
      </c>
      <c r="Q20" s="99">
        <v>0</v>
      </c>
      <c r="R20" s="99">
        <v>0</v>
      </c>
      <c r="S20" s="99">
        <v>0</v>
      </c>
      <c r="T20" s="99">
        <v>0</v>
      </c>
      <c r="U20" s="99">
        <v>0</v>
      </c>
      <c r="V20" s="99">
        <v>0</v>
      </c>
      <c r="W20" s="99">
        <v>0</v>
      </c>
      <c r="X20" s="99">
        <v>0</v>
      </c>
      <c r="Y20" s="99">
        <v>12159</v>
      </c>
    </row>
    <row r="21" spans="1:25" s="100" customFormat="1" ht="22.5">
      <c r="A21" s="108" t="s">
        <v>745</v>
      </c>
      <c r="B21" s="98" t="s">
        <v>96</v>
      </c>
      <c r="C21" s="99">
        <v>12159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  <c r="P21" s="99">
        <v>0</v>
      </c>
      <c r="Q21" s="99">
        <v>0</v>
      </c>
      <c r="R21" s="99">
        <v>0</v>
      </c>
      <c r="S21" s="99">
        <v>0</v>
      </c>
      <c r="T21" s="99">
        <v>0</v>
      </c>
      <c r="U21" s="99">
        <v>0</v>
      </c>
      <c r="V21" s="99">
        <v>0</v>
      </c>
      <c r="W21" s="99">
        <v>0</v>
      </c>
      <c r="X21" s="99">
        <v>0</v>
      </c>
      <c r="Y21" s="99">
        <v>12159</v>
      </c>
    </row>
    <row r="22" spans="1:25" s="100" customFormat="1" ht="11.25">
      <c r="A22" s="108" t="s">
        <v>747</v>
      </c>
      <c r="B22" s="98" t="s">
        <v>748</v>
      </c>
      <c r="C22" s="99">
        <v>1649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  <c r="Q22" s="99">
        <v>0</v>
      </c>
      <c r="R22" s="99">
        <v>0</v>
      </c>
      <c r="S22" s="99">
        <v>0</v>
      </c>
      <c r="T22" s="99">
        <v>0</v>
      </c>
      <c r="U22" s="99">
        <v>0</v>
      </c>
      <c r="V22" s="99">
        <v>0</v>
      </c>
      <c r="W22" s="99">
        <v>0</v>
      </c>
      <c r="X22" s="99">
        <v>0</v>
      </c>
      <c r="Y22" s="99">
        <v>1649</v>
      </c>
    </row>
    <row r="23" spans="1:25" s="100" customFormat="1" ht="22.5">
      <c r="A23" s="108" t="s">
        <v>749</v>
      </c>
      <c r="B23" s="98" t="s">
        <v>97</v>
      </c>
      <c r="C23" s="99">
        <v>1649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  <c r="T23" s="99">
        <v>0</v>
      </c>
      <c r="U23" s="99">
        <v>0</v>
      </c>
      <c r="V23" s="99">
        <v>0</v>
      </c>
      <c r="W23" s="99">
        <v>0</v>
      </c>
      <c r="X23" s="99">
        <v>0</v>
      </c>
      <c r="Y23" s="99">
        <v>1649</v>
      </c>
    </row>
    <row r="24" spans="1:25" s="100" customFormat="1" ht="11.25">
      <c r="A24" s="108" t="s">
        <v>751</v>
      </c>
      <c r="B24" s="98" t="s">
        <v>98</v>
      </c>
      <c r="C24" s="99">
        <v>1086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1034</v>
      </c>
      <c r="Y24" s="99">
        <v>52</v>
      </c>
    </row>
    <row r="25" spans="1:25" s="100" customFormat="1" ht="11.25">
      <c r="A25" s="108" t="s">
        <v>753</v>
      </c>
      <c r="B25" s="98" t="s">
        <v>99</v>
      </c>
      <c r="C25" s="99">
        <v>52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  <c r="R25" s="99">
        <v>0</v>
      </c>
      <c r="S25" s="99">
        <v>0</v>
      </c>
      <c r="T25" s="99">
        <v>0</v>
      </c>
      <c r="U25" s="99">
        <v>0</v>
      </c>
      <c r="V25" s="99">
        <v>0</v>
      </c>
      <c r="W25" s="99">
        <v>0</v>
      </c>
      <c r="X25" s="99">
        <v>0</v>
      </c>
      <c r="Y25" s="99">
        <v>52</v>
      </c>
    </row>
    <row r="26" spans="1:25" s="100" customFormat="1" ht="11.25">
      <c r="A26" s="108" t="s">
        <v>755</v>
      </c>
      <c r="B26" s="98" t="s">
        <v>100</v>
      </c>
      <c r="C26" s="99">
        <v>1034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99">
        <v>0</v>
      </c>
      <c r="O26" s="99">
        <v>0</v>
      </c>
      <c r="P26" s="99">
        <v>0</v>
      </c>
      <c r="Q26" s="99">
        <v>0</v>
      </c>
      <c r="R26" s="99">
        <v>0</v>
      </c>
      <c r="S26" s="99">
        <v>0</v>
      </c>
      <c r="T26" s="99">
        <v>0</v>
      </c>
      <c r="U26" s="99">
        <v>0</v>
      </c>
      <c r="V26" s="99">
        <v>0</v>
      </c>
      <c r="W26" s="99">
        <v>0</v>
      </c>
      <c r="X26" s="99">
        <v>1034</v>
      </c>
      <c r="Y26" s="99">
        <v>0</v>
      </c>
    </row>
    <row r="27" spans="1:25" s="100" customFormat="1" ht="22.5">
      <c r="A27" s="109" t="s">
        <v>678</v>
      </c>
      <c r="B27" s="102" t="s">
        <v>757</v>
      </c>
      <c r="C27" s="103">
        <v>14894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0</v>
      </c>
      <c r="O27" s="103">
        <v>0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v>0</v>
      </c>
      <c r="W27" s="103">
        <v>0</v>
      </c>
      <c r="X27" s="103">
        <v>1034</v>
      </c>
      <c r="Y27" s="103">
        <v>13860</v>
      </c>
    </row>
    <row r="28" spans="1:25" s="100" customFormat="1" ht="11.25">
      <c r="A28" s="108" t="s">
        <v>680</v>
      </c>
      <c r="B28" s="98" t="s">
        <v>758</v>
      </c>
      <c r="C28" s="99">
        <v>224</v>
      </c>
      <c r="D28" s="99">
        <v>20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99">
        <v>0</v>
      </c>
      <c r="L28" s="99">
        <v>0</v>
      </c>
      <c r="M28" s="99">
        <v>0</v>
      </c>
      <c r="N28" s="99">
        <v>0</v>
      </c>
      <c r="O28" s="99">
        <v>0</v>
      </c>
      <c r="P28" s="99">
        <v>0</v>
      </c>
      <c r="Q28" s="99">
        <v>0</v>
      </c>
      <c r="R28" s="99">
        <v>0</v>
      </c>
      <c r="S28" s="99">
        <v>0</v>
      </c>
      <c r="T28" s="99">
        <v>0</v>
      </c>
      <c r="U28" s="99">
        <v>0</v>
      </c>
      <c r="V28" s="99">
        <v>0</v>
      </c>
      <c r="W28" s="99">
        <v>0</v>
      </c>
      <c r="X28" s="99">
        <v>0</v>
      </c>
      <c r="Y28" s="99">
        <v>204</v>
      </c>
    </row>
    <row r="29" spans="1:25" s="100" customFormat="1" ht="33.75">
      <c r="A29" s="108" t="s">
        <v>759</v>
      </c>
      <c r="B29" s="98" t="s">
        <v>101</v>
      </c>
      <c r="C29" s="99">
        <v>31</v>
      </c>
      <c r="D29" s="99">
        <v>0</v>
      </c>
      <c r="E29" s="99">
        <v>0</v>
      </c>
      <c r="F29" s="99">
        <v>0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9">
        <v>0</v>
      </c>
      <c r="U29" s="99">
        <v>0</v>
      </c>
      <c r="V29" s="99">
        <v>0</v>
      </c>
      <c r="W29" s="99">
        <v>0</v>
      </c>
      <c r="X29" s="99">
        <v>0</v>
      </c>
      <c r="Y29" s="99">
        <v>31</v>
      </c>
    </row>
    <row r="30" spans="1:25" s="100" customFormat="1" ht="11.25">
      <c r="A30" s="108" t="s">
        <v>761</v>
      </c>
      <c r="B30" s="98" t="s">
        <v>102</v>
      </c>
      <c r="C30" s="99">
        <v>24</v>
      </c>
      <c r="D30" s="99">
        <v>20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99">
        <v>0</v>
      </c>
      <c r="L30" s="99">
        <v>0</v>
      </c>
      <c r="M30" s="99">
        <v>0</v>
      </c>
      <c r="N30" s="99">
        <v>0</v>
      </c>
      <c r="O30" s="99">
        <v>0</v>
      </c>
      <c r="P30" s="99">
        <v>0</v>
      </c>
      <c r="Q30" s="99">
        <v>0</v>
      </c>
      <c r="R30" s="99">
        <v>0</v>
      </c>
      <c r="S30" s="99">
        <v>0</v>
      </c>
      <c r="T30" s="99">
        <v>0</v>
      </c>
      <c r="U30" s="99">
        <v>0</v>
      </c>
      <c r="V30" s="99">
        <v>0</v>
      </c>
      <c r="W30" s="99">
        <v>0</v>
      </c>
      <c r="X30" s="99">
        <v>0</v>
      </c>
      <c r="Y30" s="99">
        <v>4</v>
      </c>
    </row>
    <row r="31" spans="1:25" s="100" customFormat="1" ht="11.25">
      <c r="A31" s="108" t="s">
        <v>763</v>
      </c>
      <c r="B31" s="98" t="s">
        <v>764</v>
      </c>
      <c r="C31" s="99">
        <v>168</v>
      </c>
      <c r="D31" s="99">
        <v>0</v>
      </c>
      <c r="E31" s="99">
        <v>0</v>
      </c>
      <c r="F31" s="99">
        <v>0</v>
      </c>
      <c r="G31" s="99">
        <v>0</v>
      </c>
      <c r="H31" s="99">
        <v>0</v>
      </c>
      <c r="I31" s="99">
        <v>0</v>
      </c>
      <c r="J31" s="99">
        <v>0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  <c r="P31" s="99">
        <v>0</v>
      </c>
      <c r="Q31" s="99">
        <v>0</v>
      </c>
      <c r="R31" s="99">
        <v>0</v>
      </c>
      <c r="S31" s="99">
        <v>0</v>
      </c>
      <c r="T31" s="99">
        <v>0</v>
      </c>
      <c r="U31" s="99">
        <v>0</v>
      </c>
      <c r="V31" s="99">
        <v>0</v>
      </c>
      <c r="W31" s="99">
        <v>0</v>
      </c>
      <c r="X31" s="99">
        <v>0</v>
      </c>
      <c r="Y31" s="99">
        <v>168</v>
      </c>
    </row>
    <row r="32" spans="1:25" s="100" customFormat="1" ht="11.25">
      <c r="A32" s="109" t="s">
        <v>765</v>
      </c>
      <c r="B32" s="102" t="s">
        <v>766</v>
      </c>
      <c r="C32" s="103">
        <v>20949</v>
      </c>
      <c r="D32" s="103">
        <v>20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v>0</v>
      </c>
      <c r="W32" s="103">
        <v>0</v>
      </c>
      <c r="X32" s="103">
        <v>1034</v>
      </c>
      <c r="Y32" s="103">
        <v>19895</v>
      </c>
    </row>
    <row r="33" spans="1:25" s="100" customFormat="1" ht="11.25">
      <c r="A33" s="108" t="s">
        <v>767</v>
      </c>
      <c r="B33" s="98" t="s">
        <v>103</v>
      </c>
      <c r="C33" s="99">
        <v>2</v>
      </c>
      <c r="D33" s="99">
        <v>0</v>
      </c>
      <c r="E33" s="99">
        <v>0</v>
      </c>
      <c r="F33" s="99">
        <v>0</v>
      </c>
      <c r="G33" s="99">
        <v>2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99">
        <v>0</v>
      </c>
      <c r="R33" s="99">
        <v>0</v>
      </c>
      <c r="S33" s="99">
        <v>0</v>
      </c>
      <c r="T33" s="99">
        <v>0</v>
      </c>
      <c r="U33" s="99">
        <v>0</v>
      </c>
      <c r="V33" s="99">
        <v>0</v>
      </c>
      <c r="W33" s="99">
        <v>0</v>
      </c>
      <c r="X33" s="99">
        <v>0</v>
      </c>
      <c r="Y33" s="99">
        <v>0</v>
      </c>
    </row>
    <row r="34" spans="1:25" s="100" customFormat="1" ht="11.25">
      <c r="A34" s="108" t="s">
        <v>769</v>
      </c>
      <c r="B34" s="98" t="s">
        <v>770</v>
      </c>
      <c r="C34" s="99">
        <v>8058</v>
      </c>
      <c r="D34" s="99">
        <v>3</v>
      </c>
      <c r="E34" s="99">
        <v>0</v>
      </c>
      <c r="F34" s="99">
        <v>0</v>
      </c>
      <c r="G34" s="99">
        <v>954</v>
      </c>
      <c r="H34" s="99">
        <v>0</v>
      </c>
      <c r="I34" s="99">
        <v>0</v>
      </c>
      <c r="J34" s="99">
        <v>0</v>
      </c>
      <c r="K34" s="99">
        <v>0</v>
      </c>
      <c r="L34" s="99">
        <v>166</v>
      </c>
      <c r="M34" s="99">
        <v>60</v>
      </c>
      <c r="N34" s="99">
        <v>0</v>
      </c>
      <c r="O34" s="99">
        <v>0</v>
      </c>
      <c r="P34" s="99">
        <v>0</v>
      </c>
      <c r="Q34" s="99">
        <v>73</v>
      </c>
      <c r="R34" s="99">
        <v>91</v>
      </c>
      <c r="S34" s="99">
        <v>6711</v>
      </c>
      <c r="T34" s="99">
        <v>0</v>
      </c>
      <c r="U34" s="99">
        <v>0</v>
      </c>
      <c r="V34" s="99">
        <v>0</v>
      </c>
      <c r="W34" s="99">
        <v>0</v>
      </c>
      <c r="X34" s="99">
        <v>0</v>
      </c>
      <c r="Y34" s="99">
        <v>0</v>
      </c>
    </row>
    <row r="35" spans="1:25" s="100" customFormat="1" ht="11.25">
      <c r="A35" s="108" t="s">
        <v>771</v>
      </c>
      <c r="B35" s="98" t="s">
        <v>104</v>
      </c>
      <c r="C35" s="99">
        <v>357</v>
      </c>
      <c r="D35" s="99">
        <v>0</v>
      </c>
      <c r="E35" s="99">
        <v>0</v>
      </c>
      <c r="F35" s="99">
        <v>0</v>
      </c>
      <c r="G35" s="99">
        <v>357</v>
      </c>
      <c r="H35" s="99">
        <v>0</v>
      </c>
      <c r="I35" s="99">
        <v>0</v>
      </c>
      <c r="J35" s="99">
        <v>0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  <c r="P35" s="99">
        <v>0</v>
      </c>
      <c r="Q35" s="99">
        <v>0</v>
      </c>
      <c r="R35" s="99">
        <v>0</v>
      </c>
      <c r="S35" s="99">
        <v>0</v>
      </c>
      <c r="T35" s="99">
        <v>0</v>
      </c>
      <c r="U35" s="99">
        <v>0</v>
      </c>
      <c r="V35" s="99">
        <v>0</v>
      </c>
      <c r="W35" s="99">
        <v>0</v>
      </c>
      <c r="X35" s="99">
        <v>0</v>
      </c>
      <c r="Y35" s="99">
        <v>0</v>
      </c>
    </row>
    <row r="36" spans="1:25" s="100" customFormat="1" ht="11.25">
      <c r="A36" s="108" t="s">
        <v>773</v>
      </c>
      <c r="B36" s="98" t="s">
        <v>105</v>
      </c>
      <c r="C36" s="99">
        <v>3315</v>
      </c>
      <c r="D36" s="99">
        <v>77</v>
      </c>
      <c r="E36" s="99">
        <v>0</v>
      </c>
      <c r="F36" s="99">
        <v>0</v>
      </c>
      <c r="G36" s="99">
        <v>381</v>
      </c>
      <c r="H36" s="99">
        <v>0</v>
      </c>
      <c r="I36" s="99">
        <v>0</v>
      </c>
      <c r="J36" s="99">
        <v>0</v>
      </c>
      <c r="K36" s="99">
        <v>0</v>
      </c>
      <c r="L36" s="99">
        <v>10</v>
      </c>
      <c r="M36" s="99">
        <v>209</v>
      </c>
      <c r="N36" s="99">
        <v>0</v>
      </c>
      <c r="O36" s="99">
        <v>0</v>
      </c>
      <c r="P36" s="99">
        <v>0</v>
      </c>
      <c r="Q36" s="99">
        <v>5</v>
      </c>
      <c r="R36" s="99">
        <v>0</v>
      </c>
      <c r="S36" s="99">
        <v>0</v>
      </c>
      <c r="T36" s="99">
        <v>2633</v>
      </c>
      <c r="U36" s="99">
        <v>0</v>
      </c>
      <c r="V36" s="99">
        <v>0</v>
      </c>
      <c r="W36" s="99">
        <v>0</v>
      </c>
      <c r="X36" s="99">
        <v>0</v>
      </c>
      <c r="Y36" s="99">
        <v>0</v>
      </c>
    </row>
    <row r="37" spans="1:25" s="100" customFormat="1" ht="11.25">
      <c r="A37" s="108" t="s">
        <v>688</v>
      </c>
      <c r="B37" s="98" t="s">
        <v>106</v>
      </c>
      <c r="C37" s="99">
        <v>4305</v>
      </c>
      <c r="D37" s="99">
        <v>1558</v>
      </c>
      <c r="E37" s="99">
        <v>0</v>
      </c>
      <c r="F37" s="99">
        <v>0</v>
      </c>
      <c r="G37" s="99">
        <v>2275</v>
      </c>
      <c r="H37" s="99">
        <v>0</v>
      </c>
      <c r="I37" s="99">
        <v>0</v>
      </c>
      <c r="J37" s="99">
        <v>0</v>
      </c>
      <c r="K37" s="99">
        <v>472</v>
      </c>
      <c r="L37" s="99">
        <v>0</v>
      </c>
      <c r="M37" s="99">
        <v>0</v>
      </c>
      <c r="N37" s="99">
        <v>0</v>
      </c>
      <c r="O37" s="99">
        <v>0</v>
      </c>
      <c r="P37" s="99">
        <v>0</v>
      </c>
      <c r="Q37" s="99">
        <v>0</v>
      </c>
      <c r="R37" s="99">
        <v>0</v>
      </c>
      <c r="S37" s="99">
        <v>0</v>
      </c>
      <c r="T37" s="99">
        <v>0</v>
      </c>
      <c r="U37" s="99">
        <v>0</v>
      </c>
      <c r="V37" s="99">
        <v>0</v>
      </c>
      <c r="W37" s="99">
        <v>0</v>
      </c>
      <c r="X37" s="99">
        <v>0</v>
      </c>
      <c r="Y37" s="99">
        <v>0</v>
      </c>
    </row>
    <row r="38" spans="1:25" s="100" customFormat="1" ht="22.5">
      <c r="A38" s="108" t="s">
        <v>776</v>
      </c>
      <c r="B38" s="98" t="s">
        <v>107</v>
      </c>
      <c r="C38" s="99">
        <v>2747</v>
      </c>
      <c r="D38" s="99">
        <v>0</v>
      </c>
      <c r="E38" s="99">
        <v>0</v>
      </c>
      <c r="F38" s="99">
        <v>0</v>
      </c>
      <c r="G38" s="99">
        <v>2275</v>
      </c>
      <c r="H38" s="99">
        <v>0</v>
      </c>
      <c r="I38" s="99">
        <v>0</v>
      </c>
      <c r="J38" s="99">
        <v>0</v>
      </c>
      <c r="K38" s="99">
        <v>472</v>
      </c>
      <c r="L38" s="99">
        <v>0</v>
      </c>
      <c r="M38" s="99">
        <v>0</v>
      </c>
      <c r="N38" s="99">
        <v>0</v>
      </c>
      <c r="O38" s="99">
        <v>0</v>
      </c>
      <c r="P38" s="99">
        <v>0</v>
      </c>
      <c r="Q38" s="99">
        <v>0</v>
      </c>
      <c r="R38" s="99">
        <v>0</v>
      </c>
      <c r="S38" s="99">
        <v>0</v>
      </c>
      <c r="T38" s="99">
        <v>0</v>
      </c>
      <c r="U38" s="99">
        <v>0</v>
      </c>
      <c r="V38" s="99">
        <v>0</v>
      </c>
      <c r="W38" s="99">
        <v>0</v>
      </c>
      <c r="X38" s="99">
        <v>0</v>
      </c>
      <c r="Y38" s="99">
        <v>0</v>
      </c>
    </row>
    <row r="39" spans="1:25" s="100" customFormat="1" ht="22.5">
      <c r="A39" s="108" t="s">
        <v>778</v>
      </c>
      <c r="B39" s="98" t="s">
        <v>108</v>
      </c>
      <c r="C39" s="99">
        <v>1558</v>
      </c>
      <c r="D39" s="99">
        <v>1558</v>
      </c>
      <c r="E39" s="99">
        <v>0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99">
        <v>0</v>
      </c>
      <c r="M39" s="99">
        <v>0</v>
      </c>
      <c r="N39" s="99">
        <v>0</v>
      </c>
      <c r="O39" s="99">
        <v>0</v>
      </c>
      <c r="P39" s="99">
        <v>0</v>
      </c>
      <c r="Q39" s="99">
        <v>0</v>
      </c>
      <c r="R39" s="99">
        <v>0</v>
      </c>
      <c r="S39" s="99">
        <v>0</v>
      </c>
      <c r="T39" s="99">
        <v>0</v>
      </c>
      <c r="U39" s="99">
        <v>0</v>
      </c>
      <c r="V39" s="99">
        <v>0</v>
      </c>
      <c r="W39" s="99">
        <v>0</v>
      </c>
      <c r="X39" s="99">
        <v>0</v>
      </c>
      <c r="Y39" s="99">
        <v>0</v>
      </c>
    </row>
    <row r="40" spans="1:25" s="100" customFormat="1" ht="11.25">
      <c r="A40" s="108" t="s">
        <v>780</v>
      </c>
      <c r="B40" s="98" t="s">
        <v>109</v>
      </c>
      <c r="C40" s="99">
        <v>6140</v>
      </c>
      <c r="D40" s="99">
        <v>0</v>
      </c>
      <c r="E40" s="99">
        <v>0</v>
      </c>
      <c r="F40" s="99">
        <v>0</v>
      </c>
      <c r="G40" s="99">
        <v>0</v>
      </c>
      <c r="H40" s="99">
        <v>0</v>
      </c>
      <c r="I40" s="99">
        <v>0</v>
      </c>
      <c r="J40" s="99">
        <v>0</v>
      </c>
      <c r="K40" s="99">
        <v>0</v>
      </c>
      <c r="L40" s="99">
        <v>0</v>
      </c>
      <c r="M40" s="99">
        <v>0</v>
      </c>
      <c r="N40" s="99">
        <v>0</v>
      </c>
      <c r="O40" s="99">
        <v>0</v>
      </c>
      <c r="P40" s="99">
        <v>0</v>
      </c>
      <c r="Q40" s="99">
        <v>0</v>
      </c>
      <c r="R40" s="99">
        <v>0</v>
      </c>
      <c r="S40" s="99">
        <v>0</v>
      </c>
      <c r="T40" s="99">
        <v>0</v>
      </c>
      <c r="U40" s="99">
        <v>1414</v>
      </c>
      <c r="V40" s="99">
        <v>524</v>
      </c>
      <c r="W40" s="99">
        <v>2462</v>
      </c>
      <c r="X40" s="99">
        <v>1740</v>
      </c>
      <c r="Y40" s="99">
        <v>0</v>
      </c>
    </row>
    <row r="41" spans="1:25" s="100" customFormat="1" ht="11.25">
      <c r="A41" s="108" t="s">
        <v>694</v>
      </c>
      <c r="B41" s="98" t="s">
        <v>110</v>
      </c>
      <c r="C41" s="99">
        <v>2722</v>
      </c>
      <c r="D41" s="99">
        <v>0</v>
      </c>
      <c r="E41" s="99">
        <v>0</v>
      </c>
      <c r="F41" s="99">
        <v>0</v>
      </c>
      <c r="G41" s="99">
        <v>96</v>
      </c>
      <c r="H41" s="99">
        <v>0</v>
      </c>
      <c r="I41" s="99">
        <v>0</v>
      </c>
      <c r="J41" s="99">
        <v>0</v>
      </c>
      <c r="K41" s="99">
        <v>128</v>
      </c>
      <c r="L41" s="99">
        <v>47</v>
      </c>
      <c r="M41" s="99">
        <v>71</v>
      </c>
      <c r="N41" s="99">
        <v>0</v>
      </c>
      <c r="O41" s="99">
        <v>0</v>
      </c>
      <c r="P41" s="99">
        <v>0</v>
      </c>
      <c r="Q41" s="99">
        <v>8</v>
      </c>
      <c r="R41" s="99">
        <v>1</v>
      </c>
      <c r="S41" s="99">
        <v>1</v>
      </c>
      <c r="T41" s="99">
        <v>710</v>
      </c>
      <c r="U41" s="99">
        <v>382</v>
      </c>
      <c r="V41" s="99">
        <v>142</v>
      </c>
      <c r="W41" s="99">
        <v>655</v>
      </c>
      <c r="X41" s="99">
        <v>481</v>
      </c>
      <c r="Y41" s="99">
        <v>0</v>
      </c>
    </row>
    <row r="42" spans="1:25" s="100" customFormat="1" ht="11.25">
      <c r="A42" s="108" t="s">
        <v>783</v>
      </c>
      <c r="B42" s="98" t="s">
        <v>784</v>
      </c>
      <c r="C42" s="99">
        <v>22</v>
      </c>
      <c r="D42" s="99">
        <v>0</v>
      </c>
      <c r="E42" s="99">
        <v>0</v>
      </c>
      <c r="F42" s="99">
        <v>0</v>
      </c>
      <c r="G42" s="99">
        <v>0</v>
      </c>
      <c r="H42" s="99">
        <v>0</v>
      </c>
      <c r="I42" s="99">
        <v>0</v>
      </c>
      <c r="J42" s="99">
        <v>0</v>
      </c>
      <c r="K42" s="99">
        <v>0</v>
      </c>
      <c r="L42" s="99">
        <v>0</v>
      </c>
      <c r="M42" s="99">
        <v>0</v>
      </c>
      <c r="N42" s="99">
        <v>0</v>
      </c>
      <c r="O42" s="99">
        <v>0</v>
      </c>
      <c r="P42" s="99">
        <v>0</v>
      </c>
      <c r="Q42" s="99">
        <v>0</v>
      </c>
      <c r="R42" s="99">
        <v>0</v>
      </c>
      <c r="S42" s="99">
        <v>0</v>
      </c>
      <c r="T42" s="99">
        <v>0</v>
      </c>
      <c r="U42" s="99">
        <v>0</v>
      </c>
      <c r="V42" s="99">
        <v>0</v>
      </c>
      <c r="W42" s="99">
        <v>0</v>
      </c>
      <c r="X42" s="99">
        <v>0</v>
      </c>
      <c r="Y42" s="99">
        <v>22</v>
      </c>
    </row>
    <row r="43" spans="1:25" s="100" customFormat="1" ht="22.5">
      <c r="A43" s="109" t="s">
        <v>785</v>
      </c>
      <c r="B43" s="102" t="s">
        <v>786</v>
      </c>
      <c r="C43" s="103">
        <v>24564</v>
      </c>
      <c r="D43" s="103">
        <v>1638</v>
      </c>
      <c r="E43" s="103">
        <v>0</v>
      </c>
      <c r="F43" s="103">
        <v>0</v>
      </c>
      <c r="G43" s="103">
        <v>3708</v>
      </c>
      <c r="H43" s="103">
        <v>0</v>
      </c>
      <c r="I43" s="103">
        <v>0</v>
      </c>
      <c r="J43" s="103">
        <v>0</v>
      </c>
      <c r="K43" s="103">
        <v>600</v>
      </c>
      <c r="L43" s="103">
        <v>223</v>
      </c>
      <c r="M43" s="103">
        <v>340</v>
      </c>
      <c r="N43" s="103">
        <v>0</v>
      </c>
      <c r="O43" s="103">
        <v>0</v>
      </c>
      <c r="P43" s="103">
        <v>0</v>
      </c>
      <c r="Q43" s="103">
        <v>86</v>
      </c>
      <c r="R43" s="103">
        <v>92</v>
      </c>
      <c r="S43" s="103">
        <v>6712</v>
      </c>
      <c r="T43" s="103">
        <v>3343</v>
      </c>
      <c r="U43" s="103">
        <v>1796</v>
      </c>
      <c r="V43" s="103">
        <v>666</v>
      </c>
      <c r="W43" s="103">
        <v>3117</v>
      </c>
      <c r="X43" s="103">
        <v>2221</v>
      </c>
      <c r="Y43" s="103">
        <v>22</v>
      </c>
    </row>
    <row r="44" spans="1:25" s="100" customFormat="1" ht="11.25">
      <c r="A44" s="108" t="s">
        <v>787</v>
      </c>
      <c r="B44" s="98" t="s">
        <v>788</v>
      </c>
      <c r="C44" s="99">
        <v>32</v>
      </c>
      <c r="D44" s="99">
        <v>0</v>
      </c>
      <c r="E44" s="99">
        <v>0</v>
      </c>
      <c r="F44" s="99">
        <v>0</v>
      </c>
      <c r="G44" s="99">
        <v>32</v>
      </c>
      <c r="H44" s="99">
        <v>0</v>
      </c>
      <c r="I44" s="99">
        <v>0</v>
      </c>
      <c r="J44" s="99">
        <v>0</v>
      </c>
      <c r="K44" s="99">
        <v>0</v>
      </c>
      <c r="L44" s="99">
        <v>0</v>
      </c>
      <c r="M44" s="99">
        <v>0</v>
      </c>
      <c r="N44" s="99">
        <v>0</v>
      </c>
      <c r="O44" s="99">
        <v>0</v>
      </c>
      <c r="P44" s="99">
        <v>0</v>
      </c>
      <c r="Q44" s="99">
        <v>0</v>
      </c>
      <c r="R44" s="99">
        <v>0</v>
      </c>
      <c r="S44" s="99">
        <v>0</v>
      </c>
      <c r="T44" s="99">
        <v>0</v>
      </c>
      <c r="U44" s="99">
        <v>0</v>
      </c>
      <c r="V44" s="99">
        <v>0</v>
      </c>
      <c r="W44" s="99">
        <v>0</v>
      </c>
      <c r="X44" s="99">
        <v>0</v>
      </c>
      <c r="Y44" s="99">
        <v>0</v>
      </c>
    </row>
    <row r="45" spans="1:25" s="100" customFormat="1" ht="11.25">
      <c r="A45" s="108" t="s">
        <v>789</v>
      </c>
      <c r="B45" s="98" t="s">
        <v>790</v>
      </c>
      <c r="C45" s="99">
        <v>1</v>
      </c>
      <c r="D45" s="99">
        <v>0</v>
      </c>
      <c r="E45" s="99">
        <v>0</v>
      </c>
      <c r="F45" s="99">
        <v>0</v>
      </c>
      <c r="G45" s="99">
        <v>1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0</v>
      </c>
      <c r="W45" s="99">
        <v>0</v>
      </c>
      <c r="X45" s="99">
        <v>0</v>
      </c>
      <c r="Y45" s="99">
        <v>0</v>
      </c>
    </row>
    <row r="46" spans="1:25" s="100" customFormat="1" ht="11.25">
      <c r="A46" s="109" t="s">
        <v>791</v>
      </c>
      <c r="B46" s="102" t="s">
        <v>792</v>
      </c>
      <c r="C46" s="103">
        <v>33</v>
      </c>
      <c r="D46" s="103">
        <v>0</v>
      </c>
      <c r="E46" s="103">
        <v>0</v>
      </c>
      <c r="F46" s="103">
        <v>0</v>
      </c>
      <c r="G46" s="103">
        <v>33</v>
      </c>
      <c r="H46" s="103">
        <v>0</v>
      </c>
      <c r="I46" s="103">
        <v>0</v>
      </c>
      <c r="J46" s="103">
        <v>0</v>
      </c>
      <c r="K46" s="103">
        <v>0</v>
      </c>
      <c r="L46" s="103">
        <v>0</v>
      </c>
      <c r="M46" s="103">
        <v>0</v>
      </c>
      <c r="N46" s="103">
        <v>0</v>
      </c>
      <c r="O46" s="103">
        <v>0</v>
      </c>
      <c r="P46" s="103">
        <v>0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v>0</v>
      </c>
      <c r="W46" s="103">
        <v>0</v>
      </c>
      <c r="X46" s="103">
        <v>0</v>
      </c>
      <c r="Y46" s="103">
        <v>0</v>
      </c>
    </row>
    <row r="47" spans="1:25" s="100" customFormat="1" ht="11.25">
      <c r="A47" s="109" t="s">
        <v>710</v>
      </c>
      <c r="B47" s="102" t="s">
        <v>793</v>
      </c>
      <c r="C47" s="103">
        <v>118759</v>
      </c>
      <c r="D47" s="103">
        <v>3453</v>
      </c>
      <c r="E47" s="103">
        <v>0</v>
      </c>
      <c r="F47" s="103">
        <v>0</v>
      </c>
      <c r="G47" s="103">
        <v>4025</v>
      </c>
      <c r="H47" s="103">
        <v>62162</v>
      </c>
      <c r="I47" s="103">
        <v>0</v>
      </c>
      <c r="J47" s="103">
        <v>5444</v>
      </c>
      <c r="K47" s="103">
        <v>600</v>
      </c>
      <c r="L47" s="103">
        <v>223</v>
      </c>
      <c r="M47" s="103">
        <v>847</v>
      </c>
      <c r="N47" s="103">
        <v>10</v>
      </c>
      <c r="O47" s="103">
        <v>2959</v>
      </c>
      <c r="P47" s="103">
        <v>52</v>
      </c>
      <c r="Q47" s="103">
        <v>86</v>
      </c>
      <c r="R47" s="103">
        <v>92</v>
      </c>
      <c r="S47" s="103">
        <v>6712</v>
      </c>
      <c r="T47" s="103">
        <v>3343</v>
      </c>
      <c r="U47" s="103">
        <v>1796</v>
      </c>
      <c r="V47" s="103">
        <v>666</v>
      </c>
      <c r="W47" s="103">
        <v>3117</v>
      </c>
      <c r="X47" s="103">
        <v>3255</v>
      </c>
      <c r="Y47" s="103">
        <v>19917</v>
      </c>
    </row>
    <row r="48" spans="1:25" s="100" customFormat="1" ht="11.25">
      <c r="A48" s="108" t="s">
        <v>111</v>
      </c>
      <c r="B48" s="98" t="s">
        <v>805</v>
      </c>
      <c r="C48" s="99">
        <v>17920</v>
      </c>
      <c r="D48" s="99">
        <v>0</v>
      </c>
      <c r="E48" s="99">
        <v>0</v>
      </c>
      <c r="F48" s="99">
        <v>0</v>
      </c>
      <c r="G48" s="99">
        <v>0</v>
      </c>
      <c r="H48" s="99">
        <v>0</v>
      </c>
      <c r="I48" s="99">
        <v>17920</v>
      </c>
      <c r="J48" s="99">
        <v>0</v>
      </c>
      <c r="K48" s="99">
        <v>0</v>
      </c>
      <c r="L48" s="99">
        <v>0</v>
      </c>
      <c r="M48" s="99">
        <v>0</v>
      </c>
      <c r="N48" s="99">
        <v>0</v>
      </c>
      <c r="O48" s="99">
        <v>0</v>
      </c>
      <c r="P48" s="99">
        <v>0</v>
      </c>
      <c r="Q48" s="99">
        <v>0</v>
      </c>
      <c r="R48" s="99">
        <v>0</v>
      </c>
      <c r="S48" s="99">
        <v>0</v>
      </c>
      <c r="T48" s="99">
        <v>0</v>
      </c>
      <c r="U48" s="99">
        <v>0</v>
      </c>
      <c r="V48" s="99">
        <v>0</v>
      </c>
      <c r="W48" s="99">
        <v>0</v>
      </c>
      <c r="X48" s="99">
        <v>0</v>
      </c>
      <c r="Y48" s="99">
        <v>0</v>
      </c>
    </row>
    <row r="49" spans="1:25" s="100" customFormat="1" ht="11.25">
      <c r="A49" s="109" t="s">
        <v>112</v>
      </c>
      <c r="B49" s="102" t="s">
        <v>113</v>
      </c>
      <c r="C49" s="103">
        <v>17920</v>
      </c>
      <c r="D49" s="103">
        <v>0</v>
      </c>
      <c r="E49" s="103">
        <v>0</v>
      </c>
      <c r="F49" s="103">
        <v>0</v>
      </c>
      <c r="G49" s="103">
        <v>0</v>
      </c>
      <c r="H49" s="103">
        <v>0</v>
      </c>
      <c r="I49" s="103">
        <v>17920</v>
      </c>
      <c r="J49" s="103">
        <v>0</v>
      </c>
      <c r="K49" s="103">
        <v>0</v>
      </c>
      <c r="L49" s="103">
        <v>0</v>
      </c>
      <c r="M49" s="103">
        <v>0</v>
      </c>
      <c r="N49" s="103">
        <v>0</v>
      </c>
      <c r="O49" s="103">
        <v>0</v>
      </c>
      <c r="P49" s="103">
        <v>0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3">
        <v>0</v>
      </c>
      <c r="W49" s="103">
        <v>0</v>
      </c>
      <c r="X49" s="103">
        <v>0</v>
      </c>
      <c r="Y49" s="103">
        <v>0</v>
      </c>
    </row>
    <row r="50" spans="1:25" s="100" customFormat="1" ht="11.25">
      <c r="A50" s="108" t="s">
        <v>114</v>
      </c>
      <c r="B50" s="98" t="s">
        <v>808</v>
      </c>
      <c r="C50" s="99">
        <v>1974</v>
      </c>
      <c r="D50" s="99">
        <v>0</v>
      </c>
      <c r="E50" s="99">
        <v>0</v>
      </c>
      <c r="F50" s="99">
        <v>0</v>
      </c>
      <c r="G50" s="99">
        <v>0</v>
      </c>
      <c r="H50" s="99">
        <v>1974</v>
      </c>
      <c r="I50" s="99">
        <v>0</v>
      </c>
      <c r="J50" s="99">
        <v>0</v>
      </c>
      <c r="K50" s="99">
        <v>0</v>
      </c>
      <c r="L50" s="99">
        <v>0</v>
      </c>
      <c r="M50" s="99">
        <v>0</v>
      </c>
      <c r="N50" s="99">
        <v>0</v>
      </c>
      <c r="O50" s="99">
        <v>0</v>
      </c>
      <c r="P50" s="99">
        <v>0</v>
      </c>
      <c r="Q50" s="99">
        <v>0</v>
      </c>
      <c r="R50" s="99">
        <v>0</v>
      </c>
      <c r="S50" s="99">
        <v>0</v>
      </c>
      <c r="T50" s="99">
        <v>0</v>
      </c>
      <c r="U50" s="99">
        <v>0</v>
      </c>
      <c r="V50" s="99">
        <v>0</v>
      </c>
      <c r="W50" s="99">
        <v>0</v>
      </c>
      <c r="X50" s="99">
        <v>0</v>
      </c>
      <c r="Y50" s="99">
        <v>0</v>
      </c>
    </row>
    <row r="51" spans="1:25" s="100" customFormat="1" ht="22.5">
      <c r="A51" s="109" t="s">
        <v>43</v>
      </c>
      <c r="B51" s="102" t="s">
        <v>115</v>
      </c>
      <c r="C51" s="103">
        <v>19894</v>
      </c>
      <c r="D51" s="103">
        <v>0</v>
      </c>
      <c r="E51" s="103">
        <v>0</v>
      </c>
      <c r="F51" s="103">
        <v>0</v>
      </c>
      <c r="G51" s="103">
        <v>0</v>
      </c>
      <c r="H51" s="103">
        <v>1974</v>
      </c>
      <c r="I51" s="103">
        <v>17920</v>
      </c>
      <c r="J51" s="103">
        <v>0</v>
      </c>
      <c r="K51" s="103">
        <v>0</v>
      </c>
      <c r="L51" s="103">
        <v>0</v>
      </c>
      <c r="M51" s="103">
        <v>0</v>
      </c>
      <c r="N51" s="103">
        <v>0</v>
      </c>
      <c r="O51" s="103">
        <v>0</v>
      </c>
      <c r="P51" s="103">
        <v>0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v>0</v>
      </c>
      <c r="W51" s="103">
        <v>0</v>
      </c>
      <c r="X51" s="103">
        <v>0</v>
      </c>
      <c r="Y51" s="103">
        <v>0</v>
      </c>
    </row>
    <row r="52" spans="1:25" s="100" customFormat="1" ht="11.25">
      <c r="A52" s="109" t="s">
        <v>116</v>
      </c>
      <c r="B52" s="102" t="s">
        <v>117</v>
      </c>
      <c r="C52" s="103">
        <v>19894</v>
      </c>
      <c r="D52" s="103">
        <v>0</v>
      </c>
      <c r="E52" s="103">
        <v>0</v>
      </c>
      <c r="F52" s="103">
        <v>0</v>
      </c>
      <c r="G52" s="103">
        <v>0</v>
      </c>
      <c r="H52" s="103">
        <v>1974</v>
      </c>
      <c r="I52" s="103">
        <v>17920</v>
      </c>
      <c r="J52" s="103">
        <v>0</v>
      </c>
      <c r="K52" s="103">
        <v>0</v>
      </c>
      <c r="L52" s="103">
        <v>0</v>
      </c>
      <c r="M52" s="103">
        <v>0</v>
      </c>
      <c r="N52" s="103">
        <v>0</v>
      </c>
      <c r="O52" s="103">
        <v>0</v>
      </c>
      <c r="P52" s="103">
        <v>0</v>
      </c>
      <c r="Q52" s="103">
        <v>0</v>
      </c>
      <c r="R52" s="103">
        <v>0</v>
      </c>
      <c r="S52" s="103">
        <v>0</v>
      </c>
      <c r="T52" s="103">
        <v>0</v>
      </c>
      <c r="U52" s="103">
        <v>0</v>
      </c>
      <c r="V52" s="103">
        <v>0</v>
      </c>
      <c r="W52" s="103">
        <v>0</v>
      </c>
      <c r="X52" s="103">
        <v>0</v>
      </c>
      <c r="Y52" s="103">
        <v>0</v>
      </c>
    </row>
    <row r="53" spans="1:25" s="113" customFormat="1" ht="12" thickBot="1">
      <c r="A53" s="110" t="s">
        <v>118</v>
      </c>
      <c r="B53" s="111" t="s">
        <v>119</v>
      </c>
      <c r="C53" s="112">
        <v>138653</v>
      </c>
      <c r="D53" s="112">
        <v>3453</v>
      </c>
      <c r="E53" s="112">
        <v>0</v>
      </c>
      <c r="F53" s="112">
        <v>0</v>
      </c>
      <c r="G53" s="112">
        <v>4025</v>
      </c>
      <c r="H53" s="112">
        <v>64136</v>
      </c>
      <c r="I53" s="112">
        <v>17920</v>
      </c>
      <c r="J53" s="112">
        <v>5444</v>
      </c>
      <c r="K53" s="112">
        <v>600</v>
      </c>
      <c r="L53" s="112">
        <v>223</v>
      </c>
      <c r="M53" s="112">
        <v>847</v>
      </c>
      <c r="N53" s="112">
        <v>10</v>
      </c>
      <c r="O53" s="112">
        <v>2959</v>
      </c>
      <c r="P53" s="112">
        <v>52</v>
      </c>
      <c r="Q53" s="112">
        <v>86</v>
      </c>
      <c r="R53" s="112">
        <v>92</v>
      </c>
      <c r="S53" s="112">
        <v>6712</v>
      </c>
      <c r="T53" s="112">
        <v>3343</v>
      </c>
      <c r="U53" s="112">
        <v>1796</v>
      </c>
      <c r="V53" s="112">
        <v>666</v>
      </c>
      <c r="W53" s="112">
        <v>3117</v>
      </c>
      <c r="X53" s="112">
        <v>3255</v>
      </c>
      <c r="Y53" s="112">
        <v>19917</v>
      </c>
    </row>
  </sheetData>
  <sheetProtection/>
  <mergeCells count="1">
    <mergeCell ref="A1:X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Iroda-102</cp:lastModifiedBy>
  <cp:lastPrinted>2016-05-23T12:15:47Z</cp:lastPrinted>
  <dcterms:created xsi:type="dcterms:W3CDTF">1997-01-17T14:02:09Z</dcterms:created>
  <dcterms:modified xsi:type="dcterms:W3CDTF">2016-05-25T08:10:48Z</dcterms:modified>
  <cp:category/>
  <cp:version/>
  <cp:contentType/>
  <cp:contentStatus/>
</cp:coreProperties>
</file>