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3895" windowHeight="9990" activeTab="1"/>
  </bookViews>
  <sheets>
    <sheet name="Önkormányzat ÖSSZESEN" sheetId="1" r:id="rId1"/>
    <sheet name="Önkormányzat" sheetId="2" r:id="rId2"/>
    <sheet name="Hivatal" sheetId="3" r:id="rId3"/>
    <sheet name="Óvoda" sheetId="4" r:id="rId4"/>
    <sheet name="Konyha" sheetId="5" r:id="rId5"/>
  </sheets>
  <externalReferences>
    <externalReference r:id="rId6"/>
  </externalReferences>
  <calcPr calcId="124519"/>
</workbook>
</file>

<file path=xl/calcChain.xml><?xml version="1.0" encoding="utf-8"?>
<calcChain xmlns="http://schemas.openxmlformats.org/spreadsheetml/2006/main">
  <c r="D29" i="5"/>
  <c r="B29"/>
  <c r="F28"/>
  <c r="F27"/>
  <c r="F26"/>
  <c r="F25"/>
  <c r="F24"/>
  <c r="D22"/>
  <c r="C22"/>
  <c r="F22" s="1"/>
  <c r="F29" s="1"/>
  <c r="B22"/>
  <c r="F21"/>
  <c r="F20"/>
  <c r="F15"/>
  <c r="F14"/>
  <c r="F13"/>
  <c r="F12"/>
  <c r="F11"/>
  <c r="F10"/>
  <c r="D8"/>
  <c r="D16" s="1"/>
  <c r="C8"/>
  <c r="C16" s="1"/>
  <c r="B8"/>
  <c r="B16" s="1"/>
  <c r="F7"/>
  <c r="F6"/>
  <c r="F5"/>
  <c r="F4"/>
  <c r="E50" i="4"/>
  <c r="F49"/>
  <c r="F48"/>
  <c r="F47"/>
  <c r="F46"/>
  <c r="F45"/>
  <c r="F44"/>
  <c r="F43"/>
  <c r="F42"/>
  <c r="D40"/>
  <c r="D50" s="1"/>
  <c r="C40"/>
  <c r="C50" s="1"/>
  <c r="B40"/>
  <c r="B50" s="1"/>
  <c r="F39"/>
  <c r="F38"/>
  <c r="F37"/>
  <c r="F36"/>
  <c r="D21"/>
  <c r="C21"/>
  <c r="F20"/>
  <c r="F19"/>
  <c r="F18"/>
  <c r="F17"/>
  <c r="F16"/>
  <c r="F15"/>
  <c r="F14"/>
  <c r="F13"/>
  <c r="F12"/>
  <c r="E10"/>
  <c r="E21" s="1"/>
  <c r="D10"/>
  <c r="B10"/>
  <c r="F9"/>
  <c r="F8"/>
  <c r="F7"/>
  <c r="F6"/>
  <c r="F5"/>
  <c r="F4"/>
  <c r="F10" s="1"/>
  <c r="F21" s="1"/>
  <c r="E56" i="3"/>
  <c r="D56"/>
  <c r="B56"/>
  <c r="F55"/>
  <c r="F54"/>
  <c r="F53"/>
  <c r="F52"/>
  <c r="F51"/>
  <c r="F50"/>
  <c r="F49"/>
  <c r="F48"/>
  <c r="F47"/>
  <c r="F46"/>
  <c r="F45"/>
  <c r="F44"/>
  <c r="F43"/>
  <c r="F42"/>
  <c r="F41"/>
  <c r="D39"/>
  <c r="C39"/>
  <c r="C56" s="1"/>
  <c r="B39"/>
  <c r="F38"/>
  <c r="F37"/>
  <c r="F36"/>
  <c r="F35"/>
  <c r="F34"/>
  <c r="F39" s="1"/>
  <c r="F56" s="1"/>
  <c r="E24"/>
  <c r="C24"/>
  <c r="F23"/>
  <c r="F22"/>
  <c r="F21"/>
  <c r="F20"/>
  <c r="F19"/>
  <c r="F18"/>
  <c r="F17"/>
  <c r="F16"/>
  <c r="F15"/>
  <c r="F14"/>
  <c r="F13"/>
  <c r="F12"/>
  <c r="D10"/>
  <c r="D24" s="1"/>
  <c r="C10"/>
  <c r="B10"/>
  <c r="F8"/>
  <c r="F7"/>
  <c r="F6"/>
  <c r="F5"/>
  <c r="F4"/>
  <c r="F10" s="1"/>
  <c r="F24" s="1"/>
  <c r="F58" s="1"/>
  <c r="Q153" i="2"/>
  <c r="Q152"/>
  <c r="Q151"/>
  <c r="Q150"/>
  <c r="Q149"/>
  <c r="Q148"/>
  <c r="Q147"/>
  <c r="Q146"/>
  <c r="Q145"/>
  <c r="Q144"/>
  <c r="Q143"/>
  <c r="Q142"/>
  <c r="Q141"/>
  <c r="K134"/>
  <c r="K140" s="1"/>
  <c r="K154" s="1"/>
  <c r="Q133"/>
  <c r="Q132"/>
  <c r="Q131"/>
  <c r="Q130"/>
  <c r="Q129"/>
  <c r="Q128"/>
  <c r="Q127"/>
  <c r="Q126"/>
  <c r="Q125"/>
  <c r="Q124"/>
  <c r="Q123"/>
  <c r="Q122"/>
  <c r="Q121"/>
  <c r="Q120"/>
  <c r="Q119"/>
  <c r="Q118"/>
  <c r="Q117"/>
  <c r="I114"/>
  <c r="I134" s="1"/>
  <c r="I140" s="1"/>
  <c r="I154" s="1"/>
  <c r="Q113"/>
  <c r="Q112"/>
  <c r="Q111"/>
  <c r="Q110"/>
  <c r="Q109"/>
  <c r="Q108"/>
  <c r="Q107"/>
  <c r="Q106"/>
  <c r="Q105"/>
  <c r="P94"/>
  <c r="P104" s="1"/>
  <c r="P114" s="1"/>
  <c r="P134" s="1"/>
  <c r="P140" s="1"/>
  <c r="P154" s="1"/>
  <c r="O94"/>
  <c r="O104" s="1"/>
  <c r="O114" s="1"/>
  <c r="O134" s="1"/>
  <c r="O140" s="1"/>
  <c r="O154" s="1"/>
  <c r="N94"/>
  <c r="N104" s="1"/>
  <c r="N114" s="1"/>
  <c r="N134" s="1"/>
  <c r="N140" s="1"/>
  <c r="N154" s="1"/>
  <c r="M94"/>
  <c r="M104" s="1"/>
  <c r="M114" s="1"/>
  <c r="M134" s="1"/>
  <c r="M140" s="1"/>
  <c r="M154" s="1"/>
  <c r="L94"/>
  <c r="L104" s="1"/>
  <c r="L114" s="1"/>
  <c r="L134" s="1"/>
  <c r="L140" s="1"/>
  <c r="L154" s="1"/>
  <c r="J94"/>
  <c r="J104" s="1"/>
  <c r="J114" s="1"/>
  <c r="J134" s="1"/>
  <c r="J140" s="1"/>
  <c r="J154" s="1"/>
  <c r="H94"/>
  <c r="H104" s="1"/>
  <c r="H114" s="1"/>
  <c r="H134" s="1"/>
  <c r="H140" s="1"/>
  <c r="H154" s="1"/>
  <c r="G94"/>
  <c r="G104" s="1"/>
  <c r="G114" s="1"/>
  <c r="G134" s="1"/>
  <c r="G140" s="1"/>
  <c r="G154" s="1"/>
  <c r="F94"/>
  <c r="F104" s="1"/>
  <c r="F114" s="1"/>
  <c r="F134" s="1"/>
  <c r="F140" s="1"/>
  <c r="F154" s="1"/>
  <c r="E94"/>
  <c r="E104" s="1"/>
  <c r="E114" s="1"/>
  <c r="E134" s="1"/>
  <c r="E140" s="1"/>
  <c r="E154" s="1"/>
  <c r="D94"/>
  <c r="D104" s="1"/>
  <c r="D114" s="1"/>
  <c r="D134" s="1"/>
  <c r="D140" s="1"/>
  <c r="D154" s="1"/>
  <c r="C94"/>
  <c r="C104" s="1"/>
  <c r="C114" s="1"/>
  <c r="C134" s="1"/>
  <c r="C140" s="1"/>
  <c r="C154" s="1"/>
  <c r="B94"/>
  <c r="B104" s="1"/>
  <c r="B114" s="1"/>
  <c r="B134" s="1"/>
  <c r="B140" s="1"/>
  <c r="B154" s="1"/>
  <c r="Q93"/>
  <c r="Q92"/>
  <c r="Q91"/>
  <c r="Q90"/>
  <c r="Q89"/>
  <c r="Q88"/>
  <c r="Q87"/>
  <c r="Q86"/>
  <c r="Q85"/>
  <c r="Q84"/>
  <c r="Q83"/>
  <c r="Q82"/>
  <c r="Q81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  <c r="Q14"/>
  <c r="P11"/>
  <c r="P47" s="1"/>
  <c r="O11"/>
  <c r="O47" s="1"/>
  <c r="N11"/>
  <c r="N47" s="1"/>
  <c r="M11"/>
  <c r="M47" s="1"/>
  <c r="L11"/>
  <c r="L47" s="1"/>
  <c r="J11"/>
  <c r="J47" s="1"/>
  <c r="I11"/>
  <c r="I47" s="1"/>
  <c r="H11"/>
  <c r="H47" s="1"/>
  <c r="G11"/>
  <c r="G47" s="1"/>
  <c r="F11"/>
  <c r="F47" s="1"/>
  <c r="E11"/>
  <c r="E47" s="1"/>
  <c r="D11"/>
  <c r="D47" s="1"/>
  <c r="C11"/>
  <c r="C47" s="1"/>
  <c r="B11"/>
  <c r="B47" s="1"/>
  <c r="Q10"/>
  <c r="Q9"/>
  <c r="Q8"/>
  <c r="Q7"/>
  <c r="Q6"/>
  <c r="Q5"/>
  <c r="Q4"/>
  <c r="L132" i="1"/>
  <c r="N131"/>
  <c r="N130"/>
  <c r="N129"/>
  <c r="N128"/>
  <c r="N127"/>
  <c r="N126"/>
  <c r="N125"/>
  <c r="N124"/>
  <c r="N123"/>
  <c r="N122"/>
  <c r="N121"/>
  <c r="N120"/>
  <c r="N119"/>
  <c r="N118"/>
  <c r="N117"/>
  <c r="N116"/>
  <c r="N111"/>
  <c r="N110"/>
  <c r="N109"/>
  <c r="N108"/>
  <c r="N107"/>
  <c r="N106"/>
  <c r="N105"/>
  <c r="N104"/>
  <c r="N103"/>
  <c r="N102"/>
  <c r="N101"/>
  <c r="N100"/>
  <c r="N99"/>
  <c r="N98"/>
  <c r="N97"/>
  <c r="I94"/>
  <c r="I112" s="1"/>
  <c r="I115" s="1"/>
  <c r="I132" s="1"/>
  <c r="N93"/>
  <c r="N92"/>
  <c r="N91"/>
  <c r="N90"/>
  <c r="N89"/>
  <c r="N88"/>
  <c r="N87"/>
  <c r="N86"/>
  <c r="K83"/>
  <c r="K85" s="1"/>
  <c r="K94" s="1"/>
  <c r="K112" s="1"/>
  <c r="K115" s="1"/>
  <c r="K132" s="1"/>
  <c r="J83"/>
  <c r="J85" s="1"/>
  <c r="J94" s="1"/>
  <c r="J112" s="1"/>
  <c r="J115" s="1"/>
  <c r="J132" s="1"/>
  <c r="I83"/>
  <c r="N82"/>
  <c r="N81"/>
  <c r="N80"/>
  <c r="N79"/>
  <c r="N78"/>
  <c r="N77"/>
  <c r="N76"/>
  <c r="N75"/>
  <c r="N74"/>
  <c r="N73"/>
  <c r="N72"/>
  <c r="N71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M44"/>
  <c r="M83" s="1"/>
  <c r="M85" s="1"/>
  <c r="M94" s="1"/>
  <c r="M112" s="1"/>
  <c r="M115" s="1"/>
  <c r="M132" s="1"/>
  <c r="H44"/>
  <c r="H83" s="1"/>
  <c r="H85" s="1"/>
  <c r="H94" s="1"/>
  <c r="H112" s="1"/>
  <c r="H115" s="1"/>
  <c r="H132" s="1"/>
  <c r="G44"/>
  <c r="G83" s="1"/>
  <c r="G85" s="1"/>
  <c r="G94" s="1"/>
  <c r="G112" s="1"/>
  <c r="G115" s="1"/>
  <c r="G132" s="1"/>
  <c r="F44"/>
  <c r="F83" s="1"/>
  <c r="F85" s="1"/>
  <c r="F94" s="1"/>
  <c r="F112" s="1"/>
  <c r="F115" s="1"/>
  <c r="F132" s="1"/>
  <c r="E44"/>
  <c r="E83" s="1"/>
  <c r="E85" s="1"/>
  <c r="E94" s="1"/>
  <c r="E112" s="1"/>
  <c r="E115" s="1"/>
  <c r="E132" s="1"/>
  <c r="D44"/>
  <c r="D83" s="1"/>
  <c r="D85" s="1"/>
  <c r="D94" s="1"/>
  <c r="D112" s="1"/>
  <c r="D115" s="1"/>
  <c r="D132" s="1"/>
  <c r="C44"/>
  <c r="C83" s="1"/>
  <c r="C85" s="1"/>
  <c r="C94" s="1"/>
  <c r="C112" s="1"/>
  <c r="C115" s="1"/>
  <c r="C132" s="1"/>
  <c r="B44"/>
  <c r="B83" s="1"/>
  <c r="B85" s="1"/>
  <c r="B94" s="1"/>
  <c r="B112" s="1"/>
  <c r="B115" s="1"/>
  <c r="B132" s="1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M11"/>
  <c r="M35" s="1"/>
  <c r="K11"/>
  <c r="K35" s="1"/>
  <c r="J11"/>
  <c r="J35" s="1"/>
  <c r="I11"/>
  <c r="I35" s="1"/>
  <c r="H11"/>
  <c r="H35" s="1"/>
  <c r="G11"/>
  <c r="G35" s="1"/>
  <c r="N10"/>
  <c r="N9"/>
  <c r="B8"/>
  <c r="N8" s="1"/>
  <c r="B7"/>
  <c r="N7" s="1"/>
  <c r="F6"/>
  <c r="E6"/>
  <c r="D6"/>
  <c r="C6"/>
  <c r="B6"/>
  <c r="N5"/>
  <c r="F4"/>
  <c r="F11" s="1"/>
  <c r="F35" s="1"/>
  <c r="E4"/>
  <c r="E11" s="1"/>
  <c r="E35" s="1"/>
  <c r="D4"/>
  <c r="D11" s="1"/>
  <c r="D35" s="1"/>
  <c r="C4"/>
  <c r="C11" s="1"/>
  <c r="C35" s="1"/>
  <c r="B4"/>
  <c r="Q94" i="2" l="1"/>
  <c r="Q104" s="1"/>
  <c r="Q114" s="1"/>
  <c r="Q134" s="1"/>
  <c r="Q140" s="1"/>
  <c r="Q154" s="1"/>
  <c r="B11" i="1"/>
  <c r="B35" s="1"/>
  <c r="N6"/>
  <c r="C29" i="5"/>
  <c r="F8"/>
  <c r="F16" s="1"/>
  <c r="F40" i="4"/>
  <c r="F50" s="1"/>
  <c r="Q11" i="2"/>
  <c r="Q47" s="1"/>
  <c r="N44" i="1"/>
  <c r="N83" s="1"/>
  <c r="N85" s="1"/>
  <c r="N94" s="1"/>
  <c r="N112" s="1"/>
  <c r="N115" s="1"/>
  <c r="N132" s="1"/>
  <c r="N4"/>
  <c r="N11" l="1"/>
  <c r="N35" s="1"/>
</calcChain>
</file>

<file path=xl/sharedStrings.xml><?xml version="1.0" encoding="utf-8"?>
<sst xmlns="http://schemas.openxmlformats.org/spreadsheetml/2006/main" count="440" uniqueCount="169">
  <si>
    <t>BEVÉTELEK</t>
  </si>
  <si>
    <t>Megnevezés</t>
  </si>
  <si>
    <t>Áll.tám.</t>
  </si>
  <si>
    <t>ÁHT-n belül átvett</t>
  </si>
  <si>
    <t>Közhatalmi</t>
  </si>
  <si>
    <t>Működési</t>
  </si>
  <si>
    <t>ÁHT-n belül előleg</t>
  </si>
  <si>
    <t>felhalmozási célú áll.tám.</t>
  </si>
  <si>
    <t>maradvány</t>
  </si>
  <si>
    <t>Összesen</t>
  </si>
  <si>
    <t>eredeti  előirányzat</t>
  </si>
  <si>
    <t>ÁHT-n belül előleg vissza</t>
  </si>
  <si>
    <t>BÉRKOMPENZÁCIÓ</t>
  </si>
  <si>
    <t>szociális ágazgati p.</t>
  </si>
  <si>
    <t>szoc.kieg.ágazati p.</t>
  </si>
  <si>
    <t>2015. évi maradvány</t>
  </si>
  <si>
    <t>Közfoglalkoztatás támogatása 08. hó-ig</t>
  </si>
  <si>
    <t>I. módosítás  ÖSSZESEN</t>
  </si>
  <si>
    <t>II. módosítás</t>
  </si>
  <si>
    <t>Állami támogatás</t>
  </si>
  <si>
    <t>Települési önkormányzatok műk támogatása</t>
  </si>
  <si>
    <t>Óvoda gyermeklétszám miatt</t>
  </si>
  <si>
    <t xml:space="preserve">szünidei étkezés  </t>
  </si>
  <si>
    <t>intézményi étkezés üzem. tám.</t>
  </si>
  <si>
    <t>III. negyedév bérkompenzáció</t>
  </si>
  <si>
    <t>szociális ágazati pótlék III.negyedév</t>
  </si>
  <si>
    <t>Szociális kiegészítő ágazati pótlék III. negyedév</t>
  </si>
  <si>
    <t>Gyermekvédelmi tám. Erzsébet utalvány I.</t>
  </si>
  <si>
    <t>Nyári diákmunka</t>
  </si>
  <si>
    <t>Önkormányzat</t>
  </si>
  <si>
    <t>Óvoda</t>
  </si>
  <si>
    <t>Közfoglalkoztatás 09-10. hó</t>
  </si>
  <si>
    <t>Közműv.érd.növ.tám. - Hangosító berendezés</t>
  </si>
  <si>
    <t>Gyermekvédelmi tám. Erzsébet utalvány II.</t>
  </si>
  <si>
    <t>Népszavazás átvett</t>
  </si>
  <si>
    <t>közfoglalkoztatás 11. hó</t>
  </si>
  <si>
    <t>BEVÉTEL ÖSSZESEN</t>
  </si>
  <si>
    <t>Hivatal</t>
  </si>
  <si>
    <t>finanszírozás</t>
  </si>
  <si>
    <t>KIADÁSOK</t>
  </si>
  <si>
    <t>Személyi</t>
  </si>
  <si>
    <t>Járulék</t>
  </si>
  <si>
    <t xml:space="preserve">Dologi </t>
  </si>
  <si>
    <t>Ellátottak</t>
  </si>
  <si>
    <t>ÁHT-n belül tám.</t>
  </si>
  <si>
    <t>ÁHT-n kívülre tám.</t>
  </si>
  <si>
    <t>egyéb  műk.célú kiadás</t>
  </si>
  <si>
    <t>BERUHÁZÁS</t>
  </si>
  <si>
    <t>beruh.célú átadás</t>
  </si>
  <si>
    <t>Tartalék</t>
  </si>
  <si>
    <t>Többcélú Kistérségi Társulás</t>
  </si>
  <si>
    <t>ÁHT-n kívülre  átadás</t>
  </si>
  <si>
    <t>ÁHT-n belüli előleg vissza</t>
  </si>
  <si>
    <t>Maradvány felosztás:</t>
  </si>
  <si>
    <t>GEOTECH KFT</t>
  </si>
  <si>
    <t>Fordított áfa - NAV</t>
  </si>
  <si>
    <t>BRICOLL KFT</t>
  </si>
  <si>
    <t>Tóth Anikó</t>
  </si>
  <si>
    <t>Arzén KFT</t>
  </si>
  <si>
    <t>Alpha Vet</t>
  </si>
  <si>
    <t xml:space="preserve">Gyermek és Közétk.Intézmény </t>
  </si>
  <si>
    <t>Willi Attila</t>
  </si>
  <si>
    <t>Landwirt Kft</t>
  </si>
  <si>
    <t>Naszály SE</t>
  </si>
  <si>
    <t>Duna-Vértes</t>
  </si>
  <si>
    <t>Vértes-Gerecse</t>
  </si>
  <si>
    <t>Által-ér Szövetség</t>
  </si>
  <si>
    <t>Polgármester 2015. évi ktg-átalány</t>
  </si>
  <si>
    <t xml:space="preserve">áfa befizetés </t>
  </si>
  <si>
    <t>Vöröskereszt</t>
  </si>
  <si>
    <t>állami támogatás előleg</t>
  </si>
  <si>
    <t>mvm vissza</t>
  </si>
  <si>
    <t xml:space="preserve">tartalék </t>
  </si>
  <si>
    <t>intézményektől mar.</t>
  </si>
  <si>
    <t>hivatal maradványból</t>
  </si>
  <si>
    <t xml:space="preserve">ÖNKORMÁNYZATI DÖNTÉSEK </t>
  </si>
  <si>
    <t>Duna-Vértes Köze 4/2016.(III.3.)</t>
  </si>
  <si>
    <t>Vízjogi eng.terv 5/2016.(I.21.)</t>
  </si>
  <si>
    <t>Közvil.bőv. 14/2016.(II.11.)</t>
  </si>
  <si>
    <t>Rendőr jutalom 35/2016.(III.31.)</t>
  </si>
  <si>
    <t>Ingatlan vásárlás 26/2016.(III.10.)</t>
  </si>
  <si>
    <t>fűnyíró traktor 61/2016.V.11.)</t>
  </si>
  <si>
    <t>vírusirtó,merevlemez  60/2016.V.11.)</t>
  </si>
  <si>
    <t>ÁTVITEL</t>
  </si>
  <si>
    <t>ÁTHOZAT</t>
  </si>
  <si>
    <t>Csillag nyári tábor 57/2016.(V.11.)</t>
  </si>
  <si>
    <t>Közfoglalkoztatás</t>
  </si>
  <si>
    <t>2015. évi áll.tám visszafiz.</t>
  </si>
  <si>
    <t>2015.évi szoc.kieg.ág.pótlék visszafiz</t>
  </si>
  <si>
    <t>Játszótéri eszközök javítása 82/2016.(VII.14.)</t>
  </si>
  <si>
    <t>Pénzügyi tanácsadás 84/2016. (VII.14.)</t>
  </si>
  <si>
    <t>Tűz-és munkavédelmi feladatok  85/2016. (VII.14.)</t>
  </si>
  <si>
    <t>Hittantáborok támogatása 90/2016.(VIII.03.)</t>
  </si>
  <si>
    <t>Tartalék módosítás -  Állami támogatás miatt</t>
  </si>
  <si>
    <t xml:space="preserve">Gyermekvédelmi tám. Erzsébet utalvány  I. </t>
  </si>
  <si>
    <t xml:space="preserve">Közfoglalkoztatás </t>
  </si>
  <si>
    <t>Felső-Tiszavidéki - fagykár 103/2016.(IX.01.)</t>
  </si>
  <si>
    <t>Sportegyesület támogatása 92/2016. (VIII.03.)</t>
  </si>
  <si>
    <t>Átvitel</t>
  </si>
  <si>
    <t>felújítás</t>
  </si>
  <si>
    <t>hivatal bérrendezés</t>
  </si>
  <si>
    <t>Hangosító berendezés 69/2016. (V.25.)</t>
  </si>
  <si>
    <t>óvoda kamerarendszer</t>
  </si>
  <si>
    <t>Gyermekvédelmi Erzsébet utalvány II.</t>
  </si>
  <si>
    <t>Népszavazás</t>
  </si>
  <si>
    <t>Telkek vízellátás kiviteli tervek 115/2016.(IX.27.)</t>
  </si>
  <si>
    <t>közbeszerzés -csatorna 104/2016. (IX.01.)</t>
  </si>
  <si>
    <t>pénzügyi tanácsadói  100/2016.(IX.01.)</t>
  </si>
  <si>
    <t>konyha sütő beszerzés 126/2016.(XI.10.)</t>
  </si>
  <si>
    <t>háziorvos eszközök  127/2016.(XI.10.)</t>
  </si>
  <si>
    <t xml:space="preserve">közfoglalkoztatás </t>
  </si>
  <si>
    <t>KIADÁS ÖSSZESEN</t>
  </si>
  <si>
    <t>BÉRKOMP.I.félév</t>
  </si>
  <si>
    <t>SZOC.ÁGAZATI PÓTL</t>
  </si>
  <si>
    <t>SZOC.ÁG.KIEG.PÓTL.</t>
  </si>
  <si>
    <t>I.Módosításig összesen</t>
  </si>
  <si>
    <t>Bérkompenzáció III. negyedév</t>
  </si>
  <si>
    <t>Közfoglalkoztatás 09-10.hó</t>
  </si>
  <si>
    <t>Bevétel Összesen</t>
  </si>
  <si>
    <t>egyéb műk.célú kiadás</t>
  </si>
  <si>
    <t xml:space="preserve">beruházási célú átadás </t>
  </si>
  <si>
    <t>Hivatal fin.</t>
  </si>
  <si>
    <t>Óvoda fin</t>
  </si>
  <si>
    <t>Konyha fin.</t>
  </si>
  <si>
    <t>bérkomp.finansz.</t>
  </si>
  <si>
    <t>Szoc.ágazati finansz.</t>
  </si>
  <si>
    <t>szoc.kieg.ágazati finansz.</t>
  </si>
  <si>
    <t>Duna-Vértes Köze</t>
  </si>
  <si>
    <t>intézmények maradvány elvonás</t>
  </si>
  <si>
    <t>Vízjogi eng.terv 5/2016.(I.21.)ÖKT hat.</t>
  </si>
  <si>
    <t>Felújítás</t>
  </si>
  <si>
    <t>vírusirtó,merevlemez fin. Hivatal 60/2016.V.11.)</t>
  </si>
  <si>
    <t>Pénzügyi tanácsadás 84/2016. (VII.14.) finanszírozás</t>
  </si>
  <si>
    <t>I. módosításig összesen</t>
  </si>
  <si>
    <t>tartalék  módosítás - Állami támogatás</t>
  </si>
  <si>
    <t>Bérkompenzáció III. név finanszírozás</t>
  </si>
  <si>
    <t>szociális ágazati pótlék III.negyedév finanszírozás</t>
  </si>
  <si>
    <t>Szociális kiegészítő ágazati pótlék III. negyedév finanszírozás</t>
  </si>
  <si>
    <t>Gyermekvédelmi Erzsébet utalvány finanszírozás I.</t>
  </si>
  <si>
    <t>közfoglalkoztatás</t>
  </si>
  <si>
    <t>Gyermekvédelmi Erzsébet utalvány finanszírozás II.</t>
  </si>
  <si>
    <t>Kiadás összesen</t>
  </si>
  <si>
    <t>Működési bevétel</t>
  </si>
  <si>
    <t>átvett</t>
  </si>
  <si>
    <t>bérkompenz.finansz.</t>
  </si>
  <si>
    <t>maradvány különbözet elvonás</t>
  </si>
  <si>
    <t>Pénzügyi tanácsadás 84/2016. (VII.24.) finanszírozás</t>
  </si>
  <si>
    <t>II. Módosítás</t>
  </si>
  <si>
    <t>pénzügyi tanácsadói 09-11. hó</t>
  </si>
  <si>
    <t xml:space="preserve">Ellátottak </t>
  </si>
  <si>
    <t>BÉRKOMPENZ.</t>
  </si>
  <si>
    <t>Maradványból köt.váll.</t>
  </si>
  <si>
    <t>Vírusirtó,merevlemez</t>
  </si>
  <si>
    <t>Gyermekvédelmi Erzsébet utalvány  I.</t>
  </si>
  <si>
    <t>Gyermekvédelmi Erzsébet utalvány  II.</t>
  </si>
  <si>
    <t xml:space="preserve">Szociális ágazati pótlék </t>
  </si>
  <si>
    <t xml:space="preserve">Szociális ágazati kiegészítő pótlék </t>
  </si>
  <si>
    <t>maradvány elvonás</t>
  </si>
  <si>
    <t>I. Módosítás összesen</t>
  </si>
  <si>
    <t>bérkompenz.finansz.III. negyedév</t>
  </si>
  <si>
    <t>Kamerarendszer finanszírozás</t>
  </si>
  <si>
    <t>beruházás</t>
  </si>
  <si>
    <t>Bérkompenzáció</t>
  </si>
  <si>
    <t>Óvoda kamerarendszer</t>
  </si>
  <si>
    <t>I. módosítás</t>
  </si>
  <si>
    <t>bérkompenz.finansz.  III. negyedév</t>
  </si>
  <si>
    <t>sütő beszerzés finansz</t>
  </si>
  <si>
    <t>sütő beszerzés</t>
  </si>
  <si>
    <t>I módosítás KIADÁS ÖSSZ.</t>
  </si>
</sst>
</file>

<file path=xl/styles.xml><?xml version="1.0" encoding="utf-8"?>
<styleSheet xmlns="http://schemas.openxmlformats.org/spreadsheetml/2006/main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9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color indexed="8"/>
      <name val="Calibri"/>
      <family val="2"/>
      <charset val="238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10" fillId="0" borderId="5" applyNumberFormat="0" applyFill="0"/>
    <xf numFmtId="0" fontId="10" fillId="0" borderId="0"/>
  </cellStyleXfs>
  <cellXfs count="95">
    <xf numFmtId="0" fontId="0" fillId="0" borderId="0" xfId="0"/>
    <xf numFmtId="0" fontId="3" fillId="0" borderId="0" xfId="0" applyFont="1"/>
    <xf numFmtId="165" fontId="4" fillId="0" borderId="0" xfId="1" applyNumberFormat="1" applyFont="1" applyAlignment="1">
      <alignment shrinkToFit="1"/>
    </xf>
    <xf numFmtId="165" fontId="4" fillId="0" borderId="0" xfId="1" applyNumberFormat="1" applyFont="1"/>
    <xf numFmtId="0" fontId="0" fillId="0" borderId="1" xfId="0" applyBorder="1"/>
    <xf numFmtId="165" fontId="4" fillId="0" borderId="1" xfId="1" applyNumberFormat="1" applyFont="1" applyBorder="1" applyAlignment="1">
      <alignment shrinkToFit="1"/>
    </xf>
    <xf numFmtId="165" fontId="4" fillId="0" borderId="0" xfId="1" applyNumberFormat="1" applyFont="1" applyBorder="1" applyAlignment="1">
      <alignment shrinkToFit="1"/>
    </xf>
    <xf numFmtId="0" fontId="3" fillId="0" borderId="1" xfId="0" applyFont="1" applyBorder="1"/>
    <xf numFmtId="165" fontId="3" fillId="0" borderId="1" xfId="1" applyNumberFormat="1" applyFont="1" applyBorder="1" applyAlignment="1">
      <alignment shrinkToFit="1"/>
    </xf>
    <xf numFmtId="165" fontId="3" fillId="0" borderId="1" xfId="1" applyNumberFormat="1" applyFont="1" applyFill="1" applyBorder="1" applyAlignment="1">
      <alignment wrapText="1"/>
    </xf>
    <xf numFmtId="165" fontId="3" fillId="0" borderId="0" xfId="1" applyNumberFormat="1" applyFont="1" applyBorder="1" applyAlignment="1">
      <alignment shrinkToFit="1"/>
    </xf>
    <xf numFmtId="165" fontId="3" fillId="0" borderId="0" xfId="1" applyNumberFormat="1" applyFont="1"/>
    <xf numFmtId="0" fontId="5" fillId="0" borderId="1" xfId="0" applyFont="1" applyBorder="1"/>
    <xf numFmtId="165" fontId="5" fillId="0" borderId="1" xfId="1" applyNumberFormat="1" applyFont="1" applyBorder="1" applyAlignment="1">
      <alignment shrinkToFit="1"/>
    </xf>
    <xf numFmtId="165" fontId="5" fillId="0" borderId="0" xfId="1" applyNumberFormat="1" applyFont="1" applyBorder="1" applyAlignment="1">
      <alignment shrinkToFit="1"/>
    </xf>
    <xf numFmtId="165" fontId="5" fillId="0" borderId="0" xfId="1" applyNumberFormat="1" applyFont="1"/>
    <xf numFmtId="0" fontId="5" fillId="0" borderId="0" xfId="0" applyFont="1"/>
    <xf numFmtId="0" fontId="0" fillId="0" borderId="1" xfId="0" applyBorder="1" applyAlignment="1">
      <alignment shrinkToFit="1"/>
    </xf>
    <xf numFmtId="0" fontId="3" fillId="0" borderId="1" xfId="0" applyFont="1" applyBorder="1" applyAlignment="1">
      <alignment shrinkToFit="1"/>
    </xf>
    <xf numFmtId="0" fontId="0" fillId="0" borderId="1" xfId="0" applyBorder="1" applyAlignment="1">
      <alignment horizontal="left" wrapText="1" indent="1"/>
    </xf>
    <xf numFmtId="0" fontId="0" fillId="0" borderId="1" xfId="0" applyBorder="1" applyAlignment="1">
      <alignment horizontal="left" indent="1" shrinkToFit="1"/>
    </xf>
    <xf numFmtId="0" fontId="0" fillId="0" borderId="1" xfId="0" applyBorder="1" applyAlignment="1">
      <alignment horizontal="left" indent="1"/>
    </xf>
    <xf numFmtId="0" fontId="0" fillId="0" borderId="1" xfId="0" applyBorder="1" applyAlignment="1">
      <alignment wrapText="1"/>
    </xf>
    <xf numFmtId="0" fontId="6" fillId="0" borderId="1" xfId="0" applyFont="1" applyBorder="1"/>
    <xf numFmtId="0" fontId="0" fillId="0" borderId="2" xfId="0" applyFill="1" applyBorder="1" applyAlignment="1">
      <alignment horizontal="left" wrapText="1"/>
    </xf>
    <xf numFmtId="165" fontId="4" fillId="0" borderId="1" xfId="1" applyNumberFormat="1" applyFont="1" applyFill="1" applyBorder="1" applyAlignment="1">
      <alignment shrinkToFit="1"/>
    </xf>
    <xf numFmtId="165" fontId="4" fillId="0" borderId="1" xfId="1" applyNumberFormat="1" applyFont="1" applyBorder="1"/>
    <xf numFmtId="165" fontId="0" fillId="0" borderId="0" xfId="0" applyNumberFormat="1"/>
    <xf numFmtId="165" fontId="3" fillId="0" borderId="0" xfId="1" applyNumberFormat="1" applyFont="1" applyAlignment="1">
      <alignment shrinkToFit="1"/>
    </xf>
    <xf numFmtId="165" fontId="7" fillId="0" borderId="0" xfId="1" applyNumberFormat="1" applyFont="1" applyAlignment="1">
      <alignment shrinkToFit="1"/>
    </xf>
    <xf numFmtId="165" fontId="3" fillId="0" borderId="1" xfId="1" applyNumberFormat="1" applyFont="1" applyBorder="1" applyAlignment="1">
      <alignment wrapText="1"/>
    </xf>
    <xf numFmtId="0" fontId="5" fillId="0" borderId="1" xfId="0" applyFont="1" applyFill="1" applyBorder="1" applyAlignment="1">
      <alignment shrinkToFit="1"/>
    </xf>
    <xf numFmtId="165" fontId="5" fillId="0" borderId="1" xfId="1" applyNumberFormat="1" applyFont="1" applyFill="1" applyBorder="1" applyAlignment="1">
      <alignment shrinkToFit="1"/>
    </xf>
    <xf numFmtId="0" fontId="0" fillId="0" borderId="1" xfId="0" applyFill="1" applyBorder="1" applyAlignment="1">
      <alignment horizontal="left" indent="1" shrinkToFit="1"/>
    </xf>
    <xf numFmtId="0" fontId="0" fillId="0" borderId="1" xfId="0" applyFill="1" applyBorder="1" applyAlignment="1">
      <alignment horizontal="left" shrinkToFit="1"/>
    </xf>
    <xf numFmtId="0" fontId="0" fillId="0" borderId="1" xfId="0" applyFill="1" applyBorder="1" applyAlignment="1">
      <alignment horizontal="left" wrapText="1" indent="1"/>
    </xf>
    <xf numFmtId="0" fontId="5" fillId="0" borderId="1" xfId="0" applyFont="1" applyBorder="1" applyAlignment="1">
      <alignment horizontal="left" wrapText="1" indent="1"/>
    </xf>
    <xf numFmtId="0" fontId="0" fillId="0" borderId="0" xfId="0" applyBorder="1" applyAlignment="1">
      <alignment horizontal="left" wrapText="1" indent="1"/>
    </xf>
    <xf numFmtId="0" fontId="0" fillId="0" borderId="1" xfId="0" applyBorder="1" applyAlignment="1">
      <alignment horizontal="left" wrapText="1" indent="1" shrinkToFit="1"/>
    </xf>
    <xf numFmtId="0" fontId="7" fillId="0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/>
    </xf>
    <xf numFmtId="0" fontId="8" fillId="0" borderId="1" xfId="0" applyFont="1" applyBorder="1" applyAlignment="1">
      <alignment shrinkToFit="1"/>
    </xf>
    <xf numFmtId="0" fontId="8" fillId="0" borderId="0" xfId="0" applyFont="1"/>
    <xf numFmtId="0" fontId="0" fillId="0" borderId="3" xfId="0" applyBorder="1" applyAlignment="1">
      <alignment shrinkToFit="1"/>
    </xf>
    <xf numFmtId="165" fontId="4" fillId="0" borderId="3" xfId="1" applyNumberFormat="1" applyFont="1" applyBorder="1" applyAlignment="1">
      <alignment shrinkToFit="1"/>
    </xf>
    <xf numFmtId="165" fontId="4" fillId="0" borderId="3" xfId="1" applyNumberFormat="1" applyFont="1" applyFill="1" applyBorder="1" applyAlignment="1">
      <alignment shrinkToFit="1"/>
    </xf>
    <xf numFmtId="0" fontId="0" fillId="0" borderId="1" xfId="0" applyFill="1" applyBorder="1" applyAlignment="1">
      <alignment shrinkToFit="1"/>
    </xf>
    <xf numFmtId="165" fontId="9" fillId="0" borderId="0" xfId="1" applyNumberFormat="1" applyFont="1"/>
    <xf numFmtId="0" fontId="3" fillId="0" borderId="0" xfId="0" applyFont="1" applyBorder="1"/>
    <xf numFmtId="0" fontId="0" fillId="0" borderId="0" xfId="0" applyAlignment="1">
      <alignment shrinkToFit="1"/>
    </xf>
    <xf numFmtId="165" fontId="4" fillId="0" borderId="0" xfId="1" applyNumberFormat="1" applyFont="1" applyFill="1" applyAlignment="1">
      <alignment shrinkToFit="1"/>
    </xf>
    <xf numFmtId="165" fontId="4" fillId="0" borderId="1" xfId="1" applyNumberFormat="1" applyFont="1" applyFill="1" applyBorder="1" applyAlignment="1">
      <alignment wrapText="1"/>
    </xf>
    <xf numFmtId="165" fontId="4" fillId="0" borderId="1" xfId="1" applyNumberFormat="1" applyFont="1" applyBorder="1" applyAlignment="1">
      <alignment wrapText="1"/>
    </xf>
    <xf numFmtId="165" fontId="4" fillId="0" borderId="0" xfId="1" applyNumberFormat="1" applyFont="1" applyAlignment="1">
      <alignment wrapText="1"/>
    </xf>
    <xf numFmtId="0" fontId="0" fillId="0" borderId="0" xfId="0" applyAlignment="1">
      <alignment wrapText="1"/>
    </xf>
    <xf numFmtId="0" fontId="7" fillId="0" borderId="1" xfId="0" applyFont="1" applyBorder="1" applyAlignment="1">
      <alignment wrapText="1"/>
    </xf>
    <xf numFmtId="165" fontId="7" fillId="0" borderId="1" xfId="1" applyNumberFormat="1" applyFont="1" applyFill="1" applyBorder="1" applyAlignment="1">
      <alignment shrinkToFit="1"/>
    </xf>
    <xf numFmtId="165" fontId="7" fillId="0" borderId="1" xfId="1" applyNumberFormat="1" applyFont="1" applyBorder="1" applyAlignment="1">
      <alignment shrinkToFit="1"/>
    </xf>
    <xf numFmtId="0" fontId="4" fillId="0" borderId="1" xfId="0" applyFont="1" applyBorder="1" applyAlignment="1">
      <alignment wrapText="1"/>
    </xf>
    <xf numFmtId="165" fontId="3" fillId="0" borderId="1" xfId="1" applyNumberFormat="1" applyFont="1" applyFill="1" applyBorder="1" applyAlignment="1">
      <alignment shrinkToFit="1"/>
    </xf>
    <xf numFmtId="165" fontId="3" fillId="0" borderId="0" xfId="0" applyNumberFormat="1" applyFont="1"/>
    <xf numFmtId="0" fontId="3" fillId="0" borderId="0" xfId="0" applyFont="1" applyBorder="1" applyAlignment="1">
      <alignment shrinkToFit="1"/>
    </xf>
    <xf numFmtId="165" fontId="3" fillId="0" borderId="0" xfId="1" applyNumberFormat="1" applyFont="1" applyFill="1" applyBorder="1" applyAlignment="1">
      <alignment shrinkToFit="1"/>
    </xf>
    <xf numFmtId="0" fontId="5" fillId="0" borderId="1" xfId="0" applyFont="1" applyBorder="1" applyAlignment="1">
      <alignment shrinkToFit="1"/>
    </xf>
    <xf numFmtId="165" fontId="5" fillId="0" borderId="0" xfId="1" applyNumberFormat="1" applyFont="1" applyAlignment="1">
      <alignment shrinkToFit="1"/>
    </xf>
    <xf numFmtId="0" fontId="5" fillId="0" borderId="0" xfId="0" applyFont="1" applyAlignment="1">
      <alignment shrinkToFit="1"/>
    </xf>
    <xf numFmtId="0" fontId="0" fillId="0" borderId="0" xfId="0" applyFill="1"/>
    <xf numFmtId="165" fontId="4" fillId="0" borderId="0" xfId="1" applyNumberFormat="1" applyFont="1" applyFill="1" applyBorder="1" applyAlignment="1">
      <alignment shrinkToFit="1"/>
    </xf>
    <xf numFmtId="0" fontId="7" fillId="0" borderId="0" xfId="0" applyFont="1" applyAlignment="1">
      <alignment shrinkToFit="1"/>
    </xf>
    <xf numFmtId="165" fontId="5" fillId="0" borderId="1" xfId="1" applyNumberFormat="1" applyFont="1" applyFill="1" applyBorder="1" applyAlignment="1">
      <alignment wrapText="1"/>
    </xf>
    <xf numFmtId="0" fontId="7" fillId="0" borderId="1" xfId="0" applyFont="1" applyBorder="1" applyAlignment="1">
      <alignment shrinkToFit="1"/>
    </xf>
    <xf numFmtId="0" fontId="0" fillId="0" borderId="1" xfId="0" applyBorder="1" applyAlignment="1">
      <alignment wrapText="1" shrinkToFit="1"/>
    </xf>
    <xf numFmtId="0" fontId="2" fillId="0" borderId="1" xfId="0" applyFont="1" applyFill="1" applyBorder="1" applyAlignment="1">
      <alignment horizontal="left" wrapText="1"/>
    </xf>
    <xf numFmtId="0" fontId="2" fillId="0" borderId="0" xfId="0" applyFont="1"/>
    <xf numFmtId="0" fontId="0" fillId="0" borderId="0" xfId="0" applyFill="1" applyBorder="1" applyAlignment="1">
      <alignment horizontal="left" wrapText="1"/>
    </xf>
    <xf numFmtId="165" fontId="3" fillId="0" borderId="1" xfId="1" applyNumberFormat="1" applyFont="1" applyBorder="1"/>
    <xf numFmtId="165" fontId="5" fillId="0" borderId="1" xfId="1" applyNumberFormat="1" applyFont="1" applyBorder="1"/>
    <xf numFmtId="0" fontId="4" fillId="0" borderId="1" xfId="0" applyFont="1" applyBorder="1"/>
    <xf numFmtId="0" fontId="2" fillId="0" borderId="4" xfId="0" applyFont="1" applyBorder="1"/>
    <xf numFmtId="165" fontId="4" fillId="0" borderId="4" xfId="1" applyNumberFormat="1" applyFont="1" applyBorder="1"/>
    <xf numFmtId="0" fontId="11" fillId="0" borderId="1" xfId="0" applyFont="1" applyBorder="1"/>
    <xf numFmtId="165" fontId="1" fillId="0" borderId="1" xfId="1" applyNumberFormat="1" applyFont="1" applyBorder="1"/>
    <xf numFmtId="165" fontId="1" fillId="0" borderId="0" xfId="1" applyNumberFormat="1" applyFont="1"/>
    <xf numFmtId="0" fontId="0" fillId="0" borderId="1" xfId="0" applyFill="1" applyBorder="1"/>
    <xf numFmtId="0" fontId="0" fillId="0" borderId="1" xfId="0" applyFont="1" applyBorder="1"/>
    <xf numFmtId="0" fontId="0" fillId="0" borderId="0" xfId="0" applyFont="1" applyBorder="1"/>
    <xf numFmtId="165" fontId="4" fillId="0" borderId="0" xfId="1" applyNumberFormat="1" applyFont="1" applyBorder="1"/>
    <xf numFmtId="0" fontId="0" fillId="0" borderId="0" xfId="0" applyFont="1"/>
    <xf numFmtId="0" fontId="0" fillId="0" borderId="1" xfId="0" applyFont="1" applyFill="1" applyBorder="1" applyAlignment="1">
      <alignment wrapText="1"/>
    </xf>
    <xf numFmtId="0" fontId="12" fillId="0" borderId="1" xfId="0" applyFont="1" applyBorder="1"/>
    <xf numFmtId="0" fontId="3" fillId="0" borderId="4" xfId="0" applyFont="1" applyBorder="1" applyAlignment="1"/>
    <xf numFmtId="0" fontId="0" fillId="0" borderId="4" xfId="0" applyBorder="1" applyAlignment="1"/>
    <xf numFmtId="0" fontId="0" fillId="0" borderId="0" xfId="0" applyAlignment="1"/>
    <xf numFmtId="165" fontId="4" fillId="0" borderId="0" xfId="1" applyNumberFormat="1" applyFont="1" applyFill="1" applyAlignment="1"/>
    <xf numFmtId="165" fontId="4" fillId="0" borderId="0" xfId="1" applyNumberFormat="1" applyFont="1" applyAlignment="1"/>
  </cellXfs>
  <cellStyles count="4">
    <cellStyle name="Ezres" xfId="1" builtinId="3"/>
    <cellStyle name="Ezres 2" xfId="2"/>
    <cellStyle name="Normál" xfId="0" builtinId="0"/>
    <cellStyle name="Normá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6_el&#337;ir&#225;nyzatnyilv/2016.%20&#233;vi%20el&#337;ir&#225;nyzat%20nyilv&#225;ntart&#225;s%20II.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özf.01-09.hó tám (2)"/>
      <sheetName val="Önkormányzat ÖSSZESEN"/>
      <sheetName val="Önkormányzat"/>
      <sheetName val="Hivatal"/>
      <sheetName val="Óvoda"/>
      <sheetName val="Konyha"/>
      <sheetName val="Önkorm.kötváll.2015.maradvány"/>
      <sheetName val="közf.I.félév tám."/>
      <sheetName val="közf.01-08.hó tám"/>
      <sheetName val="közf.01-09.hó tám )"/>
      <sheetName val="Sheet"/>
      <sheetName val="közfoglalkoztatás I. félév"/>
      <sheetName val="közfoglalkoztatás 01-08.hó"/>
      <sheetName val="közfoglalkoztatás 01-11.hó "/>
      <sheetName val="közfoglalkoztatás 01-09.  "/>
      <sheetName val="népszavazás"/>
      <sheetName val="szünidei étkezés"/>
    </sheetNames>
    <sheetDataSet>
      <sheetData sheetId="0" refreshError="1"/>
      <sheetData sheetId="1" refreshError="1"/>
      <sheetData sheetId="2">
        <row r="4">
          <cell r="B4">
            <v>161446758</v>
          </cell>
          <cell r="C4">
            <v>10230000</v>
          </cell>
          <cell r="D4">
            <v>34680000</v>
          </cell>
          <cell r="E4">
            <v>2692000</v>
          </cell>
          <cell r="F4">
            <v>5554000</v>
          </cell>
        </row>
        <row r="5">
          <cell r="B5">
            <v>853875</v>
          </cell>
        </row>
        <row r="6">
          <cell r="B6">
            <v>201456</v>
          </cell>
        </row>
        <row r="7">
          <cell r="B7">
            <v>241509</v>
          </cell>
        </row>
        <row r="54">
          <cell r="B54">
            <v>22676000</v>
          </cell>
          <cell r="C54">
            <v>6439000</v>
          </cell>
          <cell r="D54">
            <v>31268000</v>
          </cell>
          <cell r="E54">
            <v>14074000</v>
          </cell>
          <cell r="G54">
            <v>1760000</v>
          </cell>
          <cell r="H54">
            <v>5554000</v>
          </cell>
          <cell r="P54">
            <v>7304758</v>
          </cell>
        </row>
      </sheetData>
      <sheetData sheetId="3">
        <row r="34">
          <cell r="B34">
            <v>21184000</v>
          </cell>
          <cell r="C34">
            <v>6156000</v>
          </cell>
          <cell r="D34">
            <v>5309000</v>
          </cell>
        </row>
      </sheetData>
      <sheetData sheetId="4">
        <row r="36">
          <cell r="B36">
            <v>51597000</v>
          </cell>
          <cell r="C36">
            <v>14174000</v>
          </cell>
          <cell r="D36">
            <v>5771000</v>
          </cell>
        </row>
      </sheetData>
      <sheetData sheetId="5">
        <row r="4">
          <cell r="B4">
            <v>15633000</v>
          </cell>
        </row>
        <row r="20">
          <cell r="B20">
            <v>10299000</v>
          </cell>
          <cell r="C20">
            <v>2823000</v>
          </cell>
          <cell r="D20">
            <v>23847000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33"/>
  <sheetViews>
    <sheetView workbookViewId="0">
      <selection sqref="A1:N1"/>
    </sheetView>
  </sheetViews>
  <sheetFormatPr defaultRowHeight="15"/>
  <cols>
    <col min="1" max="1" width="24.140625" customWidth="1"/>
    <col min="2" max="15" width="12.7109375" style="2" customWidth="1"/>
    <col min="16" max="17" width="14.5703125" style="3" bestFit="1" customWidth="1"/>
    <col min="19" max="19" width="14.5703125" bestFit="1" customWidth="1"/>
  </cols>
  <sheetData>
    <row r="1" spans="1:17">
      <c r="A1" s="90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7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1:17" s="1" customFormat="1" ht="30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9" t="s">
        <v>7</v>
      </c>
      <c r="H3" s="8"/>
      <c r="I3" s="8"/>
      <c r="J3" s="8"/>
      <c r="K3" s="8"/>
      <c r="L3" s="8"/>
      <c r="M3" s="8" t="s">
        <v>8</v>
      </c>
      <c r="N3" s="8" t="s">
        <v>9</v>
      </c>
      <c r="O3" s="10"/>
      <c r="P3" s="11"/>
      <c r="Q3" s="11"/>
    </row>
    <row r="4" spans="1:17" s="16" customFormat="1">
      <c r="A4" s="12" t="s">
        <v>10</v>
      </c>
      <c r="B4" s="13">
        <f>[1]Önkormányzat!B4</f>
        <v>161446758</v>
      </c>
      <c r="C4" s="13">
        <f>[1]Önkormányzat!C4</f>
        <v>10230000</v>
      </c>
      <c r="D4" s="13">
        <f>[1]Önkormányzat!D4</f>
        <v>34680000</v>
      </c>
      <c r="E4" s="13">
        <f>[1]Önkormányzat!E4+[1]Konyha!B4</f>
        <v>18325000</v>
      </c>
      <c r="F4" s="13">
        <f>[1]Önkormányzat!F4</f>
        <v>5554000</v>
      </c>
      <c r="G4" s="13"/>
      <c r="H4" s="13"/>
      <c r="I4" s="13"/>
      <c r="J4" s="13"/>
      <c r="K4" s="13"/>
      <c r="L4" s="13"/>
      <c r="M4" s="13"/>
      <c r="N4" s="13">
        <f t="shared" ref="N4:N34" si="0">SUM(B4:M4)</f>
        <v>230235758</v>
      </c>
      <c r="O4" s="14"/>
      <c r="P4" s="15"/>
      <c r="Q4" s="15"/>
    </row>
    <row r="5" spans="1:17">
      <c r="A5" s="5" t="s">
        <v>11</v>
      </c>
      <c r="B5" s="5"/>
      <c r="C5" s="5"/>
      <c r="D5" s="5"/>
      <c r="E5" s="5"/>
      <c r="F5" s="5">
        <v>-5554000</v>
      </c>
      <c r="G5" s="5"/>
      <c r="H5" s="5"/>
      <c r="I5" s="5"/>
      <c r="J5" s="5"/>
      <c r="K5" s="5"/>
      <c r="L5" s="5"/>
      <c r="M5" s="5"/>
      <c r="N5" s="5">
        <f t="shared" si="0"/>
        <v>-5554000</v>
      </c>
      <c r="O5" s="6"/>
    </row>
    <row r="6" spans="1:17">
      <c r="A6" s="4" t="s">
        <v>12</v>
      </c>
      <c r="B6" s="5">
        <f>[1]Önkormányzat!B5</f>
        <v>853875</v>
      </c>
      <c r="C6" s="5">
        <f>[1]Önkormányzat!C5</f>
        <v>0</v>
      </c>
      <c r="D6" s="5">
        <f>[1]Önkormányzat!D5</f>
        <v>0</v>
      </c>
      <c r="E6" s="5">
        <f>[1]Önkormányzat!E5+[1]Konyha!B5</f>
        <v>0</v>
      </c>
      <c r="F6" s="5">
        <f>[1]Önkormányzat!F5</f>
        <v>0</v>
      </c>
      <c r="G6" s="5"/>
      <c r="H6" s="5"/>
      <c r="I6" s="5"/>
      <c r="J6" s="5"/>
      <c r="K6" s="5"/>
      <c r="L6" s="5"/>
      <c r="M6" s="5"/>
      <c r="N6" s="5">
        <f t="shared" si="0"/>
        <v>853875</v>
      </c>
      <c r="O6" s="6"/>
    </row>
    <row r="7" spans="1:17">
      <c r="A7" s="4" t="s">
        <v>13</v>
      </c>
      <c r="B7" s="5">
        <f>[1]Önkormányzat!B6</f>
        <v>201456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>
        <f t="shared" si="0"/>
        <v>201456</v>
      </c>
      <c r="O7" s="6"/>
    </row>
    <row r="8" spans="1:17">
      <c r="A8" s="4" t="s">
        <v>14</v>
      </c>
      <c r="B8" s="5">
        <f>[1]Önkormányzat!B7</f>
        <v>241509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>
        <f t="shared" si="0"/>
        <v>241509</v>
      </c>
      <c r="O8" s="6"/>
    </row>
    <row r="9" spans="1:17">
      <c r="A9" s="4" t="s">
        <v>15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>
        <v>22256000</v>
      </c>
      <c r="N9" s="5">
        <f t="shared" si="0"/>
        <v>22256000</v>
      </c>
      <c r="O9" s="6"/>
    </row>
    <row r="10" spans="1:17">
      <c r="A10" s="17" t="s">
        <v>16</v>
      </c>
      <c r="B10" s="5"/>
      <c r="C10" s="5">
        <v>12207058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>
        <f t="shared" si="0"/>
        <v>12207058</v>
      </c>
      <c r="O10" s="6"/>
    </row>
    <row r="11" spans="1:17" s="1" customFormat="1">
      <c r="A11" s="18" t="s">
        <v>17</v>
      </c>
      <c r="B11" s="8">
        <f>SUM(B4:B10)</f>
        <v>162743598</v>
      </c>
      <c r="C11" s="8">
        <f t="shared" ref="C11:N11" si="1">SUM(C4:C10)</f>
        <v>22437058</v>
      </c>
      <c r="D11" s="8">
        <f t="shared" si="1"/>
        <v>34680000</v>
      </c>
      <c r="E11" s="8">
        <f t="shared" si="1"/>
        <v>18325000</v>
      </c>
      <c r="F11" s="8">
        <f t="shared" si="1"/>
        <v>0</v>
      </c>
      <c r="G11" s="8">
        <f t="shared" si="1"/>
        <v>0</v>
      </c>
      <c r="H11" s="8">
        <f t="shared" si="1"/>
        <v>0</v>
      </c>
      <c r="I11" s="8">
        <f t="shared" si="1"/>
        <v>0</v>
      </c>
      <c r="J11" s="8">
        <f t="shared" si="1"/>
        <v>0</v>
      </c>
      <c r="K11" s="8">
        <f t="shared" si="1"/>
        <v>0</v>
      </c>
      <c r="L11" s="8"/>
      <c r="M11" s="8">
        <f t="shared" si="1"/>
        <v>22256000</v>
      </c>
      <c r="N11" s="8">
        <f t="shared" si="1"/>
        <v>260441656</v>
      </c>
      <c r="O11" s="10"/>
      <c r="P11" s="11"/>
      <c r="Q11" s="11"/>
    </row>
    <row r="12" spans="1:17" s="1" customFormat="1">
      <c r="A12" s="18" t="s">
        <v>18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10"/>
      <c r="P12" s="11"/>
      <c r="Q12" s="11"/>
    </row>
    <row r="13" spans="1:17">
      <c r="A13" s="4" t="s">
        <v>19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>
        <f t="shared" si="0"/>
        <v>0</v>
      </c>
      <c r="O13" s="6"/>
    </row>
    <row r="14" spans="1:17" ht="45">
      <c r="A14" s="19" t="s">
        <v>20</v>
      </c>
      <c r="B14" s="5">
        <v>7522074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>
        <f t="shared" si="0"/>
        <v>7522074</v>
      </c>
      <c r="O14" s="6"/>
    </row>
    <row r="15" spans="1:17">
      <c r="A15" s="20" t="s">
        <v>21</v>
      </c>
      <c r="B15" s="5">
        <v>-4951800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>
        <f t="shared" si="0"/>
        <v>-4951800</v>
      </c>
      <c r="O15" s="6"/>
    </row>
    <row r="16" spans="1:17">
      <c r="A16" s="21" t="s">
        <v>22</v>
      </c>
      <c r="B16" s="5">
        <v>-33060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>
        <f t="shared" si="0"/>
        <v>-33060</v>
      </c>
      <c r="O16" s="6"/>
    </row>
    <row r="17" spans="1:15">
      <c r="A17" s="20" t="s">
        <v>23</v>
      </c>
      <c r="B17" s="5">
        <v>1145134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>
        <f t="shared" si="0"/>
        <v>1145134</v>
      </c>
      <c r="O17" s="6"/>
    </row>
    <row r="18" spans="1:15" ht="30">
      <c r="A18" s="22" t="s">
        <v>24</v>
      </c>
      <c r="B18" s="5">
        <v>420751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>
        <f t="shared" si="0"/>
        <v>420751</v>
      </c>
      <c r="O18" s="6"/>
    </row>
    <row r="19" spans="1:15" ht="30">
      <c r="A19" s="22" t="s">
        <v>25</v>
      </c>
      <c r="B19" s="5">
        <v>203309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>
        <f t="shared" si="0"/>
        <v>203309</v>
      </c>
      <c r="O19" s="6"/>
    </row>
    <row r="20" spans="1:15" ht="45">
      <c r="A20" s="22" t="s">
        <v>26</v>
      </c>
      <c r="B20" s="5">
        <v>168459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>
        <f t="shared" si="0"/>
        <v>168459</v>
      </c>
      <c r="O20" s="6"/>
    </row>
    <row r="21" spans="1:15">
      <c r="A21" s="22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>
        <f t="shared" si="0"/>
        <v>0</v>
      </c>
      <c r="O21" s="6"/>
    </row>
    <row r="22" spans="1:15" ht="30">
      <c r="A22" s="22" t="s">
        <v>27</v>
      </c>
      <c r="B22" s="5"/>
      <c r="C22" s="5">
        <v>371200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>
        <f>SUM(B22:M22)</f>
        <v>371200</v>
      </c>
      <c r="O22" s="6"/>
    </row>
    <row r="23" spans="1:15">
      <c r="A23" s="17" t="s">
        <v>28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>
        <f t="shared" si="0"/>
        <v>0</v>
      </c>
      <c r="O23" s="6"/>
    </row>
    <row r="24" spans="1:15">
      <c r="A24" s="21" t="s">
        <v>29</v>
      </c>
      <c r="B24" s="5"/>
      <c r="C24" s="5">
        <v>281940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>
        <f t="shared" si="0"/>
        <v>281940</v>
      </c>
      <c r="O24" s="6"/>
    </row>
    <row r="25" spans="1:15">
      <c r="A25" s="21" t="s">
        <v>30</v>
      </c>
      <c r="B25" s="5"/>
      <c r="C25" s="5">
        <v>523605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>
        <f t="shared" si="0"/>
        <v>523605</v>
      </c>
      <c r="O25" s="6"/>
    </row>
    <row r="26" spans="1:15">
      <c r="A26" s="23" t="s">
        <v>31</v>
      </c>
      <c r="B26" s="5"/>
      <c r="C26" s="5">
        <v>6637124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>
        <f t="shared" si="0"/>
        <v>6637124</v>
      </c>
      <c r="O26" s="6"/>
    </row>
    <row r="27" spans="1:15" ht="30">
      <c r="A27" s="24" t="s">
        <v>32</v>
      </c>
      <c r="B27" s="5"/>
      <c r="C27" s="5"/>
      <c r="D27" s="5"/>
      <c r="E27" s="5"/>
      <c r="F27" s="5"/>
      <c r="G27" s="5">
        <v>124000</v>
      </c>
      <c r="H27" s="5"/>
      <c r="I27" s="5"/>
      <c r="J27" s="5"/>
      <c r="K27" s="5"/>
      <c r="L27" s="5"/>
      <c r="M27" s="5"/>
      <c r="N27" s="5">
        <f t="shared" si="0"/>
        <v>124000</v>
      </c>
      <c r="O27" s="6"/>
    </row>
    <row r="28" spans="1:15" ht="30">
      <c r="A28" s="22" t="s">
        <v>33</v>
      </c>
      <c r="B28" s="5"/>
      <c r="C28" s="25">
        <v>336400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>
        <f t="shared" si="0"/>
        <v>336400</v>
      </c>
      <c r="O28" s="6"/>
    </row>
    <row r="29" spans="1:15">
      <c r="A29" s="22" t="s">
        <v>34</v>
      </c>
      <c r="B29" s="5"/>
      <c r="C29" s="26">
        <v>460494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>
        <f t="shared" si="0"/>
        <v>460494</v>
      </c>
      <c r="O29" s="6"/>
    </row>
    <row r="30" spans="1:15">
      <c r="A30" s="4" t="s">
        <v>35</v>
      </c>
      <c r="B30" s="5"/>
      <c r="C30" s="5">
        <v>5227975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>
        <f t="shared" si="0"/>
        <v>5227975</v>
      </c>
      <c r="O30" s="6"/>
    </row>
    <row r="31" spans="1:15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>
        <f t="shared" si="0"/>
        <v>0</v>
      </c>
      <c r="O31" s="6"/>
    </row>
    <row r="32" spans="1:15">
      <c r="A32" s="4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>
        <f t="shared" si="0"/>
        <v>0</v>
      </c>
      <c r="O32" s="6"/>
    </row>
    <row r="33" spans="1:17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>
        <f t="shared" si="0"/>
        <v>0</v>
      </c>
      <c r="O33" s="6"/>
    </row>
    <row r="34" spans="1:17">
      <c r="A34" s="4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>
        <f t="shared" si="0"/>
        <v>0</v>
      </c>
      <c r="O34" s="6"/>
    </row>
    <row r="35" spans="1:17" s="1" customFormat="1">
      <c r="A35" s="7" t="s">
        <v>36</v>
      </c>
      <c r="B35" s="8">
        <f>SUM(B11:B34)</f>
        <v>167218465</v>
      </c>
      <c r="C35" s="8">
        <f>SUM(C11:C34)</f>
        <v>36275796</v>
      </c>
      <c r="D35" s="8">
        <f t="shared" ref="D35:M35" si="2">SUM(D11:D34)</f>
        <v>34680000</v>
      </c>
      <c r="E35" s="8">
        <f t="shared" si="2"/>
        <v>18325000</v>
      </c>
      <c r="F35" s="8">
        <f t="shared" si="2"/>
        <v>0</v>
      </c>
      <c r="G35" s="8">
        <f t="shared" si="2"/>
        <v>124000</v>
      </c>
      <c r="H35" s="8">
        <f t="shared" si="2"/>
        <v>0</v>
      </c>
      <c r="I35" s="8">
        <f t="shared" si="2"/>
        <v>0</v>
      </c>
      <c r="J35" s="8">
        <f t="shared" si="2"/>
        <v>0</v>
      </c>
      <c r="K35" s="8">
        <f t="shared" si="2"/>
        <v>0</v>
      </c>
      <c r="L35" s="8"/>
      <c r="M35" s="8">
        <f t="shared" si="2"/>
        <v>22256000</v>
      </c>
      <c r="N35" s="8">
        <f>SUM(N11:N34)</f>
        <v>278879261</v>
      </c>
      <c r="O35" s="10"/>
      <c r="P35" s="11"/>
      <c r="Q35" s="11"/>
    </row>
    <row r="42" spans="1:17">
      <c r="A42" s="1" t="s">
        <v>39</v>
      </c>
    </row>
    <row r="43" spans="1:17" s="1" customFormat="1" ht="45">
      <c r="A43" s="7" t="s">
        <v>1</v>
      </c>
      <c r="B43" s="8" t="s">
        <v>40</v>
      </c>
      <c r="C43" s="8" t="s">
        <v>41</v>
      </c>
      <c r="D43" s="8" t="s">
        <v>42</v>
      </c>
      <c r="E43" s="8" t="s">
        <v>43</v>
      </c>
      <c r="F43" s="30" t="s">
        <v>44</v>
      </c>
      <c r="G43" s="30" t="s">
        <v>45</v>
      </c>
      <c r="H43" s="30" t="s">
        <v>11</v>
      </c>
      <c r="I43" s="30" t="s">
        <v>46</v>
      </c>
      <c r="J43" s="8" t="s">
        <v>47</v>
      </c>
      <c r="K43" s="8" t="s">
        <v>48</v>
      </c>
      <c r="L43" s="8"/>
      <c r="M43" s="8" t="s">
        <v>49</v>
      </c>
      <c r="N43" s="8" t="s">
        <v>9</v>
      </c>
      <c r="O43" s="10"/>
      <c r="P43" s="11"/>
      <c r="Q43" s="11"/>
    </row>
    <row r="44" spans="1:17" s="16" customFormat="1">
      <c r="A44" s="12" t="s">
        <v>10</v>
      </c>
      <c r="B44" s="13">
        <f>[1]Önkormányzat!B54+[1]Hivatal!B34+[1]Óvoda!B36+[1]Konyha!B20</f>
        <v>105756000</v>
      </c>
      <c r="C44" s="13">
        <f>[1]Önkormányzat!C54+[1]Hivatal!C34+[1]Óvoda!C36+[1]Konyha!C20</f>
        <v>29592000</v>
      </c>
      <c r="D44" s="13">
        <f>[1]Önkormányzat!D54+[1]Hivatal!D34+[1]Óvoda!D36+[1]Konyha!D20</f>
        <v>66195000</v>
      </c>
      <c r="E44" s="13">
        <f>[1]Önkormányzat!E54</f>
        <v>14074000</v>
      </c>
      <c r="F44" s="13">
        <f>[1]Önkormányzat!F54</f>
        <v>0</v>
      </c>
      <c r="G44" s="13">
        <f>[1]Önkormányzat!G54</f>
        <v>1760000</v>
      </c>
      <c r="H44" s="13">
        <f>[1]Önkormányzat!H54</f>
        <v>5554000</v>
      </c>
      <c r="I44" s="13"/>
      <c r="J44" s="13"/>
      <c r="K44" s="13"/>
      <c r="L44" s="13"/>
      <c r="M44" s="13">
        <f>[1]Önkormányzat!P54</f>
        <v>7304758</v>
      </c>
      <c r="N44" s="13">
        <f>SUM(B44:M44)</f>
        <v>230235758</v>
      </c>
      <c r="O44" s="14"/>
      <c r="P44" s="15"/>
      <c r="Q44" s="15"/>
    </row>
    <row r="45" spans="1:17" s="16" customFormat="1">
      <c r="A45" s="31" t="s">
        <v>50</v>
      </c>
      <c r="B45" s="32"/>
      <c r="C45" s="32"/>
      <c r="D45" s="32">
        <v>-1135000</v>
      </c>
      <c r="E45" s="32"/>
      <c r="F45" s="32">
        <v>1135000</v>
      </c>
      <c r="G45" s="32"/>
      <c r="H45" s="13"/>
      <c r="I45" s="13"/>
      <c r="J45" s="13"/>
      <c r="K45" s="13"/>
      <c r="L45" s="13"/>
      <c r="M45" s="13"/>
      <c r="N45" s="13">
        <f>SUM(B45:M45)</f>
        <v>0</v>
      </c>
      <c r="O45" s="14"/>
      <c r="P45" s="15"/>
      <c r="Q45" s="15"/>
    </row>
    <row r="46" spans="1:17" s="16" customFormat="1">
      <c r="A46" s="31" t="s">
        <v>51</v>
      </c>
      <c r="B46" s="32"/>
      <c r="C46" s="32"/>
      <c r="D46" s="32">
        <v>-1225000</v>
      </c>
      <c r="E46" s="32"/>
      <c r="F46" s="32"/>
      <c r="G46" s="32">
        <v>225000</v>
      </c>
      <c r="H46" s="13"/>
      <c r="I46" s="13"/>
      <c r="J46" s="13"/>
      <c r="K46" s="13">
        <v>1000000</v>
      </c>
      <c r="L46" s="13"/>
      <c r="M46" s="13"/>
      <c r="N46" s="13">
        <f>SUM(B46:M46)</f>
        <v>0</v>
      </c>
      <c r="O46" s="14"/>
      <c r="P46" s="15"/>
      <c r="Q46" s="15"/>
    </row>
    <row r="47" spans="1:17">
      <c r="A47" s="17" t="s">
        <v>52</v>
      </c>
      <c r="B47" s="5"/>
      <c r="C47" s="5"/>
      <c r="D47" s="5"/>
      <c r="E47" s="5"/>
      <c r="F47" s="5"/>
      <c r="G47" s="5"/>
      <c r="H47" s="5">
        <v>-5554000</v>
      </c>
      <c r="I47" s="5"/>
      <c r="J47" s="5"/>
      <c r="K47" s="5"/>
      <c r="L47" s="5"/>
      <c r="M47" s="5"/>
      <c r="N47" s="5">
        <f t="shared" ref="N47:N82" si="3">SUM(B47:M47)</f>
        <v>-5554000</v>
      </c>
      <c r="O47" s="6"/>
    </row>
    <row r="48" spans="1:17">
      <c r="A48" s="4" t="s">
        <v>12</v>
      </c>
      <c r="B48" s="5">
        <v>672343</v>
      </c>
      <c r="C48" s="5">
        <v>181532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>
        <f t="shared" si="3"/>
        <v>853875</v>
      </c>
      <c r="O48" s="6"/>
    </row>
    <row r="49" spans="1:15">
      <c r="A49" s="4" t="s">
        <v>13</v>
      </c>
      <c r="B49" s="26">
        <v>158627</v>
      </c>
      <c r="C49" s="26">
        <v>42829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>
        <f t="shared" si="3"/>
        <v>201456</v>
      </c>
      <c r="O49" s="6"/>
    </row>
    <row r="50" spans="1:15">
      <c r="A50" s="4" t="s">
        <v>14</v>
      </c>
      <c r="B50" s="26">
        <v>190165</v>
      </c>
      <c r="C50" s="26">
        <v>51344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>
        <f t="shared" si="3"/>
        <v>241509</v>
      </c>
      <c r="O50" s="6"/>
    </row>
    <row r="51" spans="1:15">
      <c r="A51" s="17" t="s">
        <v>53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>
        <f t="shared" si="3"/>
        <v>0</v>
      </c>
      <c r="O51" s="6"/>
    </row>
    <row r="52" spans="1:15">
      <c r="A52" s="20" t="s">
        <v>54</v>
      </c>
      <c r="B52" s="5"/>
      <c r="C52" s="5"/>
      <c r="D52" s="5"/>
      <c r="E52" s="5"/>
      <c r="F52" s="5"/>
      <c r="G52" s="5"/>
      <c r="H52" s="5"/>
      <c r="I52" s="5"/>
      <c r="J52" s="5">
        <v>5198947</v>
      </c>
      <c r="K52" s="5"/>
      <c r="L52" s="5"/>
      <c r="M52" s="5"/>
      <c r="N52" s="5">
        <f t="shared" si="3"/>
        <v>5198947</v>
      </c>
      <c r="O52" s="6"/>
    </row>
    <row r="53" spans="1:15">
      <c r="A53" s="20" t="s">
        <v>55</v>
      </c>
      <c r="B53" s="5"/>
      <c r="C53" s="5"/>
      <c r="D53" s="5">
        <v>1403716</v>
      </c>
      <c r="E53" s="5"/>
      <c r="F53" s="5"/>
      <c r="G53" s="5"/>
      <c r="H53" s="5"/>
      <c r="I53" s="5"/>
      <c r="J53" s="5"/>
      <c r="K53" s="5"/>
      <c r="L53" s="5"/>
      <c r="M53" s="5"/>
      <c r="N53" s="5">
        <f t="shared" si="3"/>
        <v>1403716</v>
      </c>
      <c r="O53" s="6"/>
    </row>
    <row r="54" spans="1:15">
      <c r="A54" s="20" t="s">
        <v>56</v>
      </c>
      <c r="B54" s="5"/>
      <c r="C54" s="5"/>
      <c r="D54" s="5"/>
      <c r="E54" s="5"/>
      <c r="F54" s="5"/>
      <c r="G54" s="5"/>
      <c r="H54" s="5"/>
      <c r="I54" s="5"/>
      <c r="J54" s="5">
        <v>469900</v>
      </c>
      <c r="K54" s="5"/>
      <c r="L54" s="5"/>
      <c r="M54" s="5"/>
      <c r="N54" s="5">
        <f t="shared" si="3"/>
        <v>469900</v>
      </c>
      <c r="O54" s="6"/>
    </row>
    <row r="55" spans="1:15">
      <c r="A55" s="20" t="s">
        <v>56</v>
      </c>
      <c r="B55" s="5"/>
      <c r="C55" s="5"/>
      <c r="D55" s="5"/>
      <c r="E55" s="5"/>
      <c r="F55" s="5"/>
      <c r="G55" s="5"/>
      <c r="H55" s="5"/>
      <c r="I55" s="5"/>
      <c r="J55" s="5">
        <v>571500</v>
      </c>
      <c r="K55" s="5"/>
      <c r="L55" s="5"/>
      <c r="M55" s="5"/>
      <c r="N55" s="5">
        <f t="shared" si="3"/>
        <v>571500</v>
      </c>
      <c r="O55" s="6"/>
    </row>
    <row r="56" spans="1:15">
      <c r="A56" s="20" t="s">
        <v>57</v>
      </c>
      <c r="B56" s="5"/>
      <c r="C56" s="5"/>
      <c r="D56" s="5">
        <v>120000</v>
      </c>
      <c r="E56" s="5"/>
      <c r="F56" s="5"/>
      <c r="G56" s="5"/>
      <c r="H56" s="5"/>
      <c r="I56" s="5"/>
      <c r="J56" s="5"/>
      <c r="K56" s="5"/>
      <c r="L56" s="5"/>
      <c r="M56" s="5"/>
      <c r="N56" s="5">
        <f t="shared" si="3"/>
        <v>120000</v>
      </c>
      <c r="O56" s="6"/>
    </row>
    <row r="57" spans="1:15">
      <c r="A57" s="20" t="s">
        <v>58</v>
      </c>
      <c r="B57" s="5"/>
      <c r="C57" s="5"/>
      <c r="D57" s="5">
        <v>202142</v>
      </c>
      <c r="E57" s="5"/>
      <c r="F57" s="5"/>
      <c r="G57" s="5"/>
      <c r="H57" s="5"/>
      <c r="I57" s="5"/>
      <c r="J57" s="5"/>
      <c r="K57" s="5"/>
      <c r="L57" s="5"/>
      <c r="M57" s="5"/>
      <c r="N57" s="5">
        <f t="shared" si="3"/>
        <v>202142</v>
      </c>
      <c r="O57" s="6"/>
    </row>
    <row r="58" spans="1:15">
      <c r="A58" s="20" t="s">
        <v>59</v>
      </c>
      <c r="B58" s="5"/>
      <c r="C58" s="5"/>
      <c r="D58" s="5">
        <v>26734</v>
      </c>
      <c r="E58" s="5"/>
      <c r="F58" s="5"/>
      <c r="G58" s="5"/>
      <c r="H58" s="5"/>
      <c r="I58" s="5"/>
      <c r="J58" s="5"/>
      <c r="K58" s="5"/>
      <c r="L58" s="5"/>
      <c r="M58" s="5"/>
      <c r="N58" s="5">
        <f t="shared" si="3"/>
        <v>26734</v>
      </c>
      <c r="O58" s="6"/>
    </row>
    <row r="59" spans="1:15">
      <c r="A59" s="20" t="s">
        <v>60</v>
      </c>
      <c r="B59" s="5"/>
      <c r="C59" s="5"/>
      <c r="D59" s="5">
        <v>70400</v>
      </c>
      <c r="E59" s="5"/>
      <c r="F59" s="5"/>
      <c r="G59" s="5"/>
      <c r="H59" s="5"/>
      <c r="I59" s="5"/>
      <c r="J59" s="5"/>
      <c r="K59" s="5"/>
      <c r="L59" s="5"/>
      <c r="M59" s="5"/>
      <c r="N59" s="5">
        <f t="shared" si="3"/>
        <v>70400</v>
      </c>
      <c r="O59" s="6"/>
    </row>
    <row r="60" spans="1:15">
      <c r="A60" s="20" t="s">
        <v>60</v>
      </c>
      <c r="B60" s="5"/>
      <c r="C60" s="5"/>
      <c r="D60" s="5">
        <v>56800</v>
      </c>
      <c r="E60" s="5"/>
      <c r="F60" s="5"/>
      <c r="G60" s="5"/>
      <c r="H60" s="5"/>
      <c r="I60" s="5"/>
      <c r="J60" s="5"/>
      <c r="K60" s="5"/>
      <c r="L60" s="5"/>
      <c r="M60" s="5"/>
      <c r="N60" s="5">
        <f t="shared" si="3"/>
        <v>56800</v>
      </c>
      <c r="O60" s="6"/>
    </row>
    <row r="61" spans="1:15">
      <c r="A61" s="20" t="s">
        <v>61</v>
      </c>
      <c r="B61" s="5"/>
      <c r="C61" s="5"/>
      <c r="D61" s="5">
        <v>30000</v>
      </c>
      <c r="E61" s="5"/>
      <c r="F61" s="5"/>
      <c r="G61" s="5"/>
      <c r="H61" s="5"/>
      <c r="I61" s="5"/>
      <c r="J61" s="5"/>
      <c r="K61" s="5"/>
      <c r="L61" s="5"/>
      <c r="M61" s="5"/>
      <c r="N61" s="5">
        <f t="shared" si="3"/>
        <v>30000</v>
      </c>
      <c r="O61" s="6"/>
    </row>
    <row r="62" spans="1:15">
      <c r="A62" s="20" t="s">
        <v>62</v>
      </c>
      <c r="B62" s="5"/>
      <c r="C62" s="5"/>
      <c r="D62" s="5">
        <v>285750</v>
      </c>
      <c r="E62" s="5"/>
      <c r="F62" s="5"/>
      <c r="G62" s="5"/>
      <c r="H62" s="5"/>
      <c r="I62" s="5"/>
      <c r="J62" s="5"/>
      <c r="K62" s="5"/>
      <c r="L62" s="5"/>
      <c r="M62" s="5"/>
      <c r="N62" s="5">
        <f t="shared" si="3"/>
        <v>285750</v>
      </c>
      <c r="O62" s="6"/>
    </row>
    <row r="63" spans="1:15">
      <c r="A63" s="20" t="s">
        <v>63</v>
      </c>
      <c r="B63" s="5"/>
      <c r="C63" s="5"/>
      <c r="D63" s="5"/>
      <c r="E63" s="5"/>
      <c r="F63" s="5"/>
      <c r="G63" s="5">
        <v>500000</v>
      </c>
      <c r="H63" s="5"/>
      <c r="I63" s="5"/>
      <c r="J63" s="5"/>
      <c r="K63" s="5"/>
      <c r="L63" s="5"/>
      <c r="M63" s="5"/>
      <c r="N63" s="5">
        <f t="shared" si="3"/>
        <v>500000</v>
      </c>
      <c r="O63" s="6"/>
    </row>
    <row r="64" spans="1:15">
      <c r="A64" s="20" t="s">
        <v>64</v>
      </c>
      <c r="B64" s="5"/>
      <c r="C64" s="5"/>
      <c r="D64" s="5"/>
      <c r="E64" s="5"/>
      <c r="F64" s="5"/>
      <c r="G64" s="5">
        <v>36540</v>
      </c>
      <c r="H64" s="5"/>
      <c r="I64" s="5"/>
      <c r="J64" s="5"/>
      <c r="K64" s="5"/>
      <c r="L64" s="5"/>
      <c r="M64" s="5"/>
      <c r="N64" s="5">
        <f t="shared" si="3"/>
        <v>36540</v>
      </c>
      <c r="O64" s="6"/>
    </row>
    <row r="65" spans="1:15">
      <c r="A65" s="20" t="s">
        <v>65</v>
      </c>
      <c r="B65" s="5"/>
      <c r="C65" s="5"/>
      <c r="D65" s="5"/>
      <c r="E65" s="5"/>
      <c r="F65" s="5"/>
      <c r="G65" s="5">
        <v>95500</v>
      </c>
      <c r="H65" s="5"/>
      <c r="I65" s="5"/>
      <c r="J65" s="5"/>
      <c r="K65" s="5"/>
      <c r="L65" s="5"/>
      <c r="M65" s="5"/>
      <c r="N65" s="5">
        <f t="shared" si="3"/>
        <v>95500</v>
      </c>
      <c r="O65" s="6"/>
    </row>
    <row r="66" spans="1:15">
      <c r="A66" s="20" t="s">
        <v>66</v>
      </c>
      <c r="B66" s="5"/>
      <c r="C66" s="5"/>
      <c r="D66" s="5"/>
      <c r="E66" s="5"/>
      <c r="F66" s="5"/>
      <c r="G66" s="5">
        <v>36350</v>
      </c>
      <c r="H66" s="5"/>
      <c r="I66" s="5"/>
      <c r="J66" s="5"/>
      <c r="K66" s="5"/>
      <c r="L66" s="5"/>
      <c r="M66" s="5"/>
      <c r="N66" s="5">
        <f t="shared" si="3"/>
        <v>36350</v>
      </c>
      <c r="O66" s="6"/>
    </row>
    <row r="67" spans="1:15">
      <c r="A67" s="20" t="s">
        <v>67</v>
      </c>
      <c r="B67" s="5">
        <v>201915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>
        <f t="shared" si="3"/>
        <v>201915</v>
      </c>
      <c r="O67" s="6"/>
    </row>
    <row r="68" spans="1:15">
      <c r="A68" s="20" t="s">
        <v>68</v>
      </c>
      <c r="B68" s="5"/>
      <c r="C68" s="5"/>
      <c r="D68" s="5">
        <v>59000</v>
      </c>
      <c r="E68" s="5"/>
      <c r="F68" s="5"/>
      <c r="G68" s="5"/>
      <c r="H68" s="5"/>
      <c r="I68" s="5"/>
      <c r="J68" s="5"/>
      <c r="K68" s="5"/>
      <c r="L68" s="5"/>
      <c r="M68" s="5"/>
      <c r="N68" s="5">
        <f t="shared" si="3"/>
        <v>59000</v>
      </c>
      <c r="O68" s="6"/>
    </row>
    <row r="69" spans="1:15">
      <c r="A69" s="20" t="s">
        <v>69</v>
      </c>
      <c r="B69" s="5"/>
      <c r="C69" s="5"/>
      <c r="D69" s="5"/>
      <c r="E69" s="5"/>
      <c r="F69" s="5"/>
      <c r="G69" s="5">
        <v>20000</v>
      </c>
      <c r="H69" s="5"/>
      <c r="I69" s="5"/>
      <c r="J69" s="5"/>
      <c r="K69" s="5"/>
      <c r="L69" s="5"/>
      <c r="M69" s="5"/>
      <c r="N69" s="5">
        <f t="shared" si="3"/>
        <v>20000</v>
      </c>
      <c r="O69" s="6"/>
    </row>
    <row r="70" spans="1:15">
      <c r="A70" s="20" t="s">
        <v>70</v>
      </c>
      <c r="B70" s="5"/>
      <c r="C70" s="5"/>
      <c r="D70" s="5"/>
      <c r="E70" s="5"/>
      <c r="F70" s="5"/>
      <c r="G70" s="5"/>
      <c r="H70" s="5">
        <v>5554025</v>
      </c>
      <c r="I70" s="5"/>
      <c r="J70" s="5"/>
      <c r="K70" s="5"/>
      <c r="L70" s="5"/>
      <c r="M70" s="5"/>
      <c r="N70" s="5">
        <f t="shared" si="3"/>
        <v>5554025</v>
      </c>
      <c r="O70" s="6"/>
    </row>
    <row r="71" spans="1:15">
      <c r="A71" s="20" t="s">
        <v>71</v>
      </c>
      <c r="B71" s="5"/>
      <c r="C71" s="5"/>
      <c r="D71" s="5">
        <v>-29869</v>
      </c>
      <c r="E71" s="5"/>
      <c r="F71" s="5"/>
      <c r="G71" s="5"/>
      <c r="H71" s="5"/>
      <c r="I71" s="5"/>
      <c r="J71" s="5"/>
      <c r="K71" s="5"/>
      <c r="L71" s="5"/>
      <c r="M71" s="5"/>
      <c r="N71" s="5">
        <f t="shared" si="3"/>
        <v>-29869</v>
      </c>
      <c r="O71" s="6"/>
    </row>
    <row r="72" spans="1:15">
      <c r="A72" s="33" t="s">
        <v>72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>
        <v>5277650</v>
      </c>
      <c r="N72" s="5">
        <f t="shared" si="3"/>
        <v>5277650</v>
      </c>
      <c r="O72" s="6"/>
    </row>
    <row r="73" spans="1:15">
      <c r="A73" s="33" t="s">
        <v>73</v>
      </c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>
        <v>2038000</v>
      </c>
      <c r="N73" s="5">
        <f t="shared" si="3"/>
        <v>2038000</v>
      </c>
      <c r="O73" s="6"/>
    </row>
    <row r="74" spans="1:15">
      <c r="A74" s="33" t="s">
        <v>74</v>
      </c>
      <c r="B74" s="5"/>
      <c r="C74" s="5"/>
      <c r="D74" s="5">
        <v>31000</v>
      </c>
      <c r="E74" s="5"/>
      <c r="F74" s="5"/>
      <c r="G74" s="5"/>
      <c r="H74" s="5"/>
      <c r="I74" s="5"/>
      <c r="J74" s="5"/>
      <c r="K74" s="5"/>
      <c r="L74" s="5"/>
      <c r="M74" s="5"/>
      <c r="N74" s="5">
        <f t="shared" si="3"/>
        <v>31000</v>
      </c>
      <c r="O74" s="6"/>
    </row>
    <row r="75" spans="1:15">
      <c r="A75" s="34" t="s">
        <v>75</v>
      </c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>
        <f t="shared" si="3"/>
        <v>0</v>
      </c>
      <c r="O75" s="6"/>
    </row>
    <row r="76" spans="1:15" ht="30" customHeight="1">
      <c r="A76" s="35" t="s">
        <v>76</v>
      </c>
      <c r="B76" s="5"/>
      <c r="C76" s="5"/>
      <c r="D76" s="5"/>
      <c r="E76" s="5"/>
      <c r="F76" s="5"/>
      <c r="G76" s="5">
        <v>147008</v>
      </c>
      <c r="H76" s="5"/>
      <c r="I76" s="5"/>
      <c r="J76" s="5"/>
      <c r="K76" s="5"/>
      <c r="L76" s="5"/>
      <c r="M76" s="5">
        <v>-147008</v>
      </c>
      <c r="N76" s="5">
        <f t="shared" si="3"/>
        <v>0</v>
      </c>
      <c r="O76" s="6"/>
    </row>
    <row r="77" spans="1:15" ht="30">
      <c r="A77" s="19" t="s">
        <v>77</v>
      </c>
      <c r="B77" s="5"/>
      <c r="C77" s="5"/>
      <c r="D77" s="5"/>
      <c r="E77" s="5"/>
      <c r="F77" s="5"/>
      <c r="G77" s="5"/>
      <c r="H77" s="5"/>
      <c r="I77" s="5"/>
      <c r="J77" s="5">
        <v>190500</v>
      </c>
      <c r="K77" s="5"/>
      <c r="L77" s="5"/>
      <c r="M77" s="5">
        <v>-190500</v>
      </c>
      <c r="N77" s="5">
        <f t="shared" si="3"/>
        <v>0</v>
      </c>
      <c r="O77" s="6"/>
    </row>
    <row r="78" spans="1:15" ht="30">
      <c r="A78" s="19" t="s">
        <v>78</v>
      </c>
      <c r="B78" s="5"/>
      <c r="C78" s="5"/>
      <c r="D78" s="5"/>
      <c r="E78" s="5"/>
      <c r="F78" s="5"/>
      <c r="G78" s="5"/>
      <c r="H78" s="5"/>
      <c r="I78" s="5"/>
      <c r="J78" s="5">
        <v>146500</v>
      </c>
      <c r="K78" s="5"/>
      <c r="L78" s="5"/>
      <c r="M78" s="5">
        <v>-146500</v>
      </c>
      <c r="N78" s="5">
        <f t="shared" si="3"/>
        <v>0</v>
      </c>
      <c r="O78" s="6"/>
    </row>
    <row r="79" spans="1:15" ht="30">
      <c r="A79" s="19" t="s">
        <v>79</v>
      </c>
      <c r="B79" s="5">
        <v>50000</v>
      </c>
      <c r="C79" s="5">
        <v>13500</v>
      </c>
      <c r="D79" s="5"/>
      <c r="E79" s="5"/>
      <c r="F79" s="5"/>
      <c r="G79" s="5"/>
      <c r="H79" s="5"/>
      <c r="I79" s="5"/>
      <c r="J79" s="5"/>
      <c r="K79" s="5"/>
      <c r="L79" s="5"/>
      <c r="M79" s="5">
        <v>-63500</v>
      </c>
      <c r="N79" s="5">
        <f t="shared" si="3"/>
        <v>0</v>
      </c>
      <c r="O79" s="6"/>
    </row>
    <row r="80" spans="1:15" ht="30">
      <c r="A80" s="19" t="s">
        <v>80</v>
      </c>
      <c r="B80" s="5"/>
      <c r="C80" s="5"/>
      <c r="D80" s="5"/>
      <c r="E80" s="5"/>
      <c r="F80" s="5"/>
      <c r="G80" s="5"/>
      <c r="H80" s="5"/>
      <c r="I80" s="5"/>
      <c r="J80" s="5">
        <v>100000</v>
      </c>
      <c r="K80" s="5"/>
      <c r="L80" s="5"/>
      <c r="M80" s="5">
        <v>-100000</v>
      </c>
      <c r="N80" s="5">
        <f t="shared" si="3"/>
        <v>0</v>
      </c>
      <c r="O80" s="6"/>
    </row>
    <row r="81" spans="1:17" ht="30">
      <c r="A81" s="19" t="s">
        <v>81</v>
      </c>
      <c r="B81" s="5"/>
      <c r="C81" s="5"/>
      <c r="D81" s="5"/>
      <c r="E81" s="5"/>
      <c r="F81" s="5"/>
      <c r="G81" s="5"/>
      <c r="H81" s="5"/>
      <c r="I81" s="5"/>
      <c r="J81" s="5">
        <v>799000</v>
      </c>
      <c r="K81" s="5"/>
      <c r="L81" s="5"/>
      <c r="M81" s="5">
        <v>-799000</v>
      </c>
      <c r="N81" s="5">
        <f t="shared" si="3"/>
        <v>0</v>
      </c>
      <c r="O81" s="6"/>
    </row>
    <row r="82" spans="1:17" ht="30">
      <c r="A82" s="19" t="s">
        <v>82</v>
      </c>
      <c r="B82" s="5"/>
      <c r="C82" s="5"/>
      <c r="D82" s="5">
        <v>222250</v>
      </c>
      <c r="E82" s="5"/>
      <c r="F82" s="5"/>
      <c r="G82" s="5"/>
      <c r="H82" s="5"/>
      <c r="I82" s="5"/>
      <c r="J82" s="5"/>
      <c r="K82" s="5"/>
      <c r="L82" s="5"/>
      <c r="M82" s="5">
        <v>-222250</v>
      </c>
      <c r="N82" s="5">
        <f t="shared" si="3"/>
        <v>0</v>
      </c>
      <c r="O82" s="6"/>
    </row>
    <row r="83" spans="1:17" s="16" customFormat="1">
      <c r="A83" s="36" t="s">
        <v>83</v>
      </c>
      <c r="B83" s="13">
        <f>SUM(B44:B82)</f>
        <v>107029050</v>
      </c>
      <c r="C83" s="13">
        <f t="shared" ref="C83:M83" si="4">SUM(C44:C82)</f>
        <v>29881205</v>
      </c>
      <c r="D83" s="13">
        <f t="shared" si="4"/>
        <v>66312923</v>
      </c>
      <c r="E83" s="13">
        <f t="shared" si="4"/>
        <v>14074000</v>
      </c>
      <c r="F83" s="13">
        <f t="shared" si="4"/>
        <v>1135000</v>
      </c>
      <c r="G83" s="13">
        <f t="shared" si="4"/>
        <v>2820398</v>
      </c>
      <c r="H83" s="13">
        <f t="shared" si="4"/>
        <v>5554025</v>
      </c>
      <c r="I83" s="13">
        <f t="shared" si="4"/>
        <v>0</v>
      </c>
      <c r="J83" s="13">
        <f t="shared" si="4"/>
        <v>7476347</v>
      </c>
      <c r="K83" s="13">
        <f t="shared" si="4"/>
        <v>1000000</v>
      </c>
      <c r="L83" s="13"/>
      <c r="M83" s="13">
        <f t="shared" si="4"/>
        <v>12951650</v>
      </c>
      <c r="N83" s="13">
        <f>SUM(N44:N82)</f>
        <v>248234598</v>
      </c>
      <c r="O83" s="14"/>
      <c r="P83" s="15"/>
      <c r="Q83" s="15"/>
    </row>
    <row r="84" spans="1:17" ht="45">
      <c r="A84" s="7" t="s">
        <v>1</v>
      </c>
      <c r="B84" s="8" t="s">
        <v>40</v>
      </c>
      <c r="C84" s="8" t="s">
        <v>41</v>
      </c>
      <c r="D84" s="8" t="s">
        <v>42</v>
      </c>
      <c r="E84" s="8" t="s">
        <v>43</v>
      </c>
      <c r="F84" s="30" t="s">
        <v>44</v>
      </c>
      <c r="G84" s="30" t="s">
        <v>45</v>
      </c>
      <c r="H84" s="30" t="s">
        <v>11</v>
      </c>
      <c r="I84" s="30" t="s">
        <v>46</v>
      </c>
      <c r="J84" s="8" t="s">
        <v>47</v>
      </c>
      <c r="K84" s="8" t="s">
        <v>48</v>
      </c>
      <c r="L84" s="8"/>
      <c r="M84" s="8" t="s">
        <v>49</v>
      </c>
      <c r="N84" s="8" t="s">
        <v>9</v>
      </c>
      <c r="O84" s="10"/>
    </row>
    <row r="85" spans="1:17" s="16" customFormat="1">
      <c r="A85" s="36" t="s">
        <v>84</v>
      </c>
      <c r="B85" s="13">
        <f>B83</f>
        <v>107029050</v>
      </c>
      <c r="C85" s="13">
        <f t="shared" ref="C85:N85" si="5">C83</f>
        <v>29881205</v>
      </c>
      <c r="D85" s="13">
        <f t="shared" si="5"/>
        <v>66312923</v>
      </c>
      <c r="E85" s="13">
        <f t="shared" si="5"/>
        <v>14074000</v>
      </c>
      <c r="F85" s="13">
        <f t="shared" si="5"/>
        <v>1135000</v>
      </c>
      <c r="G85" s="13">
        <f t="shared" si="5"/>
        <v>2820398</v>
      </c>
      <c r="H85" s="13">
        <f t="shared" si="5"/>
        <v>5554025</v>
      </c>
      <c r="I85" s="13"/>
      <c r="J85" s="13">
        <f t="shared" si="5"/>
        <v>7476347</v>
      </c>
      <c r="K85" s="13">
        <f t="shared" si="5"/>
        <v>1000000</v>
      </c>
      <c r="L85" s="13"/>
      <c r="M85" s="13">
        <f t="shared" si="5"/>
        <v>12951650</v>
      </c>
      <c r="N85" s="13">
        <f t="shared" si="5"/>
        <v>248234598</v>
      </c>
      <c r="O85" s="14"/>
      <c r="P85" s="15"/>
      <c r="Q85" s="15"/>
    </row>
    <row r="86" spans="1:17" ht="30">
      <c r="A86" s="19" t="s">
        <v>85</v>
      </c>
      <c r="B86" s="5"/>
      <c r="C86" s="5"/>
      <c r="D86" s="5">
        <v>91500</v>
      </c>
      <c r="E86" s="5"/>
      <c r="F86" s="5"/>
      <c r="G86" s="5"/>
      <c r="H86" s="5"/>
      <c r="I86" s="5"/>
      <c r="J86" s="5"/>
      <c r="K86" s="5"/>
      <c r="L86" s="5"/>
      <c r="M86" s="5">
        <v>-91500</v>
      </c>
      <c r="N86" s="5">
        <f>SUM(B86:M86)</f>
        <v>0</v>
      </c>
      <c r="O86" s="6"/>
    </row>
    <row r="87" spans="1:17">
      <c r="A87" s="17" t="s">
        <v>86</v>
      </c>
      <c r="B87" s="5">
        <v>8677031</v>
      </c>
      <c r="C87" s="5">
        <v>1346836</v>
      </c>
      <c r="D87" s="5">
        <v>2455660</v>
      </c>
      <c r="E87" s="5"/>
      <c r="F87" s="5"/>
      <c r="G87" s="5"/>
      <c r="H87" s="5"/>
      <c r="I87" s="5"/>
      <c r="J87" s="5"/>
      <c r="K87" s="5"/>
      <c r="L87" s="5"/>
      <c r="M87" s="5">
        <v>-272469</v>
      </c>
      <c r="N87" s="5">
        <f t="shared" ref="N87:N93" si="6">SUM(B87:M87)</f>
        <v>12207058</v>
      </c>
      <c r="O87" s="6"/>
    </row>
    <row r="88" spans="1:17">
      <c r="A88" s="17" t="s">
        <v>87</v>
      </c>
      <c r="B88" s="5"/>
      <c r="C88" s="5"/>
      <c r="D88" s="5"/>
      <c r="E88" s="5"/>
      <c r="F88" s="5"/>
      <c r="G88" s="5"/>
      <c r="H88" s="5"/>
      <c r="I88" s="5">
        <v>756660</v>
      </c>
      <c r="J88" s="5"/>
      <c r="K88" s="5"/>
      <c r="L88" s="5"/>
      <c r="M88" s="5">
        <v>-756660</v>
      </c>
      <c r="N88" s="5">
        <f t="shared" si="6"/>
        <v>0</v>
      </c>
      <c r="O88" s="6"/>
    </row>
    <row r="89" spans="1:17" ht="45">
      <c r="A89" s="22" t="s">
        <v>88</v>
      </c>
      <c r="B89" s="5"/>
      <c r="C89" s="5"/>
      <c r="D89" s="5"/>
      <c r="E89" s="5"/>
      <c r="F89" s="5"/>
      <c r="G89" s="5"/>
      <c r="H89" s="5"/>
      <c r="I89" s="5">
        <v>72322</v>
      </c>
      <c r="J89" s="5"/>
      <c r="K89" s="5"/>
      <c r="L89" s="5"/>
      <c r="M89" s="5">
        <v>-72322</v>
      </c>
      <c r="N89" s="5">
        <f t="shared" si="6"/>
        <v>0</v>
      </c>
      <c r="O89" s="6"/>
    </row>
    <row r="90" spans="1:17" ht="30">
      <c r="A90" s="35" t="s">
        <v>89</v>
      </c>
      <c r="B90" s="5"/>
      <c r="C90" s="5"/>
      <c r="D90" s="5">
        <v>594360</v>
      </c>
      <c r="E90" s="5"/>
      <c r="F90" s="5"/>
      <c r="G90" s="5"/>
      <c r="H90" s="5"/>
      <c r="I90" s="5"/>
      <c r="J90" s="5"/>
      <c r="K90" s="5"/>
      <c r="L90" s="5"/>
      <c r="M90" s="5">
        <v>-594360</v>
      </c>
      <c r="N90" s="5">
        <f t="shared" si="6"/>
        <v>0</v>
      </c>
      <c r="O90" s="6"/>
    </row>
    <row r="91" spans="1:17" ht="30">
      <c r="A91" s="35" t="s">
        <v>90</v>
      </c>
      <c r="B91" s="5">
        <v>220000</v>
      </c>
      <c r="C91" s="5">
        <v>59400</v>
      </c>
      <c r="D91" s="5"/>
      <c r="E91" s="5"/>
      <c r="F91" s="5"/>
      <c r="G91" s="5"/>
      <c r="H91" s="5"/>
      <c r="I91" s="5"/>
      <c r="J91" s="5"/>
      <c r="K91" s="5"/>
      <c r="L91" s="5"/>
      <c r="M91" s="5">
        <v>-279400</v>
      </c>
      <c r="N91" s="5">
        <f t="shared" si="6"/>
        <v>0</v>
      </c>
      <c r="O91" s="6"/>
    </row>
    <row r="92" spans="1:17" ht="45">
      <c r="A92" s="19" t="s">
        <v>91</v>
      </c>
      <c r="B92" s="5"/>
      <c r="C92" s="5"/>
      <c r="D92" s="5">
        <v>285750</v>
      </c>
      <c r="E92" s="5"/>
      <c r="F92" s="5"/>
      <c r="G92" s="5"/>
      <c r="H92" s="5"/>
      <c r="I92" s="5"/>
      <c r="J92" s="5"/>
      <c r="K92" s="5"/>
      <c r="L92" s="5"/>
      <c r="M92" s="5">
        <v>-285750</v>
      </c>
      <c r="N92" s="5">
        <f t="shared" si="6"/>
        <v>0</v>
      </c>
      <c r="O92" s="6"/>
    </row>
    <row r="93" spans="1:17" ht="45">
      <c r="A93" s="38" t="s">
        <v>92</v>
      </c>
      <c r="B93" s="5"/>
      <c r="C93" s="5"/>
      <c r="D93" s="5">
        <v>42462</v>
      </c>
      <c r="E93" s="5"/>
      <c r="F93" s="5"/>
      <c r="G93" s="5"/>
      <c r="H93" s="5"/>
      <c r="I93" s="5"/>
      <c r="J93" s="5"/>
      <c r="K93" s="5"/>
      <c r="L93" s="5"/>
      <c r="M93" s="5">
        <v>-42462</v>
      </c>
      <c r="N93" s="5">
        <f t="shared" si="6"/>
        <v>0</v>
      </c>
      <c r="O93" s="6"/>
    </row>
    <row r="94" spans="1:17" s="1" customFormat="1">
      <c r="A94" s="7" t="s">
        <v>168</v>
      </c>
      <c r="B94" s="8">
        <f t="shared" ref="B94:N94" si="7">SUM(B85:B93)</f>
        <v>115926081</v>
      </c>
      <c r="C94" s="8">
        <f t="shared" si="7"/>
        <v>31287441</v>
      </c>
      <c r="D94" s="8">
        <f t="shared" si="7"/>
        <v>69782655</v>
      </c>
      <c r="E94" s="8">
        <f t="shared" si="7"/>
        <v>14074000</v>
      </c>
      <c r="F94" s="8">
        <f t="shared" si="7"/>
        <v>1135000</v>
      </c>
      <c r="G94" s="8">
        <f t="shared" si="7"/>
        <v>2820398</v>
      </c>
      <c r="H94" s="8">
        <f t="shared" si="7"/>
        <v>5554025</v>
      </c>
      <c r="I94" s="8">
        <f t="shared" si="7"/>
        <v>828982</v>
      </c>
      <c r="J94" s="8">
        <f t="shared" si="7"/>
        <v>7476347</v>
      </c>
      <c r="K94" s="8">
        <f t="shared" si="7"/>
        <v>1000000</v>
      </c>
      <c r="L94" s="8"/>
      <c r="M94" s="8">
        <f t="shared" si="7"/>
        <v>10556727</v>
      </c>
      <c r="N94" s="8">
        <f t="shared" si="7"/>
        <v>260441656</v>
      </c>
      <c r="O94" s="10"/>
      <c r="P94" s="11"/>
      <c r="Q94" s="11"/>
    </row>
    <row r="95" spans="1:17">
      <c r="A95" s="39" t="s">
        <v>18</v>
      </c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6"/>
    </row>
    <row r="96" spans="1:17" ht="30">
      <c r="A96" s="22" t="s">
        <v>93</v>
      </c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6"/>
    </row>
    <row r="97" spans="1:17" ht="45">
      <c r="A97" s="19" t="s">
        <v>20</v>
      </c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>
        <v>7522074</v>
      </c>
      <c r="N97" s="5">
        <f>SUM(B97:M97)</f>
        <v>7522074</v>
      </c>
      <c r="O97" s="6"/>
    </row>
    <row r="98" spans="1:17">
      <c r="A98" s="20" t="s">
        <v>21</v>
      </c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>
        <v>-4951800</v>
      </c>
      <c r="N98" s="5">
        <f t="shared" ref="N98:N131" si="8">SUM(B98:M98)</f>
        <v>-4951800</v>
      </c>
      <c r="O98" s="6"/>
    </row>
    <row r="99" spans="1:17">
      <c r="A99" s="21" t="s">
        <v>22</v>
      </c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>
        <v>-33060</v>
      </c>
      <c r="N99" s="5">
        <f t="shared" si="8"/>
        <v>-33060</v>
      </c>
      <c r="O99" s="6"/>
    </row>
    <row r="100" spans="1:17">
      <c r="A100" s="20" t="s">
        <v>23</v>
      </c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>
        <v>1145134</v>
      </c>
      <c r="N100" s="5">
        <f t="shared" si="8"/>
        <v>1145134</v>
      </c>
      <c r="O100" s="6"/>
    </row>
    <row r="101" spans="1:17" ht="30">
      <c r="A101" s="22" t="s">
        <v>24</v>
      </c>
      <c r="B101" s="5">
        <v>331300</v>
      </c>
      <c r="C101" s="5">
        <v>89451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>
        <f t="shared" si="8"/>
        <v>420751</v>
      </c>
      <c r="O101" s="6"/>
    </row>
    <row r="102" spans="1:17" ht="30">
      <c r="A102" s="22" t="s">
        <v>25</v>
      </c>
      <c r="B102" s="5">
        <v>160086</v>
      </c>
      <c r="C102" s="5">
        <v>43223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>
        <f t="shared" si="8"/>
        <v>203309</v>
      </c>
      <c r="O102" s="6"/>
    </row>
    <row r="103" spans="1:17" ht="45">
      <c r="A103" s="22" t="s">
        <v>26</v>
      </c>
      <c r="B103" s="5">
        <v>132645</v>
      </c>
      <c r="C103" s="5">
        <v>35814</v>
      </c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>
        <f t="shared" si="8"/>
        <v>168459</v>
      </c>
      <c r="O103" s="6"/>
    </row>
    <row r="104" spans="1:17">
      <c r="A104" s="4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>
        <f t="shared" si="8"/>
        <v>0</v>
      </c>
      <c r="O104" s="6"/>
    </row>
    <row r="105" spans="1:17" ht="30">
      <c r="A105" s="22" t="s">
        <v>94</v>
      </c>
      <c r="B105" s="5"/>
      <c r="C105" s="5"/>
      <c r="D105" s="5"/>
      <c r="E105" s="5">
        <v>371200</v>
      </c>
      <c r="F105" s="5"/>
      <c r="G105" s="5"/>
      <c r="H105" s="5"/>
      <c r="I105" s="5"/>
      <c r="J105" s="5"/>
      <c r="K105" s="5"/>
      <c r="L105" s="5"/>
      <c r="M105" s="5"/>
      <c r="N105" s="5">
        <f t="shared" si="8"/>
        <v>371200</v>
      </c>
      <c r="O105" s="6"/>
    </row>
    <row r="106" spans="1:17">
      <c r="A106" s="17" t="s">
        <v>28</v>
      </c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>
        <f t="shared" si="8"/>
        <v>0</v>
      </c>
      <c r="O106" s="6"/>
    </row>
    <row r="107" spans="1:17">
      <c r="A107" s="21" t="s">
        <v>29</v>
      </c>
      <c r="B107" s="5">
        <v>222000</v>
      </c>
      <c r="C107" s="5">
        <v>59940</v>
      </c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>
        <f t="shared" si="8"/>
        <v>281940</v>
      </c>
      <c r="O107" s="6"/>
    </row>
    <row r="108" spans="1:17">
      <c r="A108" s="21" t="s">
        <v>30</v>
      </c>
      <c r="B108" s="5">
        <v>412288</v>
      </c>
      <c r="C108" s="5">
        <v>111317</v>
      </c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>
        <f t="shared" si="8"/>
        <v>523605</v>
      </c>
      <c r="O108" s="6"/>
    </row>
    <row r="109" spans="1:17">
      <c r="A109" s="40" t="s">
        <v>95</v>
      </c>
      <c r="B109" s="5">
        <v>5235654</v>
      </c>
      <c r="C109" s="5">
        <v>760956</v>
      </c>
      <c r="D109" s="5">
        <v>640514</v>
      </c>
      <c r="E109" s="5"/>
      <c r="F109" s="5"/>
      <c r="G109" s="5"/>
      <c r="H109" s="5"/>
      <c r="I109" s="5"/>
      <c r="J109" s="5"/>
      <c r="K109" s="5"/>
      <c r="L109" s="5"/>
      <c r="M109" s="5"/>
      <c r="N109" s="5">
        <f t="shared" si="8"/>
        <v>6637124</v>
      </c>
      <c r="O109" s="6"/>
    </row>
    <row r="110" spans="1:17" ht="30">
      <c r="A110" s="22" t="s">
        <v>96</v>
      </c>
      <c r="B110" s="5"/>
      <c r="C110" s="5"/>
      <c r="D110" s="5"/>
      <c r="E110" s="5"/>
      <c r="F110" s="25">
        <v>50000</v>
      </c>
      <c r="G110" s="5"/>
      <c r="H110" s="5"/>
      <c r="I110" s="5"/>
      <c r="J110" s="5"/>
      <c r="K110" s="5"/>
      <c r="L110" s="5"/>
      <c r="M110" s="5">
        <v>-50000</v>
      </c>
      <c r="N110" s="5">
        <f t="shared" si="8"/>
        <v>0</v>
      </c>
      <c r="O110" s="6"/>
    </row>
    <row r="111" spans="1:17" ht="45">
      <c r="A111" s="22" t="s">
        <v>97</v>
      </c>
      <c r="B111" s="5"/>
      <c r="C111" s="5"/>
      <c r="D111" s="5"/>
      <c r="E111" s="5"/>
      <c r="F111" s="5"/>
      <c r="G111" s="25">
        <v>185000</v>
      </c>
      <c r="H111" s="5"/>
      <c r="I111" s="5"/>
      <c r="J111" s="5"/>
      <c r="K111" s="5"/>
      <c r="L111" s="5"/>
      <c r="M111" s="5">
        <v>-185000</v>
      </c>
      <c r="N111" s="5">
        <f t="shared" si="8"/>
        <v>0</v>
      </c>
      <c r="O111" s="6"/>
    </row>
    <row r="112" spans="1:17" s="42" customFormat="1">
      <c r="A112" s="41" t="s">
        <v>98</v>
      </c>
      <c r="B112" s="13">
        <f>SUM(B94:B111)</f>
        <v>122420054</v>
      </c>
      <c r="C112" s="13">
        <f t="shared" ref="C112:N112" si="9">SUM(C94:C111)</f>
        <v>32388142</v>
      </c>
      <c r="D112" s="13">
        <f t="shared" si="9"/>
        <v>70423169</v>
      </c>
      <c r="E112" s="13">
        <f t="shared" si="9"/>
        <v>14445200</v>
      </c>
      <c r="F112" s="13">
        <f t="shared" si="9"/>
        <v>1185000</v>
      </c>
      <c r="G112" s="13">
        <f t="shared" si="9"/>
        <v>3005398</v>
      </c>
      <c r="H112" s="13">
        <f t="shared" si="9"/>
        <v>5554025</v>
      </c>
      <c r="I112" s="13">
        <f t="shared" si="9"/>
        <v>828982</v>
      </c>
      <c r="J112" s="13">
        <f t="shared" si="9"/>
        <v>7476347</v>
      </c>
      <c r="K112" s="13">
        <f t="shared" si="9"/>
        <v>1000000</v>
      </c>
      <c r="L112" s="13"/>
      <c r="M112" s="13">
        <f t="shared" si="9"/>
        <v>14004075</v>
      </c>
      <c r="N112" s="13">
        <f t="shared" si="9"/>
        <v>272730392</v>
      </c>
      <c r="O112" s="14"/>
      <c r="P112" s="15"/>
      <c r="Q112" s="15"/>
    </row>
    <row r="113" spans="1:15">
      <c r="A113" s="43"/>
      <c r="B113" s="44"/>
      <c r="C113" s="44"/>
      <c r="D113" s="44"/>
      <c r="E113" s="44"/>
      <c r="F113" s="44"/>
      <c r="G113" s="45"/>
      <c r="H113" s="44"/>
      <c r="I113" s="44"/>
      <c r="J113" s="44"/>
      <c r="K113" s="44"/>
      <c r="L113" s="44"/>
      <c r="M113" s="44"/>
      <c r="N113" s="44"/>
      <c r="O113" s="6"/>
    </row>
    <row r="114" spans="1:15" ht="45">
      <c r="A114" s="7" t="s">
        <v>1</v>
      </c>
      <c r="B114" s="8" t="s">
        <v>40</v>
      </c>
      <c r="C114" s="8" t="s">
        <v>41</v>
      </c>
      <c r="D114" s="8" t="s">
        <v>42</v>
      </c>
      <c r="E114" s="8" t="s">
        <v>43</v>
      </c>
      <c r="F114" s="30" t="s">
        <v>44</v>
      </c>
      <c r="G114" s="30" t="s">
        <v>45</v>
      </c>
      <c r="H114" s="30" t="s">
        <v>11</v>
      </c>
      <c r="I114" s="30" t="s">
        <v>46</v>
      </c>
      <c r="J114" s="8" t="s">
        <v>47</v>
      </c>
      <c r="K114" s="8" t="s">
        <v>48</v>
      </c>
      <c r="L114" s="8" t="s">
        <v>99</v>
      </c>
      <c r="M114" s="8" t="s">
        <v>49</v>
      </c>
      <c r="N114" s="8" t="s">
        <v>9</v>
      </c>
      <c r="O114" s="6"/>
    </row>
    <row r="115" spans="1:15">
      <c r="A115" s="36" t="s">
        <v>84</v>
      </c>
      <c r="B115" s="13">
        <f>B112</f>
        <v>122420054</v>
      </c>
      <c r="C115" s="13">
        <f t="shared" ref="C115:N115" si="10">C112</f>
        <v>32388142</v>
      </c>
      <c r="D115" s="13">
        <f t="shared" si="10"/>
        <v>70423169</v>
      </c>
      <c r="E115" s="13">
        <f t="shared" si="10"/>
        <v>14445200</v>
      </c>
      <c r="F115" s="13">
        <f t="shared" si="10"/>
        <v>1185000</v>
      </c>
      <c r="G115" s="13">
        <f t="shared" si="10"/>
        <v>3005398</v>
      </c>
      <c r="H115" s="13">
        <f t="shared" si="10"/>
        <v>5554025</v>
      </c>
      <c r="I115" s="13">
        <f t="shared" si="10"/>
        <v>828982</v>
      </c>
      <c r="J115" s="13">
        <f t="shared" si="10"/>
        <v>7476347</v>
      </c>
      <c r="K115" s="13">
        <f t="shared" si="10"/>
        <v>1000000</v>
      </c>
      <c r="L115" s="13"/>
      <c r="M115" s="13">
        <f t="shared" si="10"/>
        <v>14004075</v>
      </c>
      <c r="N115" s="13">
        <f t="shared" si="10"/>
        <v>272730392</v>
      </c>
      <c r="O115" s="6"/>
    </row>
    <row r="116" spans="1:15">
      <c r="A116" s="17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>
        <f t="shared" si="8"/>
        <v>0</v>
      </c>
      <c r="O116" s="6"/>
    </row>
    <row r="117" spans="1:15">
      <c r="A117" s="46" t="s">
        <v>100</v>
      </c>
      <c r="B117" s="5">
        <v>320000</v>
      </c>
      <c r="C117" s="5">
        <v>86400</v>
      </c>
      <c r="D117" s="5"/>
      <c r="E117" s="5"/>
      <c r="F117" s="5"/>
      <c r="G117" s="5"/>
      <c r="H117" s="5"/>
      <c r="I117" s="5"/>
      <c r="J117" s="5"/>
      <c r="K117" s="5"/>
      <c r="L117" s="5"/>
      <c r="M117" s="5">
        <v>-406400</v>
      </c>
      <c r="N117" s="5">
        <f t="shared" si="8"/>
        <v>0</v>
      </c>
      <c r="O117" s="6"/>
    </row>
    <row r="118" spans="1:15">
      <c r="A118" s="17" t="s">
        <v>100</v>
      </c>
      <c r="B118" s="5">
        <v>400000</v>
      </c>
      <c r="C118" s="5">
        <v>108000</v>
      </c>
      <c r="D118" s="5"/>
      <c r="E118" s="5"/>
      <c r="F118" s="5"/>
      <c r="G118" s="5"/>
      <c r="H118" s="5"/>
      <c r="I118" s="5"/>
      <c r="J118" s="5"/>
      <c r="K118" s="5"/>
      <c r="L118" s="5"/>
      <c r="M118" s="5">
        <v>-508000</v>
      </c>
      <c r="N118" s="5">
        <f t="shared" si="8"/>
        <v>0</v>
      </c>
      <c r="O118" s="6"/>
    </row>
    <row r="119" spans="1:15" ht="30">
      <c r="A119" s="24" t="s">
        <v>101</v>
      </c>
      <c r="B119" s="5"/>
      <c r="C119" s="5"/>
      <c r="D119" s="5"/>
      <c r="E119" s="5"/>
      <c r="F119" s="5"/>
      <c r="G119" s="5"/>
      <c r="H119" s="5"/>
      <c r="I119" s="5"/>
      <c r="J119" s="5">
        <v>541600</v>
      </c>
      <c r="K119" s="5"/>
      <c r="L119" s="5"/>
      <c r="M119" s="5">
        <v>-417600</v>
      </c>
      <c r="N119" s="5">
        <f t="shared" si="8"/>
        <v>124000</v>
      </c>
      <c r="O119" s="6"/>
    </row>
    <row r="120" spans="1:15">
      <c r="A120" s="17" t="s">
        <v>102</v>
      </c>
      <c r="B120" s="5"/>
      <c r="C120" s="5"/>
      <c r="D120" s="5"/>
      <c r="E120" s="5"/>
      <c r="F120" s="5"/>
      <c r="G120" s="5"/>
      <c r="H120" s="5"/>
      <c r="I120" s="5"/>
      <c r="J120" s="5">
        <v>219710</v>
      </c>
      <c r="K120" s="5"/>
      <c r="L120" s="5"/>
      <c r="M120" s="5">
        <v>-219710</v>
      </c>
      <c r="N120" s="5">
        <f t="shared" si="8"/>
        <v>0</v>
      </c>
      <c r="O120" s="6"/>
    </row>
    <row r="121" spans="1:15" ht="30">
      <c r="A121" s="22" t="s">
        <v>103</v>
      </c>
      <c r="B121" s="5"/>
      <c r="C121" s="5"/>
      <c r="D121" s="5"/>
      <c r="E121" s="5">
        <v>336400</v>
      </c>
      <c r="F121" s="5"/>
      <c r="G121" s="5"/>
      <c r="H121" s="5"/>
      <c r="I121" s="5"/>
      <c r="J121" s="5"/>
      <c r="K121" s="5"/>
      <c r="L121" s="5"/>
      <c r="M121" s="5"/>
      <c r="N121" s="5">
        <f t="shared" si="8"/>
        <v>336400</v>
      </c>
      <c r="O121" s="6"/>
    </row>
    <row r="122" spans="1:15">
      <c r="A122" s="17" t="s">
        <v>104</v>
      </c>
      <c r="B122" s="5">
        <v>312699</v>
      </c>
      <c r="C122" s="5">
        <v>88863</v>
      </c>
      <c r="D122" s="5">
        <v>58932</v>
      </c>
      <c r="E122" s="5"/>
      <c r="F122" s="5"/>
      <c r="G122" s="5"/>
      <c r="H122" s="5"/>
      <c r="I122" s="5"/>
      <c r="J122" s="5"/>
      <c r="K122" s="5"/>
      <c r="L122" s="5"/>
      <c r="M122" s="5"/>
      <c r="N122" s="5">
        <f t="shared" si="8"/>
        <v>460494</v>
      </c>
      <c r="O122" s="6"/>
    </row>
    <row r="123" spans="1:15" ht="30">
      <c r="A123" s="22" t="s">
        <v>105</v>
      </c>
      <c r="B123" s="25"/>
      <c r="C123" s="25"/>
      <c r="D123" s="25"/>
      <c r="E123" s="25"/>
      <c r="F123" s="25"/>
      <c r="G123" s="25"/>
      <c r="H123" s="25"/>
      <c r="I123" s="25"/>
      <c r="J123" s="25">
        <v>559000</v>
      </c>
      <c r="K123" s="5"/>
      <c r="L123" s="5"/>
      <c r="M123" s="5">
        <v>-559000</v>
      </c>
      <c r="N123" s="5">
        <f t="shared" si="8"/>
        <v>0</v>
      </c>
      <c r="O123" s="6"/>
    </row>
    <row r="124" spans="1:15" ht="30">
      <c r="A124" s="22" t="s">
        <v>106</v>
      </c>
      <c r="B124" s="25"/>
      <c r="C124" s="25"/>
      <c r="D124" s="25">
        <v>200000</v>
      </c>
      <c r="E124" s="25"/>
      <c r="F124" s="25"/>
      <c r="G124" s="25"/>
      <c r="H124" s="25"/>
      <c r="I124" s="25"/>
      <c r="J124" s="25"/>
      <c r="K124" s="5"/>
      <c r="L124" s="5"/>
      <c r="M124" s="5">
        <v>-200000</v>
      </c>
      <c r="N124" s="5">
        <f t="shared" si="8"/>
        <v>0</v>
      </c>
      <c r="O124" s="6"/>
    </row>
    <row r="125" spans="1:15" ht="30">
      <c r="A125" s="22" t="s">
        <v>107</v>
      </c>
      <c r="B125" s="25">
        <v>450000</v>
      </c>
      <c r="C125" s="25">
        <v>122000</v>
      </c>
      <c r="D125" s="25"/>
      <c r="E125" s="25"/>
      <c r="F125" s="25"/>
      <c r="G125" s="25"/>
      <c r="H125" s="25"/>
      <c r="I125" s="25"/>
      <c r="J125" s="25"/>
      <c r="K125" s="5"/>
      <c r="L125" s="5"/>
      <c r="M125" s="5">
        <v>-572000</v>
      </c>
      <c r="N125" s="5">
        <f t="shared" si="8"/>
        <v>0</v>
      </c>
      <c r="O125" s="6"/>
    </row>
    <row r="126" spans="1:15" ht="30">
      <c r="A126" s="22" t="s">
        <v>108</v>
      </c>
      <c r="B126" s="25"/>
      <c r="C126" s="25"/>
      <c r="D126" s="25"/>
      <c r="E126" s="25"/>
      <c r="F126" s="25"/>
      <c r="G126" s="25"/>
      <c r="H126" s="25"/>
      <c r="I126" s="25"/>
      <c r="J126" s="25">
        <v>621284</v>
      </c>
      <c r="K126" s="5"/>
      <c r="L126" s="5"/>
      <c r="M126" s="5">
        <v>-621284</v>
      </c>
      <c r="N126" s="5">
        <f t="shared" si="8"/>
        <v>0</v>
      </c>
      <c r="O126" s="6"/>
    </row>
    <row r="127" spans="1:15" ht="30">
      <c r="A127" s="22" t="s">
        <v>109</v>
      </c>
      <c r="B127" s="25"/>
      <c r="C127" s="25"/>
      <c r="D127" s="25">
        <v>137000</v>
      </c>
      <c r="E127" s="25"/>
      <c r="F127" s="25"/>
      <c r="G127" s="25"/>
      <c r="H127" s="25"/>
      <c r="I127" s="25"/>
      <c r="J127" s="25">
        <v>554650</v>
      </c>
      <c r="K127" s="5"/>
      <c r="L127" s="5"/>
      <c r="M127" s="5">
        <v>-691650</v>
      </c>
      <c r="N127" s="5">
        <f t="shared" si="8"/>
        <v>0</v>
      </c>
      <c r="O127" s="6"/>
    </row>
    <row r="128" spans="1:15">
      <c r="A128" s="17" t="s">
        <v>110</v>
      </c>
      <c r="B128" s="25">
        <v>2890341</v>
      </c>
      <c r="C128" s="25">
        <v>459267</v>
      </c>
      <c r="D128" s="25">
        <v>2462941</v>
      </c>
      <c r="E128" s="25"/>
      <c r="F128" s="25"/>
      <c r="G128" s="25"/>
      <c r="H128" s="25"/>
      <c r="I128" s="25"/>
      <c r="J128" s="25"/>
      <c r="K128" s="5"/>
      <c r="L128" s="5"/>
      <c r="M128" s="5">
        <v>-584574</v>
      </c>
      <c r="N128" s="5">
        <f t="shared" si="8"/>
        <v>5227975</v>
      </c>
      <c r="O128" s="6"/>
    </row>
    <row r="129" spans="1:17">
      <c r="A129" s="40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>
        <f t="shared" si="8"/>
        <v>0</v>
      </c>
      <c r="O129" s="6"/>
    </row>
    <row r="130" spans="1:17">
      <c r="A130" s="21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>
        <f t="shared" si="8"/>
        <v>0</v>
      </c>
      <c r="O130" s="6"/>
    </row>
    <row r="131" spans="1:17">
      <c r="A131" s="21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>
        <f t="shared" si="8"/>
        <v>0</v>
      </c>
      <c r="O131" s="6"/>
    </row>
    <row r="132" spans="1:17" s="1" customFormat="1">
      <c r="A132" s="7" t="s">
        <v>111</v>
      </c>
      <c r="B132" s="8">
        <f>SUM(B115:B131)</f>
        <v>126793094</v>
      </c>
      <c r="C132" s="8">
        <f t="shared" ref="C132:M132" si="11">SUM(C115:C131)</f>
        <v>33252672</v>
      </c>
      <c r="D132" s="8">
        <f t="shared" si="11"/>
        <v>73282042</v>
      </c>
      <c r="E132" s="8">
        <f t="shared" si="11"/>
        <v>14781600</v>
      </c>
      <c r="F132" s="8">
        <f t="shared" si="11"/>
        <v>1185000</v>
      </c>
      <c r="G132" s="8">
        <f t="shared" si="11"/>
        <v>3005398</v>
      </c>
      <c r="H132" s="8">
        <f t="shared" si="11"/>
        <v>5554025</v>
      </c>
      <c r="I132" s="8">
        <f t="shared" si="11"/>
        <v>828982</v>
      </c>
      <c r="J132" s="8">
        <f t="shared" si="11"/>
        <v>9972591</v>
      </c>
      <c r="K132" s="8">
        <f>SUM(K115:K131)</f>
        <v>1000000</v>
      </c>
      <c r="L132" s="8">
        <f>SUM(L115:L131)</f>
        <v>0</v>
      </c>
      <c r="M132" s="8">
        <f t="shared" si="11"/>
        <v>9223857</v>
      </c>
      <c r="N132" s="8">
        <f>SUM(N115:N131)</f>
        <v>278879261</v>
      </c>
      <c r="O132" s="47"/>
      <c r="P132" s="11"/>
    </row>
    <row r="133" spans="1:17" s="1" customFormat="1">
      <c r="A133" s="48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1"/>
      <c r="Q133" s="11"/>
    </row>
  </sheetData>
  <mergeCells count="1">
    <mergeCell ref="A1:N1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Header>&amp;CÖNKORMÁNYZAT ÖSSZESEN
2016. ELŐIRÁNYZAT MÓDOSÍTÁS KIMUTATÁS</oddHeader>
    <oddFooter>&amp;C&amp;P</oddFooter>
  </headerFooter>
  <rowBreaks count="1" manualBreakCount="1">
    <brk id="4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S154"/>
  <sheetViews>
    <sheetView tabSelected="1" topLeftCell="A166" workbookViewId="0">
      <selection activeCell="D5" sqref="D5"/>
    </sheetView>
  </sheetViews>
  <sheetFormatPr defaultRowHeight="15"/>
  <cols>
    <col min="1" max="1" width="24.85546875" style="49" bestFit="1" customWidth="1"/>
    <col min="2" max="16" width="12.7109375" style="50" customWidth="1"/>
    <col min="17" max="17" width="16.140625" style="2" bestFit="1" customWidth="1"/>
    <col min="18" max="18" width="12.7109375" style="2" customWidth="1"/>
    <col min="19" max="19" width="14.5703125" bestFit="1" customWidth="1"/>
  </cols>
  <sheetData>
    <row r="1" spans="1:18">
      <c r="A1" s="92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4"/>
    </row>
    <row r="2" spans="1:18">
      <c r="A2" s="49" t="s">
        <v>0</v>
      </c>
    </row>
    <row r="3" spans="1:18" s="54" customFormat="1" ht="30">
      <c r="A3" s="17" t="s">
        <v>1</v>
      </c>
      <c r="B3" s="51" t="s">
        <v>2</v>
      </c>
      <c r="C3" s="51" t="s">
        <v>3</v>
      </c>
      <c r="D3" s="51" t="s">
        <v>4</v>
      </c>
      <c r="E3" s="51" t="s">
        <v>5</v>
      </c>
      <c r="F3" s="51" t="s">
        <v>6</v>
      </c>
      <c r="G3" s="51" t="s">
        <v>7</v>
      </c>
      <c r="H3" s="51"/>
      <c r="I3" s="51"/>
      <c r="J3" s="51"/>
      <c r="K3" s="51"/>
      <c r="L3" s="51"/>
      <c r="M3" s="51"/>
      <c r="N3" s="51"/>
      <c r="O3" s="51"/>
      <c r="P3" s="51" t="s">
        <v>15</v>
      </c>
      <c r="Q3" s="52" t="s">
        <v>9</v>
      </c>
      <c r="R3" s="53"/>
    </row>
    <row r="4" spans="1:18">
      <c r="A4" s="17" t="s">
        <v>10</v>
      </c>
      <c r="B4" s="25">
        <v>161446758</v>
      </c>
      <c r="C4" s="25">
        <v>10230000</v>
      </c>
      <c r="D4" s="25">
        <v>34680000</v>
      </c>
      <c r="E4" s="25">
        <v>2692000</v>
      </c>
      <c r="F4" s="25">
        <v>5554000</v>
      </c>
      <c r="G4" s="25"/>
      <c r="H4" s="25"/>
      <c r="I4" s="25"/>
      <c r="J4" s="25"/>
      <c r="K4" s="25"/>
      <c r="L4" s="25"/>
      <c r="M4" s="25"/>
      <c r="N4" s="25"/>
      <c r="O4" s="25"/>
      <c r="P4" s="25"/>
      <c r="Q4" s="5">
        <f>SUM(B4:P4)</f>
        <v>214602758</v>
      </c>
    </row>
    <row r="5" spans="1:18">
      <c r="A5" s="17" t="s">
        <v>112</v>
      </c>
      <c r="B5" s="25">
        <v>853875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5">
        <f t="shared" ref="Q5:Q46" si="0">SUM(B5:P5)</f>
        <v>853875</v>
      </c>
    </row>
    <row r="6" spans="1:18">
      <c r="A6" s="17" t="s">
        <v>113</v>
      </c>
      <c r="B6" s="25">
        <v>201456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5">
        <f t="shared" si="0"/>
        <v>201456</v>
      </c>
    </row>
    <row r="7" spans="1:18">
      <c r="A7" s="17" t="s">
        <v>114</v>
      </c>
      <c r="B7" s="25">
        <v>241509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5">
        <f t="shared" si="0"/>
        <v>241509</v>
      </c>
    </row>
    <row r="8" spans="1:18">
      <c r="A8" s="5" t="s">
        <v>11</v>
      </c>
      <c r="B8" s="25"/>
      <c r="C8" s="25"/>
      <c r="D8" s="25"/>
      <c r="E8" s="25"/>
      <c r="F8" s="25">
        <v>-5554000</v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5">
        <f t="shared" si="0"/>
        <v>-5554000</v>
      </c>
    </row>
    <row r="9" spans="1:18">
      <c r="A9" s="17" t="s">
        <v>15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>
        <v>20187000</v>
      </c>
      <c r="Q9" s="5">
        <f t="shared" si="0"/>
        <v>20187000</v>
      </c>
    </row>
    <row r="10" spans="1:18">
      <c r="A10" s="17" t="s">
        <v>16</v>
      </c>
      <c r="B10" s="25"/>
      <c r="C10" s="25">
        <v>12207058</v>
      </c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5">
        <f t="shared" si="0"/>
        <v>12207058</v>
      </c>
    </row>
    <row r="11" spans="1:18">
      <c r="A11" s="55" t="s">
        <v>115</v>
      </c>
      <c r="B11" s="56">
        <f>SUM(B4:B10)</f>
        <v>162743598</v>
      </c>
      <c r="C11" s="56">
        <f t="shared" ref="C11:P11" si="1">SUM(C4:C10)</f>
        <v>22437058</v>
      </c>
      <c r="D11" s="56">
        <f t="shared" si="1"/>
        <v>34680000</v>
      </c>
      <c r="E11" s="56">
        <f t="shared" si="1"/>
        <v>2692000</v>
      </c>
      <c r="F11" s="56">
        <f t="shared" si="1"/>
        <v>0</v>
      </c>
      <c r="G11" s="56">
        <f t="shared" si="1"/>
        <v>0</v>
      </c>
      <c r="H11" s="56">
        <f t="shared" si="1"/>
        <v>0</v>
      </c>
      <c r="I11" s="56">
        <f t="shared" si="1"/>
        <v>0</v>
      </c>
      <c r="J11" s="56">
        <f t="shared" si="1"/>
        <v>0</v>
      </c>
      <c r="K11" s="56"/>
      <c r="L11" s="56">
        <f t="shared" si="1"/>
        <v>0</v>
      </c>
      <c r="M11" s="56">
        <f t="shared" si="1"/>
        <v>0</v>
      </c>
      <c r="N11" s="56">
        <f t="shared" si="1"/>
        <v>0</v>
      </c>
      <c r="O11" s="56">
        <f t="shared" si="1"/>
        <v>0</v>
      </c>
      <c r="P11" s="56">
        <f t="shared" si="1"/>
        <v>20187000</v>
      </c>
      <c r="Q11" s="57">
        <f t="shared" si="0"/>
        <v>242739656</v>
      </c>
    </row>
    <row r="12" spans="1:18">
      <c r="A12" s="58" t="s">
        <v>18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7"/>
    </row>
    <row r="13" spans="1:18">
      <c r="A13" s="4" t="s">
        <v>19</v>
      </c>
      <c r="B13" s="25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7"/>
    </row>
    <row r="14" spans="1:18" ht="45">
      <c r="A14" s="19" t="s">
        <v>20</v>
      </c>
      <c r="B14" s="25">
        <v>7522074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7">
        <f>SUM(B14:P14)</f>
        <v>7522074</v>
      </c>
    </row>
    <row r="15" spans="1:18">
      <c r="A15" s="20" t="s">
        <v>21</v>
      </c>
      <c r="B15" s="25">
        <v>-4951800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7">
        <f>SUM(B15:P15)</f>
        <v>-4951800</v>
      </c>
    </row>
    <row r="16" spans="1:18">
      <c r="A16" s="21" t="s">
        <v>22</v>
      </c>
      <c r="B16" s="25">
        <v>-33060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7">
        <f>SUM(B16:P16)</f>
        <v>-33060</v>
      </c>
    </row>
    <row r="17" spans="1:17">
      <c r="A17" s="20" t="s">
        <v>23</v>
      </c>
      <c r="B17" s="25">
        <v>1145134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7">
        <f>SUM(B17:P17)</f>
        <v>1145134</v>
      </c>
    </row>
    <row r="18" spans="1:17">
      <c r="A18" s="17" t="s">
        <v>116</v>
      </c>
      <c r="B18" s="25">
        <v>420751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8">
        <f t="shared" si="0"/>
        <v>420751</v>
      </c>
    </row>
    <row r="19" spans="1:17" ht="30">
      <c r="A19" s="22" t="s">
        <v>25</v>
      </c>
      <c r="B19" s="25">
        <v>203309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8">
        <f t="shared" si="0"/>
        <v>203309</v>
      </c>
    </row>
    <row r="20" spans="1:17" ht="30">
      <c r="A20" s="22" t="s">
        <v>26</v>
      </c>
      <c r="B20" s="25">
        <v>168459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8">
        <f t="shared" si="0"/>
        <v>168459</v>
      </c>
    </row>
    <row r="21" spans="1:17">
      <c r="A21" s="17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5">
        <f t="shared" si="0"/>
        <v>0</v>
      </c>
    </row>
    <row r="22" spans="1:17" ht="30">
      <c r="A22" s="22" t="s">
        <v>27</v>
      </c>
      <c r="B22" s="25"/>
      <c r="C22" s="25">
        <v>371200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57">
        <f>SUM(B22:P22)</f>
        <v>371200</v>
      </c>
    </row>
    <row r="23" spans="1:17">
      <c r="A23" s="17" t="s">
        <v>28</v>
      </c>
      <c r="B23" s="25"/>
      <c r="C23" s="25">
        <v>281940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5">
        <f t="shared" si="0"/>
        <v>281940</v>
      </c>
    </row>
    <row r="24" spans="1:17">
      <c r="A24" s="17" t="s">
        <v>117</v>
      </c>
      <c r="B24" s="25"/>
      <c r="C24" s="25">
        <v>6637124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5">
        <f t="shared" si="0"/>
        <v>6637124</v>
      </c>
    </row>
    <row r="25" spans="1:17" ht="30">
      <c r="A25" s="24" t="s">
        <v>32</v>
      </c>
      <c r="B25" s="25"/>
      <c r="C25" s="25"/>
      <c r="D25" s="25"/>
      <c r="E25" s="25"/>
      <c r="F25" s="25"/>
      <c r="G25" s="25">
        <v>124000</v>
      </c>
      <c r="H25" s="25"/>
      <c r="I25" s="25"/>
      <c r="J25" s="25"/>
      <c r="K25" s="25"/>
      <c r="L25" s="25"/>
      <c r="M25" s="25"/>
      <c r="N25" s="25"/>
      <c r="O25" s="25"/>
      <c r="P25" s="25"/>
      <c r="Q25" s="5">
        <f t="shared" si="0"/>
        <v>124000</v>
      </c>
    </row>
    <row r="26" spans="1:17" ht="30">
      <c r="A26" s="22" t="s">
        <v>33</v>
      </c>
      <c r="B26" s="25"/>
      <c r="C26" s="25">
        <v>336400</v>
      </c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5">
        <f t="shared" si="0"/>
        <v>336400</v>
      </c>
    </row>
    <row r="27" spans="1:17">
      <c r="A27" s="17" t="s">
        <v>35</v>
      </c>
      <c r="B27" s="25"/>
      <c r="C27" s="25">
        <v>5227975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5">
        <f t="shared" si="0"/>
        <v>5227975</v>
      </c>
    </row>
    <row r="28" spans="1:17">
      <c r="A28" s="17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5">
        <f t="shared" si="0"/>
        <v>0</v>
      </c>
    </row>
    <row r="29" spans="1:17">
      <c r="A29" s="17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5">
        <f t="shared" si="0"/>
        <v>0</v>
      </c>
    </row>
    <row r="30" spans="1:17">
      <c r="A30" s="17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5">
        <f t="shared" si="0"/>
        <v>0</v>
      </c>
    </row>
    <row r="31" spans="1:17">
      <c r="A31" s="17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5">
        <f t="shared" si="0"/>
        <v>0</v>
      </c>
    </row>
    <row r="32" spans="1:17">
      <c r="A32" s="17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5">
        <f t="shared" si="0"/>
        <v>0</v>
      </c>
    </row>
    <row r="33" spans="1:19">
      <c r="A33" s="17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5">
        <f t="shared" si="0"/>
        <v>0</v>
      </c>
    </row>
    <row r="34" spans="1:19">
      <c r="A34" s="17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5">
        <f t="shared" si="0"/>
        <v>0</v>
      </c>
    </row>
    <row r="35" spans="1:19">
      <c r="A35" s="17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5">
        <f t="shared" si="0"/>
        <v>0</v>
      </c>
    </row>
    <row r="36" spans="1:19">
      <c r="A36" s="17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5">
        <f t="shared" si="0"/>
        <v>0</v>
      </c>
    </row>
    <row r="37" spans="1:19">
      <c r="A37" s="17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5">
        <f t="shared" si="0"/>
        <v>0</v>
      </c>
    </row>
    <row r="38" spans="1:19">
      <c r="A38" s="17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5">
        <f t="shared" si="0"/>
        <v>0</v>
      </c>
    </row>
    <row r="39" spans="1:19">
      <c r="A39" s="17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5">
        <f t="shared" si="0"/>
        <v>0</v>
      </c>
    </row>
    <row r="40" spans="1:19">
      <c r="A40" s="17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5">
        <f t="shared" si="0"/>
        <v>0</v>
      </c>
    </row>
    <row r="41" spans="1:19">
      <c r="A41" s="17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5">
        <f t="shared" si="0"/>
        <v>0</v>
      </c>
    </row>
    <row r="42" spans="1:19">
      <c r="A42" s="17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5">
        <f t="shared" si="0"/>
        <v>0</v>
      </c>
    </row>
    <row r="43" spans="1:19">
      <c r="A43" s="17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5">
        <f t="shared" si="0"/>
        <v>0</v>
      </c>
    </row>
    <row r="44" spans="1:19">
      <c r="A44" s="17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5">
        <f t="shared" si="0"/>
        <v>0</v>
      </c>
    </row>
    <row r="45" spans="1:19">
      <c r="A45" s="17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5">
        <f t="shared" si="0"/>
        <v>0</v>
      </c>
    </row>
    <row r="46" spans="1:19">
      <c r="A46" s="17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5">
        <f t="shared" si="0"/>
        <v>0</v>
      </c>
    </row>
    <row r="47" spans="1:19" s="1" customFormat="1">
      <c r="A47" s="18" t="s">
        <v>118</v>
      </c>
      <c r="B47" s="59">
        <f>SUM(B11:B46)</f>
        <v>167218465</v>
      </c>
      <c r="C47" s="59">
        <f t="shared" ref="C47:P47" si="2">SUM(C11:C46)</f>
        <v>35291697</v>
      </c>
      <c r="D47" s="59">
        <f t="shared" si="2"/>
        <v>34680000</v>
      </c>
      <c r="E47" s="59">
        <f t="shared" si="2"/>
        <v>2692000</v>
      </c>
      <c r="F47" s="59">
        <f t="shared" si="2"/>
        <v>0</v>
      </c>
      <c r="G47" s="59">
        <f t="shared" si="2"/>
        <v>124000</v>
      </c>
      <c r="H47" s="59">
        <f t="shared" si="2"/>
        <v>0</v>
      </c>
      <c r="I47" s="59">
        <f t="shared" si="2"/>
        <v>0</v>
      </c>
      <c r="J47" s="59">
        <f t="shared" si="2"/>
        <v>0</v>
      </c>
      <c r="K47" s="59"/>
      <c r="L47" s="59">
        <f t="shared" si="2"/>
        <v>0</v>
      </c>
      <c r="M47" s="59">
        <f t="shared" si="2"/>
        <v>0</v>
      </c>
      <c r="N47" s="59">
        <f t="shared" si="2"/>
        <v>0</v>
      </c>
      <c r="O47" s="59">
        <f t="shared" si="2"/>
        <v>0</v>
      </c>
      <c r="P47" s="59">
        <f t="shared" si="2"/>
        <v>20187000</v>
      </c>
      <c r="Q47" s="8">
        <f>SUM(Q11:Q46)</f>
        <v>260193162</v>
      </c>
      <c r="R47" s="28"/>
      <c r="S47" s="60"/>
    </row>
    <row r="48" spans="1:19" s="1" customFormat="1">
      <c r="A48" s="61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10"/>
      <c r="R48" s="28"/>
      <c r="S48" s="60"/>
    </row>
    <row r="49" spans="1:19" s="1" customFormat="1">
      <c r="A49" s="61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10"/>
      <c r="R49" s="28"/>
      <c r="S49" s="60"/>
    </row>
    <row r="50" spans="1:19" s="1" customFormat="1">
      <c r="A50" s="61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10"/>
      <c r="R50" s="28"/>
      <c r="S50" s="60"/>
    </row>
    <row r="52" spans="1:19">
      <c r="A52" s="49" t="s">
        <v>39</v>
      </c>
    </row>
    <row r="53" spans="1:19" s="1" customFormat="1" ht="45">
      <c r="A53" s="18" t="s">
        <v>1</v>
      </c>
      <c r="B53" s="9" t="s">
        <v>40</v>
      </c>
      <c r="C53" s="9" t="s">
        <v>41</v>
      </c>
      <c r="D53" s="9" t="s">
        <v>42</v>
      </c>
      <c r="E53" s="9" t="s">
        <v>43</v>
      </c>
      <c r="F53" s="9" t="s">
        <v>44</v>
      </c>
      <c r="G53" s="9" t="s">
        <v>45</v>
      </c>
      <c r="H53" s="9" t="s">
        <v>11</v>
      </c>
      <c r="I53" s="9" t="s">
        <v>119</v>
      </c>
      <c r="J53" s="9" t="s">
        <v>47</v>
      </c>
      <c r="K53" s="9"/>
      <c r="L53" s="9" t="s">
        <v>120</v>
      </c>
      <c r="M53" s="9" t="s">
        <v>121</v>
      </c>
      <c r="N53" s="9" t="s">
        <v>122</v>
      </c>
      <c r="O53" s="9" t="s">
        <v>123</v>
      </c>
      <c r="P53" s="9" t="s">
        <v>49</v>
      </c>
      <c r="Q53" s="30" t="s">
        <v>9</v>
      </c>
      <c r="R53" s="28"/>
    </row>
    <row r="54" spans="1:19" s="65" customFormat="1">
      <c r="A54" s="63" t="s">
        <v>10</v>
      </c>
      <c r="B54" s="32">
        <v>22676000</v>
      </c>
      <c r="C54" s="32">
        <v>6439000</v>
      </c>
      <c r="D54" s="32">
        <v>31268000</v>
      </c>
      <c r="E54" s="32">
        <v>14074000</v>
      </c>
      <c r="F54" s="32"/>
      <c r="G54" s="32">
        <v>1760000</v>
      </c>
      <c r="H54" s="32">
        <v>5554000</v>
      </c>
      <c r="I54" s="32"/>
      <c r="J54" s="32"/>
      <c r="K54" s="32"/>
      <c r="L54" s="32"/>
      <c r="M54" s="32">
        <v>32649000</v>
      </c>
      <c r="N54" s="32">
        <v>71542000</v>
      </c>
      <c r="O54" s="32">
        <v>21336000</v>
      </c>
      <c r="P54" s="32">
        <v>7304758</v>
      </c>
      <c r="Q54" s="13">
        <f t="shared" ref="Q54:Q60" si="3">SUM(B54:P54)</f>
        <v>214602758</v>
      </c>
      <c r="R54" s="64"/>
    </row>
    <row r="55" spans="1:19" s="65" customFormat="1">
      <c r="A55" s="31" t="s">
        <v>50</v>
      </c>
      <c r="B55" s="32"/>
      <c r="C55" s="32"/>
      <c r="D55" s="32">
        <v>-1135000</v>
      </c>
      <c r="E55" s="32"/>
      <c r="F55" s="32">
        <v>1135000</v>
      </c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13">
        <f t="shared" si="3"/>
        <v>0</v>
      </c>
      <c r="R55" s="64"/>
    </row>
    <row r="56" spans="1:19" s="65" customFormat="1">
      <c r="A56" s="31" t="s">
        <v>51</v>
      </c>
      <c r="B56" s="32"/>
      <c r="C56" s="32"/>
      <c r="D56" s="32">
        <v>-1225000</v>
      </c>
      <c r="E56" s="32"/>
      <c r="F56" s="32"/>
      <c r="G56" s="32">
        <v>225000</v>
      </c>
      <c r="H56" s="32"/>
      <c r="I56" s="32"/>
      <c r="J56" s="32"/>
      <c r="K56" s="32"/>
      <c r="L56" s="32">
        <v>1000000</v>
      </c>
      <c r="M56" s="32"/>
      <c r="N56" s="32"/>
      <c r="O56" s="32"/>
      <c r="P56" s="32"/>
      <c r="Q56" s="13">
        <f t="shared" si="3"/>
        <v>0</v>
      </c>
      <c r="R56" s="64"/>
    </row>
    <row r="57" spans="1:19">
      <c r="A57" s="17" t="s">
        <v>124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>
        <v>385245</v>
      </c>
      <c r="N57" s="25">
        <v>377825</v>
      </c>
      <c r="O57" s="25">
        <v>90805</v>
      </c>
      <c r="P57" s="25"/>
      <c r="Q57" s="5">
        <f t="shared" si="3"/>
        <v>853875</v>
      </c>
    </row>
    <row r="58" spans="1:19">
      <c r="A58" s="17" t="s">
        <v>125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>
        <v>201456</v>
      </c>
      <c r="O58" s="25"/>
      <c r="P58" s="25"/>
      <c r="Q58" s="5">
        <f t="shared" si="3"/>
        <v>201456</v>
      </c>
    </row>
    <row r="59" spans="1:19">
      <c r="A59" s="17" t="s">
        <v>126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>
        <v>241509</v>
      </c>
      <c r="O59" s="25"/>
      <c r="P59" s="25"/>
      <c r="Q59" s="5">
        <f t="shared" si="3"/>
        <v>241509</v>
      </c>
    </row>
    <row r="60" spans="1:19">
      <c r="A60" s="17" t="s">
        <v>52</v>
      </c>
      <c r="B60" s="25"/>
      <c r="C60" s="25"/>
      <c r="D60" s="25"/>
      <c r="E60" s="25"/>
      <c r="F60" s="25"/>
      <c r="G60" s="25"/>
      <c r="H60" s="25">
        <v>-5554000</v>
      </c>
      <c r="I60" s="25"/>
      <c r="J60" s="25"/>
      <c r="K60" s="25"/>
      <c r="L60" s="25"/>
      <c r="M60" s="25"/>
      <c r="N60" s="25"/>
      <c r="O60" s="25"/>
      <c r="P60" s="25"/>
      <c r="Q60" s="5">
        <f t="shared" si="3"/>
        <v>-5554000</v>
      </c>
    </row>
    <row r="61" spans="1:19">
      <c r="A61" s="17" t="s">
        <v>53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5">
        <f t="shared" ref="Q61:Q113" si="4">SUM(B61:P61)</f>
        <v>0</v>
      </c>
    </row>
    <row r="62" spans="1:19">
      <c r="A62" s="20" t="s">
        <v>54</v>
      </c>
      <c r="B62" s="25"/>
      <c r="C62" s="25"/>
      <c r="D62" s="25"/>
      <c r="E62" s="25"/>
      <c r="F62" s="25"/>
      <c r="G62" s="25"/>
      <c r="H62" s="25"/>
      <c r="I62" s="25"/>
      <c r="J62" s="25">
        <v>5198947</v>
      </c>
      <c r="K62" s="25"/>
      <c r="L62" s="25"/>
      <c r="M62" s="25"/>
      <c r="N62" s="25"/>
      <c r="O62" s="25"/>
      <c r="P62" s="25"/>
      <c r="Q62" s="5">
        <f t="shared" si="4"/>
        <v>5198947</v>
      </c>
    </row>
    <row r="63" spans="1:19">
      <c r="A63" s="20" t="s">
        <v>55</v>
      </c>
      <c r="B63" s="25"/>
      <c r="C63" s="25"/>
      <c r="D63" s="25">
        <v>1403716</v>
      </c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5">
        <f t="shared" si="4"/>
        <v>1403716</v>
      </c>
    </row>
    <row r="64" spans="1:19">
      <c r="A64" s="20" t="s">
        <v>56</v>
      </c>
      <c r="B64" s="25"/>
      <c r="C64" s="25"/>
      <c r="D64" s="25"/>
      <c r="E64" s="25"/>
      <c r="F64" s="25"/>
      <c r="G64" s="25"/>
      <c r="H64" s="25"/>
      <c r="I64" s="25"/>
      <c r="J64" s="25">
        <v>469900</v>
      </c>
      <c r="K64" s="25"/>
      <c r="L64" s="25"/>
      <c r="M64" s="25"/>
      <c r="N64" s="25"/>
      <c r="O64" s="25"/>
      <c r="P64" s="25"/>
      <c r="Q64" s="5">
        <f t="shared" si="4"/>
        <v>469900</v>
      </c>
    </row>
    <row r="65" spans="1:17">
      <c r="A65" s="20" t="s">
        <v>56</v>
      </c>
      <c r="B65" s="25"/>
      <c r="C65" s="25"/>
      <c r="D65" s="25"/>
      <c r="E65" s="25"/>
      <c r="F65" s="25"/>
      <c r="G65" s="25"/>
      <c r="H65" s="25"/>
      <c r="I65" s="25"/>
      <c r="J65" s="25">
        <v>571500</v>
      </c>
      <c r="K65" s="25"/>
      <c r="L65" s="25"/>
      <c r="M65" s="25"/>
      <c r="N65" s="25"/>
      <c r="O65" s="25"/>
      <c r="P65" s="25"/>
      <c r="Q65" s="5">
        <f t="shared" si="4"/>
        <v>571500</v>
      </c>
    </row>
    <row r="66" spans="1:17">
      <c r="A66" s="20" t="s">
        <v>57</v>
      </c>
      <c r="B66" s="25"/>
      <c r="C66" s="25"/>
      <c r="D66" s="25">
        <v>120000</v>
      </c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5">
        <f t="shared" si="4"/>
        <v>120000</v>
      </c>
    </row>
    <row r="67" spans="1:17">
      <c r="A67" s="20" t="s">
        <v>58</v>
      </c>
      <c r="B67" s="25"/>
      <c r="C67" s="25"/>
      <c r="D67" s="25">
        <v>202142</v>
      </c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5">
        <f t="shared" si="4"/>
        <v>202142</v>
      </c>
    </row>
    <row r="68" spans="1:17">
      <c r="A68" s="20" t="s">
        <v>59</v>
      </c>
      <c r="B68" s="25"/>
      <c r="C68" s="25"/>
      <c r="D68" s="25">
        <v>26734</v>
      </c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5">
        <f t="shared" si="4"/>
        <v>26734</v>
      </c>
    </row>
    <row r="69" spans="1:17">
      <c r="A69" s="20" t="s">
        <v>60</v>
      </c>
      <c r="B69" s="25"/>
      <c r="C69" s="25"/>
      <c r="D69" s="25">
        <v>70400</v>
      </c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5">
        <f t="shared" si="4"/>
        <v>70400</v>
      </c>
    </row>
    <row r="70" spans="1:17">
      <c r="A70" s="20" t="s">
        <v>60</v>
      </c>
      <c r="B70" s="25"/>
      <c r="C70" s="25"/>
      <c r="D70" s="25">
        <v>56800</v>
      </c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5">
        <f t="shared" si="4"/>
        <v>56800</v>
      </c>
    </row>
    <row r="71" spans="1:17">
      <c r="A71" s="20" t="s">
        <v>61</v>
      </c>
      <c r="B71" s="25"/>
      <c r="C71" s="25"/>
      <c r="D71" s="25">
        <v>30000</v>
      </c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5">
        <f t="shared" si="4"/>
        <v>30000</v>
      </c>
    </row>
    <row r="72" spans="1:17">
      <c r="A72" s="20" t="s">
        <v>62</v>
      </c>
      <c r="B72" s="25"/>
      <c r="C72" s="25"/>
      <c r="D72" s="25">
        <v>285750</v>
      </c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5">
        <f t="shared" si="4"/>
        <v>285750</v>
      </c>
    </row>
    <row r="73" spans="1:17">
      <c r="A73" s="20" t="s">
        <v>63</v>
      </c>
      <c r="B73" s="25"/>
      <c r="C73" s="25"/>
      <c r="D73" s="25"/>
      <c r="E73" s="25"/>
      <c r="F73" s="25"/>
      <c r="G73" s="25">
        <v>500000</v>
      </c>
      <c r="H73" s="25"/>
      <c r="I73" s="25"/>
      <c r="J73" s="25"/>
      <c r="K73" s="25"/>
      <c r="L73" s="25"/>
      <c r="M73" s="25"/>
      <c r="N73" s="25"/>
      <c r="O73" s="25"/>
      <c r="P73" s="25"/>
      <c r="Q73" s="5">
        <f t="shared" si="4"/>
        <v>500000</v>
      </c>
    </row>
    <row r="74" spans="1:17">
      <c r="A74" s="20" t="s">
        <v>127</v>
      </c>
      <c r="B74" s="25"/>
      <c r="C74" s="25"/>
      <c r="D74" s="25"/>
      <c r="E74" s="25"/>
      <c r="F74" s="25"/>
      <c r="G74" s="25">
        <v>36540</v>
      </c>
      <c r="H74" s="25"/>
      <c r="I74" s="25"/>
      <c r="J74" s="25"/>
      <c r="K74" s="25"/>
      <c r="L74" s="25"/>
      <c r="M74" s="25"/>
      <c r="N74" s="25"/>
      <c r="O74" s="25"/>
      <c r="P74" s="25"/>
      <c r="Q74" s="5">
        <f t="shared" si="4"/>
        <v>36540</v>
      </c>
    </row>
    <row r="75" spans="1:17">
      <c r="A75" s="20" t="s">
        <v>65</v>
      </c>
      <c r="B75" s="25"/>
      <c r="C75" s="25"/>
      <c r="D75" s="25"/>
      <c r="E75" s="25"/>
      <c r="F75" s="25"/>
      <c r="G75" s="25">
        <v>95500</v>
      </c>
      <c r="H75" s="25"/>
      <c r="I75" s="25"/>
      <c r="J75" s="25"/>
      <c r="K75" s="25"/>
      <c r="L75" s="25"/>
      <c r="M75" s="25"/>
      <c r="N75" s="25"/>
      <c r="O75" s="25"/>
      <c r="P75" s="25"/>
      <c r="Q75" s="5">
        <f t="shared" si="4"/>
        <v>95500</v>
      </c>
    </row>
    <row r="76" spans="1:17">
      <c r="A76" s="20" t="s">
        <v>66</v>
      </c>
      <c r="B76" s="25"/>
      <c r="C76" s="25"/>
      <c r="D76" s="25"/>
      <c r="E76" s="25"/>
      <c r="F76" s="25"/>
      <c r="G76" s="25">
        <v>36350</v>
      </c>
      <c r="H76" s="25"/>
      <c r="I76" s="25"/>
      <c r="J76" s="25"/>
      <c r="K76" s="25"/>
      <c r="L76" s="25"/>
      <c r="M76" s="25"/>
      <c r="N76" s="25"/>
      <c r="O76" s="25"/>
      <c r="P76" s="25"/>
      <c r="Q76" s="5">
        <f t="shared" si="4"/>
        <v>36350</v>
      </c>
    </row>
    <row r="77" spans="1:17">
      <c r="A77" s="20" t="s">
        <v>67</v>
      </c>
      <c r="B77" s="25">
        <v>201915</v>
      </c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5">
        <f t="shared" si="4"/>
        <v>201915</v>
      </c>
    </row>
    <row r="78" spans="1:17">
      <c r="A78" s="20" t="s">
        <v>68</v>
      </c>
      <c r="B78" s="25"/>
      <c r="C78" s="25"/>
      <c r="D78" s="25">
        <v>59000</v>
      </c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5">
        <f t="shared" si="4"/>
        <v>59000</v>
      </c>
    </row>
    <row r="79" spans="1:17">
      <c r="A79" s="20" t="s">
        <v>69</v>
      </c>
      <c r="B79" s="25"/>
      <c r="C79" s="25"/>
      <c r="D79" s="25"/>
      <c r="E79" s="25"/>
      <c r="F79" s="25"/>
      <c r="G79" s="25">
        <v>20000</v>
      </c>
      <c r="H79" s="25"/>
      <c r="I79" s="25"/>
      <c r="J79" s="25"/>
      <c r="K79" s="25"/>
      <c r="L79" s="25"/>
      <c r="M79" s="25"/>
      <c r="N79" s="25"/>
      <c r="O79" s="25"/>
      <c r="P79" s="25"/>
      <c r="Q79" s="5">
        <f t="shared" si="4"/>
        <v>20000</v>
      </c>
    </row>
    <row r="80" spans="1:17">
      <c r="A80" s="20" t="s">
        <v>70</v>
      </c>
      <c r="B80" s="25"/>
      <c r="C80" s="25"/>
      <c r="D80" s="25"/>
      <c r="E80" s="25"/>
      <c r="F80" s="25"/>
      <c r="G80" s="25"/>
      <c r="H80" s="25">
        <v>5554025</v>
      </c>
      <c r="I80" s="25"/>
      <c r="J80" s="25"/>
      <c r="K80" s="25"/>
      <c r="L80" s="25"/>
      <c r="M80" s="25"/>
      <c r="N80" s="25"/>
      <c r="O80" s="25"/>
      <c r="P80" s="25"/>
      <c r="Q80" s="5">
        <f t="shared" si="4"/>
        <v>5554025</v>
      </c>
    </row>
    <row r="81" spans="1:18">
      <c r="A81" s="20" t="s">
        <v>71</v>
      </c>
      <c r="B81" s="25"/>
      <c r="C81" s="25"/>
      <c r="D81" s="25">
        <v>-29869</v>
      </c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5">
        <f t="shared" si="4"/>
        <v>-29869</v>
      </c>
    </row>
    <row r="82" spans="1:18">
      <c r="A82" s="33" t="s">
        <v>72</v>
      </c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>
        <v>5277650</v>
      </c>
      <c r="Q82" s="5">
        <f t="shared" si="4"/>
        <v>5277650</v>
      </c>
    </row>
    <row r="83" spans="1:18">
      <c r="A83" s="34" t="s">
        <v>128</v>
      </c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5">
        <f t="shared" si="4"/>
        <v>0</v>
      </c>
    </row>
    <row r="84" spans="1:18">
      <c r="A84" s="33" t="s">
        <v>37</v>
      </c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>
        <v>-675000</v>
      </c>
      <c r="N84" s="25"/>
      <c r="O84" s="25"/>
      <c r="P84" s="25">
        <v>675000</v>
      </c>
      <c r="Q84" s="5">
        <f t="shared" si="4"/>
        <v>0</v>
      </c>
    </row>
    <row r="85" spans="1:18">
      <c r="A85" s="33" t="s">
        <v>30</v>
      </c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>
        <v>-1156000</v>
      </c>
      <c r="O85" s="25"/>
      <c r="P85" s="25">
        <v>1156000</v>
      </c>
      <c r="Q85" s="5">
        <f t="shared" si="4"/>
        <v>0</v>
      </c>
    </row>
    <row r="86" spans="1:18">
      <c r="A86" s="33" t="s">
        <v>60</v>
      </c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>
        <v>-207000</v>
      </c>
      <c r="P86" s="25">
        <v>207000</v>
      </c>
      <c r="Q86" s="5">
        <f t="shared" si="4"/>
        <v>0</v>
      </c>
    </row>
    <row r="87" spans="1:18">
      <c r="A87" s="34" t="s">
        <v>75</v>
      </c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5">
        <f t="shared" si="4"/>
        <v>0</v>
      </c>
    </row>
    <row r="88" spans="1:18" s="66" customFormat="1">
      <c r="A88" s="35" t="s">
        <v>127</v>
      </c>
      <c r="B88" s="25"/>
      <c r="C88" s="25"/>
      <c r="D88" s="25"/>
      <c r="E88" s="25"/>
      <c r="F88" s="25"/>
      <c r="G88" s="25">
        <v>147008</v>
      </c>
      <c r="H88" s="25"/>
      <c r="I88" s="25"/>
      <c r="J88" s="25"/>
      <c r="K88" s="25"/>
      <c r="L88" s="25"/>
      <c r="M88" s="25"/>
      <c r="N88" s="25"/>
      <c r="O88" s="25"/>
      <c r="P88" s="25">
        <v>-147008</v>
      </c>
      <c r="Q88" s="25">
        <f t="shared" si="4"/>
        <v>0</v>
      </c>
      <c r="R88" s="50"/>
    </row>
    <row r="89" spans="1:18" ht="30">
      <c r="A89" s="19" t="s">
        <v>129</v>
      </c>
      <c r="B89" s="25"/>
      <c r="C89" s="25"/>
      <c r="D89" s="25"/>
      <c r="E89" s="25"/>
      <c r="F89" s="25"/>
      <c r="G89" s="25"/>
      <c r="H89" s="25"/>
      <c r="I89" s="25"/>
      <c r="J89" s="25">
        <v>190500</v>
      </c>
      <c r="K89" s="25"/>
      <c r="L89" s="25"/>
      <c r="M89" s="25"/>
      <c r="N89" s="25"/>
      <c r="O89" s="25"/>
      <c r="P89" s="25">
        <v>-190500</v>
      </c>
      <c r="Q89" s="5">
        <f t="shared" si="4"/>
        <v>0</v>
      </c>
    </row>
    <row r="90" spans="1:18" ht="30">
      <c r="A90" s="19" t="s">
        <v>78</v>
      </c>
      <c r="B90" s="25"/>
      <c r="C90" s="25"/>
      <c r="D90" s="25"/>
      <c r="E90" s="25"/>
      <c r="F90" s="25"/>
      <c r="G90" s="25"/>
      <c r="H90" s="25"/>
      <c r="I90" s="25"/>
      <c r="J90" s="25">
        <v>146500</v>
      </c>
      <c r="K90" s="25"/>
      <c r="L90" s="25"/>
      <c r="M90" s="25"/>
      <c r="N90" s="25"/>
      <c r="O90" s="25"/>
      <c r="P90" s="25">
        <v>-146500</v>
      </c>
      <c r="Q90" s="5">
        <f t="shared" si="4"/>
        <v>0</v>
      </c>
    </row>
    <row r="91" spans="1:18" ht="30">
      <c r="A91" s="19" t="s">
        <v>79</v>
      </c>
      <c r="B91" s="25">
        <v>50000</v>
      </c>
      <c r="C91" s="25">
        <v>13500</v>
      </c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>
        <v>-63500</v>
      </c>
      <c r="Q91" s="5">
        <f t="shared" si="4"/>
        <v>0</v>
      </c>
    </row>
    <row r="92" spans="1:18" ht="30">
      <c r="A92" s="19" t="s">
        <v>80</v>
      </c>
      <c r="B92" s="25"/>
      <c r="C92" s="25"/>
      <c r="D92" s="25"/>
      <c r="E92" s="25"/>
      <c r="F92" s="25"/>
      <c r="G92" s="25"/>
      <c r="H92" s="25"/>
      <c r="I92" s="25"/>
      <c r="J92" s="25">
        <v>100000</v>
      </c>
      <c r="K92" s="25"/>
      <c r="L92" s="25"/>
      <c r="M92" s="25"/>
      <c r="N92" s="25"/>
      <c r="O92" s="25"/>
      <c r="P92" s="25">
        <v>-100000</v>
      </c>
      <c r="Q92" s="5">
        <f t="shared" si="4"/>
        <v>0</v>
      </c>
    </row>
    <row r="93" spans="1:18" ht="30">
      <c r="A93" s="19" t="s">
        <v>81</v>
      </c>
      <c r="B93" s="25"/>
      <c r="C93" s="25"/>
      <c r="D93" s="25"/>
      <c r="E93" s="25"/>
      <c r="F93" s="25"/>
      <c r="G93" s="25"/>
      <c r="H93" s="25"/>
      <c r="I93" s="25"/>
      <c r="J93" s="25">
        <v>799000</v>
      </c>
      <c r="K93" s="25"/>
      <c r="L93" s="25"/>
      <c r="M93" s="25"/>
      <c r="N93" s="25"/>
      <c r="O93" s="25"/>
      <c r="P93" s="25">
        <v>-799000</v>
      </c>
      <c r="Q93" s="5">
        <f t="shared" si="4"/>
        <v>0</v>
      </c>
    </row>
    <row r="94" spans="1:18">
      <c r="A94" s="36" t="s">
        <v>83</v>
      </c>
      <c r="B94" s="32">
        <f t="shared" ref="B94:H94" si="5">SUM(B54:B93)</f>
        <v>22927915</v>
      </c>
      <c r="C94" s="32">
        <f t="shared" si="5"/>
        <v>6452500</v>
      </c>
      <c r="D94" s="32">
        <f t="shared" si="5"/>
        <v>31132673</v>
      </c>
      <c r="E94" s="32">
        <f t="shared" si="5"/>
        <v>14074000</v>
      </c>
      <c r="F94" s="32">
        <f t="shared" si="5"/>
        <v>1135000</v>
      </c>
      <c r="G94" s="32">
        <f t="shared" si="5"/>
        <v>2820398</v>
      </c>
      <c r="H94" s="32">
        <f t="shared" si="5"/>
        <v>5554025</v>
      </c>
      <c r="I94" s="32"/>
      <c r="J94" s="32">
        <f t="shared" ref="J94:Q94" si="6">SUM(J54:J93)</f>
        <v>7476347</v>
      </c>
      <c r="K94" s="32"/>
      <c r="L94" s="32">
        <f t="shared" si="6"/>
        <v>1000000</v>
      </c>
      <c r="M94" s="32">
        <f t="shared" si="6"/>
        <v>32359245</v>
      </c>
      <c r="N94" s="32">
        <f t="shared" si="6"/>
        <v>71206790</v>
      </c>
      <c r="O94" s="32">
        <f t="shared" si="6"/>
        <v>21219805</v>
      </c>
      <c r="P94" s="32">
        <f t="shared" si="6"/>
        <v>13173900</v>
      </c>
      <c r="Q94" s="13">
        <f t="shared" si="6"/>
        <v>230532598</v>
      </c>
    </row>
    <row r="95" spans="1:18">
      <c r="A95" s="3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"/>
    </row>
    <row r="96" spans="1:18">
      <c r="A96" s="3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"/>
    </row>
    <row r="97" spans="1:17">
      <c r="A97" s="3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"/>
    </row>
    <row r="98" spans="1:17">
      <c r="A98" s="3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"/>
    </row>
    <row r="99" spans="1:17">
      <c r="A99" s="3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"/>
    </row>
    <row r="100" spans="1:17">
      <c r="A100" s="3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"/>
    </row>
    <row r="101" spans="1:17">
      <c r="A101" s="3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"/>
    </row>
    <row r="102" spans="1:17">
      <c r="A102" s="68" t="s">
        <v>39</v>
      </c>
    </row>
    <row r="103" spans="1:17" ht="45">
      <c r="A103" s="18" t="s">
        <v>1</v>
      </c>
      <c r="B103" s="9" t="s">
        <v>40</v>
      </c>
      <c r="C103" s="9" t="s">
        <v>41</v>
      </c>
      <c r="D103" s="9" t="s">
        <v>42</v>
      </c>
      <c r="E103" s="9" t="s">
        <v>43</v>
      </c>
      <c r="F103" s="9" t="s">
        <v>44</v>
      </c>
      <c r="G103" s="9" t="s">
        <v>45</v>
      </c>
      <c r="H103" s="9" t="s">
        <v>11</v>
      </c>
      <c r="I103" s="9" t="s">
        <v>119</v>
      </c>
      <c r="J103" s="9" t="s">
        <v>47</v>
      </c>
      <c r="K103" s="9" t="s">
        <v>130</v>
      </c>
      <c r="L103" s="9" t="s">
        <v>120</v>
      </c>
      <c r="M103" s="9" t="s">
        <v>121</v>
      </c>
      <c r="N103" s="9" t="s">
        <v>122</v>
      </c>
      <c r="O103" s="9" t="s">
        <v>123</v>
      </c>
      <c r="P103" s="9" t="s">
        <v>49</v>
      </c>
      <c r="Q103" s="30" t="s">
        <v>9</v>
      </c>
    </row>
    <row r="104" spans="1:17">
      <c r="A104" s="63" t="s">
        <v>84</v>
      </c>
      <c r="B104" s="69">
        <f>B94</f>
        <v>22927915</v>
      </c>
      <c r="C104" s="69">
        <f t="shared" ref="C104:Q104" si="7">C94</f>
        <v>6452500</v>
      </c>
      <c r="D104" s="69">
        <f t="shared" si="7"/>
        <v>31132673</v>
      </c>
      <c r="E104" s="69">
        <f t="shared" si="7"/>
        <v>14074000</v>
      </c>
      <c r="F104" s="69">
        <f t="shared" si="7"/>
        <v>1135000</v>
      </c>
      <c r="G104" s="69">
        <f t="shared" si="7"/>
        <v>2820398</v>
      </c>
      <c r="H104" s="69">
        <f t="shared" si="7"/>
        <v>5554025</v>
      </c>
      <c r="I104" s="69"/>
      <c r="J104" s="69">
        <f t="shared" si="7"/>
        <v>7476347</v>
      </c>
      <c r="K104" s="69"/>
      <c r="L104" s="69">
        <f t="shared" si="7"/>
        <v>1000000</v>
      </c>
      <c r="M104" s="69">
        <f t="shared" si="7"/>
        <v>32359245</v>
      </c>
      <c r="N104" s="69">
        <f t="shared" si="7"/>
        <v>71206790</v>
      </c>
      <c r="O104" s="69">
        <f t="shared" si="7"/>
        <v>21219805</v>
      </c>
      <c r="P104" s="69">
        <f t="shared" si="7"/>
        <v>13173900</v>
      </c>
      <c r="Q104" s="13">
        <f t="shared" si="7"/>
        <v>230532598</v>
      </c>
    </row>
    <row r="105" spans="1:17" ht="45">
      <c r="A105" s="19" t="s">
        <v>131</v>
      </c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>
        <v>222250</v>
      </c>
      <c r="N105" s="25"/>
      <c r="O105" s="25"/>
      <c r="P105" s="25">
        <v>-222250</v>
      </c>
      <c r="Q105" s="5">
        <f t="shared" si="4"/>
        <v>0</v>
      </c>
    </row>
    <row r="106" spans="1:17" ht="30">
      <c r="A106" s="19" t="s">
        <v>85</v>
      </c>
      <c r="B106" s="25"/>
      <c r="C106" s="25"/>
      <c r="D106" s="25">
        <v>91500</v>
      </c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>
        <v>-91500</v>
      </c>
      <c r="Q106" s="5">
        <f t="shared" si="4"/>
        <v>0</v>
      </c>
    </row>
    <row r="107" spans="1:17">
      <c r="A107" s="17" t="s">
        <v>86</v>
      </c>
      <c r="B107" s="25">
        <v>8677031</v>
      </c>
      <c r="C107" s="25">
        <v>1346836</v>
      </c>
      <c r="D107" s="25">
        <v>2455660</v>
      </c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>
        <v>-272469</v>
      </c>
      <c r="Q107" s="5">
        <f t="shared" si="4"/>
        <v>12207058</v>
      </c>
    </row>
    <row r="108" spans="1:17">
      <c r="A108" s="17" t="s">
        <v>87</v>
      </c>
      <c r="B108" s="25"/>
      <c r="C108" s="25"/>
      <c r="D108" s="25"/>
      <c r="E108" s="25"/>
      <c r="F108" s="25"/>
      <c r="G108" s="25"/>
      <c r="H108" s="25"/>
      <c r="I108" s="25">
        <v>756660</v>
      </c>
      <c r="J108" s="25"/>
      <c r="K108" s="25"/>
      <c r="L108" s="25"/>
      <c r="M108" s="25"/>
      <c r="N108" s="25"/>
      <c r="O108" s="25"/>
      <c r="P108" s="25">
        <v>-756660</v>
      </c>
      <c r="Q108" s="5">
        <f t="shared" si="4"/>
        <v>0</v>
      </c>
    </row>
    <row r="109" spans="1:17">
      <c r="A109" s="17" t="s">
        <v>88</v>
      </c>
      <c r="B109" s="25"/>
      <c r="C109" s="25"/>
      <c r="D109" s="25"/>
      <c r="E109" s="25"/>
      <c r="F109" s="25"/>
      <c r="G109" s="25"/>
      <c r="H109" s="25"/>
      <c r="I109" s="25">
        <v>72322</v>
      </c>
      <c r="J109" s="25"/>
      <c r="K109" s="25"/>
      <c r="L109" s="25"/>
      <c r="M109" s="25"/>
      <c r="N109" s="25"/>
      <c r="O109" s="25"/>
      <c r="P109" s="25">
        <v>-72322</v>
      </c>
      <c r="Q109" s="5">
        <f t="shared" si="4"/>
        <v>0</v>
      </c>
    </row>
    <row r="110" spans="1:17" ht="30">
      <c r="A110" s="35" t="s">
        <v>89</v>
      </c>
      <c r="B110" s="25"/>
      <c r="C110" s="25"/>
      <c r="D110" s="25">
        <v>594360</v>
      </c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>
        <v>-594360</v>
      </c>
      <c r="Q110" s="5">
        <f t="shared" si="4"/>
        <v>0</v>
      </c>
    </row>
    <row r="111" spans="1:17" ht="45">
      <c r="A111" s="35" t="s">
        <v>132</v>
      </c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>
        <v>279400</v>
      </c>
      <c r="N111" s="25"/>
      <c r="O111" s="25"/>
      <c r="P111" s="25">
        <v>-279400</v>
      </c>
      <c r="Q111" s="5">
        <f t="shared" si="4"/>
        <v>0</v>
      </c>
    </row>
    <row r="112" spans="1:17" ht="45">
      <c r="A112" s="19" t="s">
        <v>91</v>
      </c>
      <c r="B112" s="25"/>
      <c r="C112" s="25"/>
      <c r="D112" s="25">
        <v>285750</v>
      </c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>
        <v>-285750</v>
      </c>
      <c r="Q112" s="5">
        <f t="shared" si="4"/>
        <v>0</v>
      </c>
    </row>
    <row r="113" spans="1:18" ht="45">
      <c r="A113" s="38" t="s">
        <v>92</v>
      </c>
      <c r="B113" s="25"/>
      <c r="C113" s="25"/>
      <c r="D113" s="25">
        <v>42462</v>
      </c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>
        <v>-42462</v>
      </c>
      <c r="Q113" s="5">
        <f t="shared" si="4"/>
        <v>0</v>
      </c>
    </row>
    <row r="114" spans="1:18" s="68" customFormat="1">
      <c r="A114" s="70" t="s">
        <v>133</v>
      </c>
      <c r="B114" s="56">
        <f t="shared" ref="B114:Q114" si="8">SUM(B104:B113)</f>
        <v>31604946</v>
      </c>
      <c r="C114" s="56">
        <f t="shared" si="8"/>
        <v>7799336</v>
      </c>
      <c r="D114" s="56">
        <f t="shared" si="8"/>
        <v>34602405</v>
      </c>
      <c r="E114" s="56">
        <f t="shared" si="8"/>
        <v>14074000</v>
      </c>
      <c r="F114" s="56">
        <f t="shared" si="8"/>
        <v>1135000</v>
      </c>
      <c r="G114" s="56">
        <f t="shared" si="8"/>
        <v>2820398</v>
      </c>
      <c r="H114" s="56">
        <f t="shared" si="8"/>
        <v>5554025</v>
      </c>
      <c r="I114" s="56">
        <f t="shared" si="8"/>
        <v>828982</v>
      </c>
      <c r="J114" s="56">
        <f t="shared" si="8"/>
        <v>7476347</v>
      </c>
      <c r="K114" s="56"/>
      <c r="L114" s="56">
        <f t="shared" si="8"/>
        <v>1000000</v>
      </c>
      <c r="M114" s="56">
        <f t="shared" si="8"/>
        <v>32860895</v>
      </c>
      <c r="N114" s="56">
        <f t="shared" si="8"/>
        <v>71206790</v>
      </c>
      <c r="O114" s="56">
        <f t="shared" si="8"/>
        <v>21219805</v>
      </c>
      <c r="P114" s="56">
        <f t="shared" si="8"/>
        <v>10556727</v>
      </c>
      <c r="Q114" s="57">
        <f t="shared" si="8"/>
        <v>242739656</v>
      </c>
      <c r="R114" s="29"/>
    </row>
    <row r="115" spans="1:18">
      <c r="A115" s="70" t="s">
        <v>18</v>
      </c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5"/>
    </row>
    <row r="116" spans="1:18" ht="30">
      <c r="A116" s="22" t="s">
        <v>134</v>
      </c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5"/>
    </row>
    <row r="117" spans="1:18" ht="45">
      <c r="A117" s="19" t="s">
        <v>20</v>
      </c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>
        <v>7522074</v>
      </c>
      <c r="Q117" s="5">
        <f>SUM(B117:P117)</f>
        <v>7522074</v>
      </c>
    </row>
    <row r="118" spans="1:18">
      <c r="A118" s="20" t="s">
        <v>21</v>
      </c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>
        <v>-4951800</v>
      </c>
      <c r="Q118" s="5">
        <f t="shared" ref="Q118:Q153" si="9">SUM(B118:P118)</f>
        <v>-4951800</v>
      </c>
    </row>
    <row r="119" spans="1:18">
      <c r="A119" s="21" t="s">
        <v>22</v>
      </c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>
        <v>-33060</v>
      </c>
      <c r="Q119" s="5">
        <f t="shared" si="9"/>
        <v>-33060</v>
      </c>
    </row>
    <row r="120" spans="1:18">
      <c r="A120" s="20" t="s">
        <v>23</v>
      </c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>
        <v>1145134</v>
      </c>
      <c r="Q120" s="5">
        <f t="shared" si="9"/>
        <v>1145134</v>
      </c>
    </row>
    <row r="121" spans="1:18" ht="30">
      <c r="A121" s="71" t="s">
        <v>135</v>
      </c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>
        <v>149733</v>
      </c>
      <c r="N121" s="25">
        <v>216535</v>
      </c>
      <c r="O121" s="25">
        <v>54483</v>
      </c>
      <c r="P121" s="25"/>
      <c r="Q121" s="5">
        <f t="shared" si="9"/>
        <v>420751</v>
      </c>
    </row>
    <row r="122" spans="1:18" ht="30">
      <c r="A122" s="22" t="s">
        <v>136</v>
      </c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>
        <v>203309</v>
      </c>
      <c r="O122" s="25"/>
      <c r="P122" s="25"/>
      <c r="Q122" s="5">
        <f t="shared" si="9"/>
        <v>203309</v>
      </c>
    </row>
    <row r="123" spans="1:18" ht="45">
      <c r="A123" s="22" t="s">
        <v>137</v>
      </c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>
        <v>168459</v>
      </c>
      <c r="O123" s="25"/>
      <c r="P123" s="25"/>
      <c r="Q123" s="5">
        <f t="shared" si="9"/>
        <v>168459</v>
      </c>
    </row>
    <row r="124" spans="1:18">
      <c r="A124" s="17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5">
        <f t="shared" si="9"/>
        <v>0</v>
      </c>
    </row>
    <row r="125" spans="1:18" ht="30">
      <c r="A125" s="22" t="s">
        <v>138</v>
      </c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>
        <v>371200</v>
      </c>
      <c r="N125" s="25"/>
      <c r="O125" s="25"/>
      <c r="P125" s="25"/>
      <c r="Q125" s="5">
        <f t="shared" si="9"/>
        <v>371200</v>
      </c>
    </row>
    <row r="126" spans="1:18">
      <c r="A126" s="17" t="s">
        <v>28</v>
      </c>
      <c r="B126" s="25">
        <v>222000</v>
      </c>
      <c r="C126" s="25">
        <v>59940</v>
      </c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5">
        <f t="shared" si="9"/>
        <v>281940</v>
      </c>
    </row>
    <row r="127" spans="1:18">
      <c r="A127" s="17" t="s">
        <v>139</v>
      </c>
      <c r="B127" s="25">
        <v>5235654</v>
      </c>
      <c r="C127" s="25">
        <v>760956</v>
      </c>
      <c r="D127" s="25">
        <v>640514</v>
      </c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5">
        <f t="shared" si="9"/>
        <v>6637124</v>
      </c>
    </row>
    <row r="128" spans="1:18">
      <c r="A128" s="17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5">
        <f t="shared" si="9"/>
        <v>0</v>
      </c>
    </row>
    <row r="129" spans="1:18" ht="30">
      <c r="A129" s="22" t="s">
        <v>96</v>
      </c>
      <c r="B129" s="25"/>
      <c r="C129" s="25"/>
      <c r="D129" s="25"/>
      <c r="E129" s="25"/>
      <c r="F129" s="25">
        <v>50000</v>
      </c>
      <c r="G129" s="25"/>
      <c r="H129" s="25"/>
      <c r="I129" s="25"/>
      <c r="J129" s="25"/>
      <c r="K129" s="25"/>
      <c r="L129" s="25"/>
      <c r="M129" s="25"/>
      <c r="N129" s="25"/>
      <c r="O129" s="25"/>
      <c r="P129" s="25">
        <v>-50000</v>
      </c>
      <c r="Q129" s="5">
        <f t="shared" si="9"/>
        <v>0</v>
      </c>
    </row>
    <row r="130" spans="1:18" ht="45">
      <c r="A130" s="22" t="s">
        <v>97</v>
      </c>
      <c r="B130" s="25"/>
      <c r="C130" s="25"/>
      <c r="D130" s="25"/>
      <c r="E130" s="25"/>
      <c r="F130" s="25"/>
      <c r="G130" s="25">
        <v>185000</v>
      </c>
      <c r="H130" s="25"/>
      <c r="I130" s="25"/>
      <c r="J130" s="25"/>
      <c r="K130" s="25"/>
      <c r="L130" s="25"/>
      <c r="M130" s="25"/>
      <c r="N130" s="25"/>
      <c r="O130" s="25"/>
      <c r="P130" s="25">
        <v>-185000</v>
      </c>
      <c r="Q130" s="5">
        <f t="shared" si="9"/>
        <v>0</v>
      </c>
    </row>
    <row r="131" spans="1:18">
      <c r="A131" s="46" t="s">
        <v>100</v>
      </c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>
        <v>406400</v>
      </c>
      <c r="N131" s="25"/>
      <c r="O131" s="25"/>
      <c r="P131" s="25">
        <v>-406400</v>
      </c>
      <c r="Q131" s="5">
        <f t="shared" si="9"/>
        <v>0</v>
      </c>
    </row>
    <row r="132" spans="1:18">
      <c r="A132" s="17" t="s">
        <v>100</v>
      </c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>
        <v>508000</v>
      </c>
      <c r="N132" s="25"/>
      <c r="O132" s="25"/>
      <c r="P132" s="25">
        <v>-508000</v>
      </c>
      <c r="Q132" s="5">
        <f t="shared" si="9"/>
        <v>0</v>
      </c>
    </row>
    <row r="133" spans="1:18" ht="30">
      <c r="A133" s="24" t="s">
        <v>101</v>
      </c>
      <c r="B133" s="25"/>
      <c r="C133" s="25"/>
      <c r="D133" s="25"/>
      <c r="E133" s="25"/>
      <c r="F133" s="25"/>
      <c r="G133" s="25"/>
      <c r="H133" s="25"/>
      <c r="I133" s="25"/>
      <c r="J133" s="25">
        <v>541600</v>
      </c>
      <c r="K133" s="25"/>
      <c r="L133" s="25"/>
      <c r="M133" s="25"/>
      <c r="N133" s="25"/>
      <c r="O133" s="25"/>
      <c r="P133" s="25">
        <v>-417600</v>
      </c>
      <c r="Q133" s="5">
        <f t="shared" si="9"/>
        <v>124000</v>
      </c>
    </row>
    <row r="134" spans="1:18" s="73" customFormat="1">
      <c r="A134" s="72" t="s">
        <v>98</v>
      </c>
      <c r="B134" s="59">
        <f>SUM(B114:B133)</f>
        <v>37062600</v>
      </c>
      <c r="C134" s="59">
        <f t="shared" ref="C134:Q134" si="10">SUM(C114:C133)</f>
        <v>8620232</v>
      </c>
      <c r="D134" s="59">
        <f t="shared" si="10"/>
        <v>35242919</v>
      </c>
      <c r="E134" s="59">
        <f t="shared" si="10"/>
        <v>14074000</v>
      </c>
      <c r="F134" s="59">
        <f t="shared" si="10"/>
        <v>1185000</v>
      </c>
      <c r="G134" s="59">
        <f t="shared" si="10"/>
        <v>3005398</v>
      </c>
      <c r="H134" s="59">
        <f t="shared" si="10"/>
        <v>5554025</v>
      </c>
      <c r="I134" s="59">
        <f t="shared" si="10"/>
        <v>828982</v>
      </c>
      <c r="J134" s="59">
        <f t="shared" si="10"/>
        <v>8017947</v>
      </c>
      <c r="K134" s="59">
        <f t="shared" si="10"/>
        <v>0</v>
      </c>
      <c r="L134" s="59">
        <f t="shared" si="10"/>
        <v>1000000</v>
      </c>
      <c r="M134" s="59">
        <f t="shared" si="10"/>
        <v>34296228</v>
      </c>
      <c r="N134" s="59">
        <f t="shared" si="10"/>
        <v>71795093</v>
      </c>
      <c r="O134" s="59">
        <f t="shared" si="10"/>
        <v>21274288</v>
      </c>
      <c r="P134" s="59">
        <f t="shared" si="10"/>
        <v>12672075</v>
      </c>
      <c r="Q134" s="59">
        <f t="shared" si="10"/>
        <v>254628787</v>
      </c>
      <c r="R134" s="28"/>
    </row>
    <row r="135" spans="1:18">
      <c r="A135" s="74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"/>
    </row>
    <row r="136" spans="1:18">
      <c r="A136" s="74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"/>
    </row>
    <row r="137" spans="1:18">
      <c r="A137" s="74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"/>
    </row>
    <row r="138" spans="1:18">
      <c r="A138" s="68" t="s">
        <v>39</v>
      </c>
    </row>
    <row r="139" spans="1:18" ht="45">
      <c r="A139" s="18" t="s">
        <v>1</v>
      </c>
      <c r="B139" s="9" t="s">
        <v>40</v>
      </c>
      <c r="C139" s="9" t="s">
        <v>41</v>
      </c>
      <c r="D139" s="9" t="s">
        <v>42</v>
      </c>
      <c r="E139" s="9" t="s">
        <v>43</v>
      </c>
      <c r="F139" s="9" t="s">
        <v>44</v>
      </c>
      <c r="G139" s="9" t="s">
        <v>45</v>
      </c>
      <c r="H139" s="9" t="s">
        <v>11</v>
      </c>
      <c r="I139" s="9" t="s">
        <v>119</v>
      </c>
      <c r="J139" s="9" t="s">
        <v>47</v>
      </c>
      <c r="K139" s="9" t="s">
        <v>130</v>
      </c>
      <c r="L139" s="9" t="s">
        <v>120</v>
      </c>
      <c r="M139" s="9" t="s">
        <v>121</v>
      </c>
      <c r="N139" s="9" t="s">
        <v>122</v>
      </c>
      <c r="O139" s="9" t="s">
        <v>123</v>
      </c>
      <c r="P139" s="9" t="s">
        <v>49</v>
      </c>
      <c r="Q139" s="30" t="s">
        <v>9</v>
      </c>
    </row>
    <row r="140" spans="1:18">
      <c r="A140" s="63" t="s">
        <v>84</v>
      </c>
      <c r="B140" s="69">
        <f>B134</f>
        <v>37062600</v>
      </c>
      <c r="C140" s="69">
        <f t="shared" ref="C140:Q140" si="11">C134</f>
        <v>8620232</v>
      </c>
      <c r="D140" s="69">
        <f t="shared" si="11"/>
        <v>35242919</v>
      </c>
      <c r="E140" s="69">
        <f t="shared" si="11"/>
        <v>14074000</v>
      </c>
      <c r="F140" s="69">
        <f t="shared" si="11"/>
        <v>1185000</v>
      </c>
      <c r="G140" s="69">
        <f t="shared" si="11"/>
        <v>3005398</v>
      </c>
      <c r="H140" s="69">
        <f t="shared" si="11"/>
        <v>5554025</v>
      </c>
      <c r="I140" s="69">
        <f t="shared" si="11"/>
        <v>828982</v>
      </c>
      <c r="J140" s="69">
        <f t="shared" si="11"/>
        <v>8017947</v>
      </c>
      <c r="K140" s="69">
        <f t="shared" si="11"/>
        <v>0</v>
      </c>
      <c r="L140" s="69">
        <f t="shared" si="11"/>
        <v>1000000</v>
      </c>
      <c r="M140" s="69">
        <f t="shared" si="11"/>
        <v>34296228</v>
      </c>
      <c r="N140" s="69">
        <f t="shared" si="11"/>
        <v>71795093</v>
      </c>
      <c r="O140" s="69">
        <f t="shared" si="11"/>
        <v>21274288</v>
      </c>
      <c r="P140" s="69">
        <f t="shared" si="11"/>
        <v>12672075</v>
      </c>
      <c r="Q140" s="69">
        <f t="shared" si="11"/>
        <v>254628787</v>
      </c>
    </row>
    <row r="141" spans="1:18">
      <c r="A141" s="17" t="s">
        <v>102</v>
      </c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>
        <v>219710</v>
      </c>
      <c r="O141" s="25"/>
      <c r="P141" s="25">
        <v>-219710</v>
      </c>
      <c r="Q141" s="5">
        <f t="shared" si="9"/>
        <v>0</v>
      </c>
    </row>
    <row r="142" spans="1:18" ht="30">
      <c r="A142" s="22" t="s">
        <v>140</v>
      </c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>
        <v>336400</v>
      </c>
      <c r="N142" s="25"/>
      <c r="O142" s="25"/>
      <c r="P142" s="25"/>
      <c r="Q142" s="5">
        <f t="shared" si="9"/>
        <v>336400</v>
      </c>
    </row>
    <row r="143" spans="1:18" ht="30">
      <c r="A143" s="22" t="s">
        <v>105</v>
      </c>
      <c r="B143" s="25"/>
      <c r="C143" s="25"/>
      <c r="D143" s="25"/>
      <c r="E143" s="25"/>
      <c r="F143" s="25"/>
      <c r="G143" s="25"/>
      <c r="H143" s="25"/>
      <c r="I143" s="25"/>
      <c r="J143" s="25">
        <v>559000</v>
      </c>
      <c r="K143" s="25"/>
      <c r="L143" s="25"/>
      <c r="M143" s="25"/>
      <c r="N143" s="25"/>
      <c r="O143" s="25"/>
      <c r="P143" s="25">
        <v>-559000</v>
      </c>
      <c r="Q143" s="5">
        <f t="shared" si="9"/>
        <v>0</v>
      </c>
    </row>
    <row r="144" spans="1:18" ht="30">
      <c r="A144" s="22" t="s">
        <v>106</v>
      </c>
      <c r="B144" s="25"/>
      <c r="C144" s="25"/>
      <c r="D144" s="25">
        <v>200000</v>
      </c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>
        <v>-200000</v>
      </c>
      <c r="Q144" s="5">
        <f t="shared" si="9"/>
        <v>0</v>
      </c>
    </row>
    <row r="145" spans="1:18" ht="30">
      <c r="A145" s="22" t="s">
        <v>107</v>
      </c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>
        <v>572000</v>
      </c>
      <c r="N145" s="25"/>
      <c r="O145" s="25"/>
      <c r="P145" s="25">
        <v>-572000</v>
      </c>
      <c r="Q145" s="5">
        <f t="shared" si="9"/>
        <v>0</v>
      </c>
    </row>
    <row r="146" spans="1:18" ht="30">
      <c r="A146" s="22" t="s">
        <v>108</v>
      </c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>
        <v>621284</v>
      </c>
      <c r="P146" s="25">
        <v>-621284</v>
      </c>
      <c r="Q146" s="5">
        <f t="shared" si="9"/>
        <v>0</v>
      </c>
    </row>
    <row r="147" spans="1:18" ht="30">
      <c r="A147" s="22" t="s">
        <v>109</v>
      </c>
      <c r="B147" s="25"/>
      <c r="C147" s="25"/>
      <c r="D147" s="25">
        <v>137000</v>
      </c>
      <c r="E147" s="25"/>
      <c r="F147" s="25"/>
      <c r="G147" s="25"/>
      <c r="H147" s="25"/>
      <c r="I147" s="25"/>
      <c r="J147" s="25">
        <v>554650</v>
      </c>
      <c r="K147" s="25"/>
      <c r="L147" s="25"/>
      <c r="M147" s="25"/>
      <c r="N147" s="25"/>
      <c r="O147" s="25"/>
      <c r="P147" s="25">
        <v>-691650</v>
      </c>
      <c r="Q147" s="5">
        <f t="shared" si="9"/>
        <v>0</v>
      </c>
    </row>
    <row r="148" spans="1:18">
      <c r="A148" s="17" t="s">
        <v>110</v>
      </c>
      <c r="B148" s="25">
        <v>2890341</v>
      </c>
      <c r="C148" s="25">
        <v>459267</v>
      </c>
      <c r="D148" s="25">
        <v>2462941</v>
      </c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>
        <v>-584574</v>
      </c>
      <c r="Q148" s="5">
        <f t="shared" si="9"/>
        <v>5227975</v>
      </c>
    </row>
    <row r="149" spans="1:18">
      <c r="A149" s="17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5">
        <f t="shared" si="9"/>
        <v>0</v>
      </c>
    </row>
    <row r="150" spans="1:18">
      <c r="A150" s="17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5">
        <f t="shared" si="9"/>
        <v>0</v>
      </c>
    </row>
    <row r="151" spans="1:18">
      <c r="A151" s="17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5">
        <f t="shared" si="9"/>
        <v>0</v>
      </c>
    </row>
    <row r="152" spans="1:18">
      <c r="A152" s="17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5">
        <f t="shared" si="9"/>
        <v>0</v>
      </c>
    </row>
    <row r="153" spans="1:18">
      <c r="A153" s="17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5">
        <f t="shared" si="9"/>
        <v>0</v>
      </c>
    </row>
    <row r="154" spans="1:18" s="1" customFormat="1">
      <c r="A154" s="18" t="s">
        <v>141</v>
      </c>
      <c r="B154" s="59">
        <f>SUM(B140:B153)</f>
        <v>39952941</v>
      </c>
      <c r="C154" s="59">
        <f t="shared" ref="C154:N154" si="12">SUM(C140:C153)</f>
        <v>9079499</v>
      </c>
      <c r="D154" s="59">
        <f t="shared" si="12"/>
        <v>38042860</v>
      </c>
      <c r="E154" s="59">
        <f t="shared" si="12"/>
        <v>14074000</v>
      </c>
      <c r="F154" s="59">
        <f t="shared" si="12"/>
        <v>1185000</v>
      </c>
      <c r="G154" s="59">
        <f t="shared" si="12"/>
        <v>3005398</v>
      </c>
      <c r="H154" s="59">
        <f t="shared" si="12"/>
        <v>5554025</v>
      </c>
      <c r="I154" s="59">
        <f t="shared" si="12"/>
        <v>828982</v>
      </c>
      <c r="J154" s="59">
        <f t="shared" si="12"/>
        <v>9131597</v>
      </c>
      <c r="K154" s="59">
        <f t="shared" si="12"/>
        <v>0</v>
      </c>
      <c r="L154" s="59">
        <f t="shared" si="12"/>
        <v>1000000</v>
      </c>
      <c r="M154" s="59">
        <f t="shared" si="12"/>
        <v>35204628</v>
      </c>
      <c r="N154" s="59">
        <f t="shared" si="12"/>
        <v>72014803</v>
      </c>
      <c r="O154" s="59">
        <f>SUM(O140:O153)</f>
        <v>21895572</v>
      </c>
      <c r="P154" s="59">
        <f>SUM(P140:P153)</f>
        <v>9223857</v>
      </c>
      <c r="Q154" s="59">
        <f>SUM(Q140:Q153)</f>
        <v>260193162</v>
      </c>
      <c r="R154" s="28"/>
    </row>
  </sheetData>
  <mergeCells count="1">
    <mergeCell ref="A1:Q1"/>
  </mergeCells>
  <pageMargins left="0.59055118110236227" right="0.11811023622047245" top="0.74803149606299213" bottom="0.55118110236220474" header="0.31496062992125984" footer="0.31496062992125984"/>
  <pageSetup paperSize="9" scale="59" orientation="landscape" r:id="rId1"/>
  <headerFooter>
    <oddHeader>&amp;CÖnkormányzathoz tartozó feladatok 
előirányzat kimutatás 2016</oddHeader>
    <oddFooter>&amp;R&amp;P</oddFooter>
  </headerFooter>
  <rowBreaks count="3" manualBreakCount="3">
    <brk id="50" max="16" man="1"/>
    <brk id="101" max="16383" man="1"/>
    <brk id="135" max="16" man="1"/>
  </rowBreaks>
  <colBreaks count="1" manualBreakCount="1">
    <brk id="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N58"/>
  <sheetViews>
    <sheetView workbookViewId="0">
      <selection sqref="A1:F1"/>
    </sheetView>
  </sheetViews>
  <sheetFormatPr defaultRowHeight="15"/>
  <cols>
    <col min="1" max="1" width="29" bestFit="1" customWidth="1"/>
    <col min="2" max="2" width="18.85546875" style="82" bestFit="1" customWidth="1"/>
    <col min="3" max="3" width="16.28515625" style="82" customWidth="1"/>
    <col min="4" max="4" width="15.7109375" style="82" bestFit="1" customWidth="1"/>
    <col min="5" max="5" width="13.5703125" style="3" customWidth="1"/>
    <col min="6" max="6" width="16.7109375" style="82" bestFit="1" customWidth="1"/>
    <col min="7" max="7" width="13.5703125" bestFit="1" customWidth="1"/>
    <col min="8" max="9" width="11" bestFit="1" customWidth="1"/>
  </cols>
  <sheetData>
    <row r="1" spans="1:14">
      <c r="A1" s="92"/>
      <c r="B1" s="92"/>
      <c r="C1" s="92"/>
      <c r="D1" s="92"/>
      <c r="E1" s="92"/>
      <c r="F1" s="92"/>
    </row>
    <row r="2" spans="1:14">
      <c r="A2" t="s">
        <v>0</v>
      </c>
      <c r="B2" s="3"/>
      <c r="C2" s="3"/>
      <c r="D2" s="3"/>
      <c r="F2" s="3"/>
      <c r="H2" s="3"/>
      <c r="I2" s="3"/>
      <c r="J2" s="3"/>
      <c r="K2" s="3"/>
      <c r="L2" s="3"/>
      <c r="M2" s="3"/>
      <c r="N2" s="3"/>
    </row>
    <row r="3" spans="1:14">
      <c r="A3" s="7" t="s">
        <v>1</v>
      </c>
      <c r="B3" s="75" t="s">
        <v>142</v>
      </c>
      <c r="C3" s="75" t="s">
        <v>38</v>
      </c>
      <c r="D3" s="75" t="s">
        <v>8</v>
      </c>
      <c r="E3" s="75" t="s">
        <v>143</v>
      </c>
      <c r="F3" s="75" t="s">
        <v>9</v>
      </c>
      <c r="H3" s="3"/>
      <c r="I3" s="3"/>
      <c r="J3" s="3"/>
      <c r="K3" s="3"/>
      <c r="L3" s="3"/>
      <c r="M3" s="3"/>
      <c r="N3" s="3"/>
    </row>
    <row r="4" spans="1:14">
      <c r="A4" s="4" t="s">
        <v>10</v>
      </c>
      <c r="B4" s="26"/>
      <c r="C4" s="26">
        <v>32649000</v>
      </c>
      <c r="D4" s="26"/>
      <c r="E4" s="26"/>
      <c r="F4" s="26">
        <f>SUM(B4:D4)</f>
        <v>32649000</v>
      </c>
      <c r="H4" s="3"/>
      <c r="I4" s="3"/>
      <c r="J4" s="3"/>
      <c r="K4" s="3"/>
      <c r="L4" s="3"/>
      <c r="M4" s="3"/>
      <c r="N4" s="3"/>
    </row>
    <row r="5" spans="1:14">
      <c r="A5" s="4" t="s">
        <v>144</v>
      </c>
      <c r="B5" s="26"/>
      <c r="C5" s="26">
        <v>385245</v>
      </c>
      <c r="D5" s="26"/>
      <c r="E5" s="26"/>
      <c r="F5" s="26">
        <f>SUM(B5:D5)</f>
        <v>385245</v>
      </c>
      <c r="H5" s="3"/>
      <c r="I5" s="3"/>
      <c r="J5" s="3"/>
      <c r="K5" s="3"/>
      <c r="L5" s="3"/>
      <c r="M5" s="3"/>
      <c r="N5" s="3"/>
    </row>
    <row r="6" spans="1:14">
      <c r="A6" s="4" t="s">
        <v>15</v>
      </c>
      <c r="B6" s="26"/>
      <c r="C6" s="26"/>
      <c r="D6" s="26">
        <v>706000</v>
      </c>
      <c r="E6" s="26"/>
      <c r="F6" s="26">
        <f>SUM(B6:D6)</f>
        <v>706000</v>
      </c>
      <c r="H6" s="3"/>
      <c r="I6" s="3"/>
      <c r="J6" s="3"/>
      <c r="K6" s="3"/>
      <c r="L6" s="3"/>
      <c r="M6" s="3"/>
      <c r="N6" s="3"/>
    </row>
    <row r="7" spans="1:14">
      <c r="A7" s="4" t="s">
        <v>145</v>
      </c>
      <c r="B7" s="26"/>
      <c r="C7" s="26">
        <v>-675000</v>
      </c>
      <c r="D7" s="26"/>
      <c r="E7" s="26"/>
      <c r="F7" s="26">
        <f>SUM(B7:D7)</f>
        <v>-675000</v>
      </c>
      <c r="H7" s="3"/>
      <c r="I7" s="3"/>
      <c r="J7" s="3"/>
      <c r="K7" s="3"/>
      <c r="L7" s="3"/>
      <c r="M7" s="3"/>
      <c r="N7" s="3"/>
    </row>
    <row r="8" spans="1:14" ht="30">
      <c r="A8" s="22" t="s">
        <v>131</v>
      </c>
      <c r="B8" s="26"/>
      <c r="C8" s="26">
        <v>222250</v>
      </c>
      <c r="D8" s="26"/>
      <c r="E8" s="26"/>
      <c r="F8" s="26">
        <f>SUM(B8:D8)</f>
        <v>222250</v>
      </c>
      <c r="H8" s="3"/>
      <c r="I8" s="3"/>
      <c r="J8" s="3"/>
      <c r="K8" s="3"/>
      <c r="L8" s="3"/>
      <c r="M8" s="3"/>
      <c r="N8" s="3"/>
    </row>
    <row r="9" spans="1:14" ht="30">
      <c r="A9" s="35" t="s">
        <v>146</v>
      </c>
      <c r="B9" s="26"/>
      <c r="C9" s="5">
        <v>279400</v>
      </c>
      <c r="D9" s="26"/>
      <c r="E9" s="26"/>
      <c r="F9" s="26">
        <v>279400</v>
      </c>
      <c r="H9" s="3"/>
      <c r="I9" s="3"/>
      <c r="J9" s="3"/>
      <c r="K9" s="3"/>
      <c r="L9" s="3"/>
      <c r="M9" s="3"/>
      <c r="N9" s="3"/>
    </row>
    <row r="10" spans="1:14">
      <c r="A10" s="12" t="s">
        <v>133</v>
      </c>
      <c r="B10" s="76">
        <f>SUM(B4:B8)</f>
        <v>0</v>
      </c>
      <c r="C10" s="76">
        <f>SUM(C4:C9)</f>
        <v>32860895</v>
      </c>
      <c r="D10" s="76">
        <f>SUM(D4:D9)</f>
        <v>706000</v>
      </c>
      <c r="E10" s="76"/>
      <c r="F10" s="76">
        <f>SUM(F4:F9)</f>
        <v>33566895</v>
      </c>
      <c r="H10" s="3"/>
      <c r="I10" s="3"/>
      <c r="J10" s="3"/>
      <c r="K10" s="3"/>
      <c r="L10" s="3"/>
      <c r="M10" s="3"/>
      <c r="N10" s="3"/>
    </row>
    <row r="11" spans="1:14">
      <c r="A11" s="7" t="s">
        <v>147</v>
      </c>
      <c r="B11" s="75"/>
      <c r="C11" s="75"/>
      <c r="D11" s="75"/>
      <c r="E11" s="75"/>
      <c r="F11" s="75"/>
      <c r="H11" s="3"/>
      <c r="I11" s="3"/>
      <c r="J11" s="3"/>
      <c r="K11" s="3"/>
      <c r="L11" s="3"/>
      <c r="M11" s="3"/>
      <c r="N11" s="3"/>
    </row>
    <row r="12" spans="1:14">
      <c r="A12" s="77" t="s">
        <v>116</v>
      </c>
      <c r="B12" s="26"/>
      <c r="C12" s="26">
        <v>149733</v>
      </c>
      <c r="D12" s="26"/>
      <c r="E12" s="26"/>
      <c r="F12" s="26">
        <f>SUM(C12:E12)</f>
        <v>149733</v>
      </c>
      <c r="H12" s="3"/>
      <c r="I12" s="3"/>
      <c r="J12" s="3"/>
      <c r="K12" s="3"/>
      <c r="L12" s="3"/>
      <c r="M12" s="3"/>
      <c r="N12" s="3"/>
    </row>
    <row r="13" spans="1:14" ht="30">
      <c r="A13" s="22" t="s">
        <v>138</v>
      </c>
      <c r="B13" s="26"/>
      <c r="C13" s="26">
        <v>371200</v>
      </c>
      <c r="D13" s="26"/>
      <c r="E13" s="26"/>
      <c r="F13" s="26">
        <f>SUM(B13:D13)</f>
        <v>371200</v>
      </c>
      <c r="H13" s="3"/>
      <c r="I13" s="3"/>
      <c r="J13" s="3"/>
      <c r="K13" s="3"/>
      <c r="L13" s="3"/>
      <c r="M13" s="3"/>
      <c r="N13" s="3"/>
    </row>
    <row r="14" spans="1:14">
      <c r="A14" s="22" t="s">
        <v>34</v>
      </c>
      <c r="B14" s="26"/>
      <c r="C14" s="26"/>
      <c r="D14" s="26"/>
      <c r="E14" s="26">
        <v>460494</v>
      </c>
      <c r="F14" s="26">
        <f>SUM(B14:E14)</f>
        <v>460494</v>
      </c>
      <c r="H14" s="3"/>
      <c r="I14" s="3"/>
      <c r="J14" s="3"/>
      <c r="K14" s="3"/>
      <c r="L14" s="3"/>
      <c r="M14" s="3"/>
      <c r="N14" s="3"/>
    </row>
    <row r="15" spans="1:14" ht="30">
      <c r="A15" s="22" t="s">
        <v>140</v>
      </c>
      <c r="B15" s="26"/>
      <c r="C15" s="26">
        <v>336400</v>
      </c>
      <c r="D15" s="26"/>
      <c r="E15" s="26"/>
      <c r="F15" s="26">
        <f>SUM(B15:E15)</f>
        <v>336400</v>
      </c>
      <c r="H15" s="3"/>
      <c r="I15" s="3"/>
      <c r="J15" s="3"/>
      <c r="K15" s="3"/>
      <c r="L15" s="3"/>
      <c r="M15" s="3"/>
      <c r="N15" s="3"/>
    </row>
    <row r="16" spans="1:14">
      <c r="A16" s="46" t="s">
        <v>100</v>
      </c>
      <c r="B16" s="26"/>
      <c r="C16" s="26">
        <v>406400</v>
      </c>
      <c r="D16" s="26"/>
      <c r="E16" s="26"/>
      <c r="F16" s="26">
        <f t="shared" ref="F16:F23" si="0">SUM(B16:E16)</f>
        <v>406400</v>
      </c>
      <c r="H16" s="3"/>
      <c r="I16" s="3"/>
      <c r="J16" s="3"/>
      <c r="K16" s="3"/>
      <c r="L16" s="3"/>
      <c r="M16" s="3"/>
      <c r="N16" s="3"/>
    </row>
    <row r="17" spans="1:14">
      <c r="A17" s="17" t="s">
        <v>100</v>
      </c>
      <c r="B17" s="26"/>
      <c r="C17" s="26">
        <v>508000</v>
      </c>
      <c r="D17" s="26"/>
      <c r="E17" s="26"/>
      <c r="F17" s="26">
        <f t="shared" si="0"/>
        <v>508000</v>
      </c>
      <c r="H17" s="3"/>
      <c r="I17" s="3"/>
      <c r="J17" s="3"/>
      <c r="K17" s="3"/>
      <c r="L17" s="3"/>
      <c r="M17" s="3"/>
      <c r="N17" s="3"/>
    </row>
    <row r="18" spans="1:14">
      <c r="A18" s="22" t="s">
        <v>148</v>
      </c>
      <c r="B18" s="26"/>
      <c r="C18" s="26">
        <v>572000</v>
      </c>
      <c r="D18" s="26"/>
      <c r="E18" s="26"/>
      <c r="F18" s="26">
        <f t="shared" si="0"/>
        <v>572000</v>
      </c>
      <c r="H18" s="3"/>
      <c r="I18" s="3"/>
      <c r="J18" s="3"/>
      <c r="K18" s="3"/>
      <c r="L18" s="3"/>
      <c r="M18" s="3"/>
      <c r="N18" s="3"/>
    </row>
    <row r="19" spans="1:14">
      <c r="A19" s="22"/>
      <c r="B19" s="26"/>
      <c r="C19" s="26"/>
      <c r="D19" s="26"/>
      <c r="E19" s="26"/>
      <c r="F19" s="26">
        <f t="shared" si="0"/>
        <v>0</v>
      </c>
      <c r="H19" s="3"/>
      <c r="I19" s="3"/>
      <c r="J19" s="3"/>
      <c r="K19" s="3"/>
      <c r="L19" s="3"/>
      <c r="M19" s="3"/>
      <c r="N19" s="3"/>
    </row>
    <row r="20" spans="1:14">
      <c r="A20" s="22"/>
      <c r="B20" s="26"/>
      <c r="C20" s="26"/>
      <c r="D20" s="26"/>
      <c r="E20" s="26"/>
      <c r="F20" s="26">
        <f t="shared" si="0"/>
        <v>0</v>
      </c>
      <c r="H20" s="3"/>
      <c r="I20" s="3"/>
      <c r="J20" s="3"/>
      <c r="K20" s="3"/>
      <c r="L20" s="3"/>
      <c r="M20" s="3"/>
      <c r="N20" s="3"/>
    </row>
    <row r="21" spans="1:14">
      <c r="A21" s="22"/>
      <c r="B21" s="26"/>
      <c r="C21" s="26"/>
      <c r="D21" s="26"/>
      <c r="E21" s="26"/>
      <c r="F21" s="26">
        <f t="shared" si="0"/>
        <v>0</v>
      </c>
      <c r="H21" s="3"/>
      <c r="I21" s="3"/>
      <c r="J21" s="3"/>
      <c r="K21" s="3"/>
      <c r="L21" s="3"/>
      <c r="M21" s="3"/>
      <c r="N21" s="3"/>
    </row>
    <row r="22" spans="1:14">
      <c r="A22" s="22"/>
      <c r="B22" s="26"/>
      <c r="C22" s="26"/>
      <c r="D22" s="26"/>
      <c r="E22" s="26"/>
      <c r="F22" s="26">
        <f t="shared" si="0"/>
        <v>0</v>
      </c>
      <c r="H22" s="3"/>
      <c r="I22" s="3"/>
      <c r="J22" s="3"/>
      <c r="K22" s="3"/>
      <c r="L22" s="3"/>
      <c r="M22" s="3"/>
      <c r="N22" s="3"/>
    </row>
    <row r="23" spans="1:14">
      <c r="A23" s="22"/>
      <c r="B23" s="26"/>
      <c r="C23" s="26"/>
      <c r="D23" s="26"/>
      <c r="E23" s="26"/>
      <c r="F23" s="26">
        <f t="shared" si="0"/>
        <v>0</v>
      </c>
      <c r="H23" s="3"/>
      <c r="I23" s="3"/>
      <c r="J23" s="3"/>
      <c r="K23" s="3"/>
      <c r="L23" s="3"/>
      <c r="M23" s="3"/>
      <c r="N23" s="3"/>
    </row>
    <row r="24" spans="1:14">
      <c r="A24" s="7" t="s">
        <v>36</v>
      </c>
      <c r="B24" s="75"/>
      <c r="C24" s="75">
        <f>SUM(C10:C23)</f>
        <v>35204628</v>
      </c>
      <c r="D24" s="75">
        <f>SUM(D10:D23)</f>
        <v>706000</v>
      </c>
      <c r="E24" s="75">
        <f>SUM(E10:E23)</f>
        <v>460494</v>
      </c>
      <c r="F24" s="75">
        <f>SUM(F10:F23)</f>
        <v>36371122</v>
      </c>
      <c r="H24" s="3"/>
      <c r="I24" s="3"/>
      <c r="J24" s="3"/>
      <c r="K24" s="3"/>
      <c r="L24" s="3"/>
      <c r="M24" s="3"/>
      <c r="N24" s="3"/>
    </row>
    <row r="25" spans="1:14">
      <c r="A25" s="54"/>
      <c r="B25" s="3"/>
      <c r="C25" s="3"/>
      <c r="D25" s="3"/>
      <c r="F25" s="3"/>
      <c r="H25" s="3"/>
      <c r="I25" s="3"/>
      <c r="J25" s="3"/>
      <c r="K25" s="3"/>
      <c r="L25" s="3"/>
      <c r="M25" s="3"/>
      <c r="N25" s="3"/>
    </row>
    <row r="26" spans="1:14">
      <c r="A26" s="54"/>
      <c r="B26" s="3"/>
      <c r="C26" s="3"/>
      <c r="D26" s="3"/>
      <c r="F26" s="3"/>
      <c r="H26" s="3"/>
      <c r="I26" s="3"/>
      <c r="J26" s="3"/>
      <c r="K26" s="3"/>
      <c r="L26" s="3"/>
      <c r="M26" s="3"/>
      <c r="N26" s="3"/>
    </row>
    <row r="27" spans="1:14">
      <c r="A27" s="54"/>
      <c r="B27" s="3"/>
      <c r="C27" s="3"/>
      <c r="D27" s="3"/>
      <c r="F27" s="3"/>
      <c r="H27" s="3"/>
      <c r="I27" s="3"/>
      <c r="J27" s="3"/>
      <c r="K27" s="3"/>
      <c r="L27" s="3"/>
      <c r="M27" s="3"/>
      <c r="N27" s="3"/>
    </row>
    <row r="28" spans="1:14">
      <c r="A28" s="54"/>
      <c r="B28" s="3"/>
      <c r="C28" s="3"/>
      <c r="D28" s="3"/>
      <c r="F28" s="3"/>
      <c r="H28" s="3"/>
      <c r="I28" s="3"/>
      <c r="J28" s="3"/>
      <c r="K28" s="3"/>
      <c r="L28" s="3"/>
      <c r="M28" s="3"/>
      <c r="N28" s="3"/>
    </row>
    <row r="29" spans="1:14">
      <c r="A29" s="54"/>
      <c r="B29" s="3"/>
      <c r="C29" s="3"/>
      <c r="D29" s="3"/>
      <c r="F29" s="3"/>
      <c r="H29" s="3"/>
      <c r="I29" s="3"/>
      <c r="J29" s="3"/>
      <c r="K29" s="3"/>
      <c r="L29" s="3"/>
      <c r="M29" s="3"/>
      <c r="N29" s="3"/>
    </row>
    <row r="30" spans="1:14">
      <c r="A30" s="54"/>
      <c r="B30" s="3"/>
      <c r="C30" s="3"/>
      <c r="D30" s="3"/>
      <c r="F30" s="3"/>
      <c r="H30" s="3"/>
      <c r="I30" s="3"/>
      <c r="J30" s="3"/>
      <c r="K30" s="3"/>
      <c r="L30" s="3"/>
      <c r="M30" s="3"/>
      <c r="N30" s="3"/>
    </row>
    <row r="31" spans="1:14">
      <c r="B31" s="3"/>
      <c r="C31" s="3"/>
      <c r="D31" s="3"/>
      <c r="F31" s="3"/>
      <c r="H31" s="3"/>
      <c r="I31" s="3"/>
      <c r="J31" s="3"/>
      <c r="K31" s="3"/>
      <c r="L31" s="3"/>
      <c r="M31" s="3"/>
      <c r="N31" s="3"/>
    </row>
    <row r="32" spans="1:14">
      <c r="A32" s="78" t="s">
        <v>39</v>
      </c>
      <c r="B32" s="79"/>
      <c r="C32" s="79"/>
      <c r="D32" s="79"/>
      <c r="E32" s="79"/>
      <c r="F32" s="79"/>
      <c r="H32" s="3"/>
      <c r="I32" s="3"/>
      <c r="J32" s="3"/>
      <c r="K32" s="3"/>
      <c r="L32" s="3"/>
      <c r="M32" s="3"/>
      <c r="N32" s="3"/>
    </row>
    <row r="33" spans="1:14">
      <c r="A33" s="7" t="s">
        <v>1</v>
      </c>
      <c r="B33" s="75" t="s">
        <v>40</v>
      </c>
      <c r="C33" s="75" t="s">
        <v>41</v>
      </c>
      <c r="D33" s="75" t="s">
        <v>42</v>
      </c>
      <c r="E33" s="75" t="s">
        <v>149</v>
      </c>
      <c r="F33" s="75" t="s">
        <v>9</v>
      </c>
      <c r="H33" s="3"/>
      <c r="I33" s="3"/>
      <c r="J33" s="3"/>
      <c r="K33" s="3"/>
      <c r="L33" s="3"/>
      <c r="M33" s="3"/>
      <c r="N33" s="3"/>
    </row>
    <row r="34" spans="1:14">
      <c r="A34" s="4" t="s">
        <v>10</v>
      </c>
      <c r="B34" s="26">
        <v>21184000</v>
      </c>
      <c r="C34" s="26">
        <v>6156000</v>
      </c>
      <c r="D34" s="26">
        <v>5309000</v>
      </c>
      <c r="E34" s="26"/>
      <c r="F34" s="26">
        <f>SUM(B34:D34)</f>
        <v>32649000</v>
      </c>
      <c r="H34" s="3"/>
      <c r="I34" s="3"/>
      <c r="J34" s="3"/>
      <c r="K34" s="3"/>
      <c r="L34" s="3"/>
      <c r="M34" s="3"/>
      <c r="N34" s="3"/>
    </row>
    <row r="35" spans="1:14">
      <c r="A35" s="4" t="s">
        <v>150</v>
      </c>
      <c r="B35" s="26">
        <v>303343</v>
      </c>
      <c r="C35" s="26">
        <v>81902</v>
      </c>
      <c r="D35" s="26"/>
      <c r="E35" s="26"/>
      <c r="F35" s="26">
        <f>SUM(B35:D35)</f>
        <v>385245</v>
      </c>
      <c r="H35" s="3"/>
      <c r="I35" s="3"/>
      <c r="J35" s="3"/>
      <c r="K35" s="3"/>
      <c r="L35" s="3"/>
      <c r="M35" s="3"/>
      <c r="N35" s="3"/>
    </row>
    <row r="36" spans="1:14">
      <c r="A36" s="4" t="s">
        <v>151</v>
      </c>
      <c r="B36" s="26"/>
      <c r="C36" s="26"/>
      <c r="D36" s="26">
        <v>31000</v>
      </c>
      <c r="E36" s="26"/>
      <c r="F36" s="26">
        <f>SUM(B36:D36)</f>
        <v>31000</v>
      </c>
      <c r="H36" s="3"/>
      <c r="I36" s="3"/>
      <c r="J36" s="3"/>
      <c r="K36" s="3"/>
      <c r="L36" s="3"/>
      <c r="M36" s="3"/>
      <c r="N36" s="3"/>
    </row>
    <row r="37" spans="1:14">
      <c r="A37" s="80" t="s">
        <v>152</v>
      </c>
      <c r="B37" s="26"/>
      <c r="C37" s="26"/>
      <c r="D37" s="26">
        <v>222250</v>
      </c>
      <c r="E37" s="26"/>
      <c r="F37" s="26">
        <f>SUM(B37:D37)</f>
        <v>222250</v>
      </c>
      <c r="H37" s="3"/>
      <c r="I37" s="3"/>
      <c r="J37" s="3"/>
      <c r="K37" s="3"/>
      <c r="L37" s="3"/>
      <c r="M37" s="3"/>
      <c r="N37" s="3"/>
    </row>
    <row r="38" spans="1:14" ht="30">
      <c r="A38" s="35" t="s">
        <v>90</v>
      </c>
      <c r="B38" s="5">
        <v>220000</v>
      </c>
      <c r="C38" s="5">
        <v>59400</v>
      </c>
      <c r="D38" s="26"/>
      <c r="E38" s="26"/>
      <c r="F38" s="26">
        <f>SUM(B38:D38)</f>
        <v>279400</v>
      </c>
      <c r="H38" s="3"/>
      <c r="I38" s="3"/>
      <c r="J38" s="3"/>
      <c r="K38" s="3"/>
      <c r="L38" s="3"/>
      <c r="M38" s="3"/>
      <c r="N38" s="3"/>
    </row>
    <row r="39" spans="1:14">
      <c r="A39" s="12" t="s">
        <v>133</v>
      </c>
      <c r="B39" s="76">
        <f>SUM(B34:B38)</f>
        <v>21707343</v>
      </c>
      <c r="C39" s="76">
        <f>SUM(C34:C38)</f>
        <v>6297302</v>
      </c>
      <c r="D39" s="76">
        <f>SUM(D34:D38)</f>
        <v>5562250</v>
      </c>
      <c r="E39" s="76"/>
      <c r="F39" s="76">
        <f>SUM(F34:F38)</f>
        <v>33566895</v>
      </c>
    </row>
    <row r="40" spans="1:14">
      <c r="A40" s="7" t="s">
        <v>18</v>
      </c>
      <c r="B40" s="81"/>
      <c r="C40" s="81"/>
      <c r="D40" s="81"/>
      <c r="E40" s="26"/>
      <c r="F40" s="81"/>
    </row>
    <row r="41" spans="1:14">
      <c r="A41" s="4" t="s">
        <v>116</v>
      </c>
      <c r="B41" s="81">
        <v>117900</v>
      </c>
      <c r="C41" s="81">
        <v>31833</v>
      </c>
      <c r="D41" s="81"/>
      <c r="E41" s="26"/>
      <c r="F41" s="81">
        <f>SUM(B41:E41)</f>
        <v>149733</v>
      </c>
    </row>
    <row r="42" spans="1:14" ht="30">
      <c r="A42" s="22" t="s">
        <v>153</v>
      </c>
      <c r="B42" s="81"/>
      <c r="C42" s="81"/>
      <c r="D42" s="81"/>
      <c r="E42" s="26">
        <v>371200</v>
      </c>
      <c r="F42" s="81">
        <f>SUM(A42:E42)</f>
        <v>371200</v>
      </c>
    </row>
    <row r="43" spans="1:14">
      <c r="A43" s="4" t="s">
        <v>104</v>
      </c>
      <c r="B43" s="81">
        <v>312699</v>
      </c>
      <c r="C43" s="81">
        <v>88863</v>
      </c>
      <c r="D43" s="81">
        <v>58932</v>
      </c>
      <c r="E43" s="26"/>
      <c r="F43" s="81">
        <f>SUM(A43:E43)</f>
        <v>460494</v>
      </c>
    </row>
    <row r="44" spans="1:14" ht="30">
      <c r="A44" s="22" t="s">
        <v>154</v>
      </c>
      <c r="B44" s="81"/>
      <c r="C44" s="81"/>
      <c r="D44" s="81"/>
      <c r="E44" s="26">
        <v>336400</v>
      </c>
      <c r="F44" s="81">
        <f>SUM(A44:E44)</f>
        <v>336400</v>
      </c>
    </row>
    <row r="45" spans="1:14">
      <c r="A45" s="46" t="s">
        <v>100</v>
      </c>
      <c r="B45" s="81">
        <v>320000</v>
      </c>
      <c r="C45" s="81">
        <v>86400</v>
      </c>
      <c r="D45" s="81"/>
      <c r="E45" s="26"/>
      <c r="F45" s="81">
        <f t="shared" ref="F45:F55" si="1">SUM(A45:E45)</f>
        <v>406400</v>
      </c>
      <c r="H45" s="27"/>
      <c r="I45" s="27"/>
    </row>
    <row r="46" spans="1:14">
      <c r="A46" s="17" t="s">
        <v>100</v>
      </c>
      <c r="B46" s="81">
        <v>400000</v>
      </c>
      <c r="C46" s="81">
        <v>108000</v>
      </c>
      <c r="D46" s="81"/>
      <c r="E46" s="26"/>
      <c r="F46" s="81">
        <f t="shared" si="1"/>
        <v>508000</v>
      </c>
    </row>
    <row r="47" spans="1:14">
      <c r="A47" s="22" t="s">
        <v>148</v>
      </c>
      <c r="B47" s="81">
        <v>450000</v>
      </c>
      <c r="C47" s="81">
        <v>122000</v>
      </c>
      <c r="D47" s="81"/>
      <c r="E47" s="26"/>
      <c r="F47" s="81">
        <f t="shared" si="1"/>
        <v>572000</v>
      </c>
    </row>
    <row r="48" spans="1:14">
      <c r="A48" s="22"/>
      <c r="B48" s="81"/>
      <c r="C48" s="81"/>
      <c r="D48" s="81"/>
      <c r="E48" s="26"/>
      <c r="F48" s="81">
        <f t="shared" si="1"/>
        <v>0</v>
      </c>
    </row>
    <row r="49" spans="1:7">
      <c r="A49" s="22"/>
      <c r="B49" s="81"/>
      <c r="C49" s="81"/>
      <c r="D49" s="81"/>
      <c r="E49" s="26"/>
      <c r="F49" s="81">
        <f t="shared" si="1"/>
        <v>0</v>
      </c>
    </row>
    <row r="50" spans="1:7">
      <c r="A50" s="22"/>
      <c r="B50" s="81"/>
      <c r="C50" s="81"/>
      <c r="D50" s="81"/>
      <c r="E50" s="26"/>
      <c r="F50" s="81">
        <f t="shared" si="1"/>
        <v>0</v>
      </c>
    </row>
    <row r="51" spans="1:7">
      <c r="A51" s="22"/>
      <c r="B51" s="81"/>
      <c r="C51" s="81"/>
      <c r="D51" s="81"/>
      <c r="E51" s="26"/>
      <c r="F51" s="81">
        <f t="shared" si="1"/>
        <v>0</v>
      </c>
    </row>
    <row r="52" spans="1:7">
      <c r="A52" s="22"/>
      <c r="B52" s="81"/>
      <c r="C52" s="81"/>
      <c r="D52" s="81"/>
      <c r="E52" s="26"/>
      <c r="F52" s="81">
        <f t="shared" si="1"/>
        <v>0</v>
      </c>
    </row>
    <row r="53" spans="1:7">
      <c r="A53" s="22"/>
      <c r="B53" s="81"/>
      <c r="C53" s="81"/>
      <c r="D53" s="81"/>
      <c r="E53" s="26"/>
      <c r="F53" s="81">
        <f t="shared" si="1"/>
        <v>0</v>
      </c>
    </row>
    <row r="54" spans="1:7">
      <c r="A54" s="4"/>
      <c r="B54" s="81"/>
      <c r="C54" s="81"/>
      <c r="D54" s="81"/>
      <c r="E54" s="26"/>
      <c r="F54" s="81">
        <f t="shared" si="1"/>
        <v>0</v>
      </c>
    </row>
    <row r="55" spans="1:7">
      <c r="A55" s="4"/>
      <c r="B55" s="81"/>
      <c r="C55" s="81"/>
      <c r="D55" s="81"/>
      <c r="E55" s="26"/>
      <c r="F55" s="81">
        <f t="shared" si="1"/>
        <v>0</v>
      </c>
    </row>
    <row r="56" spans="1:7">
      <c r="A56" s="7" t="s">
        <v>111</v>
      </c>
      <c r="B56" s="75">
        <f>SUM(B39:B55)</f>
        <v>23307942</v>
      </c>
      <c r="C56" s="75">
        <f>SUM(C39:C55)</f>
        <v>6734398</v>
      </c>
      <c r="D56" s="75">
        <f>SUM(D39:D55)</f>
        <v>5621182</v>
      </c>
      <c r="E56" s="75">
        <f>SUM(E39:E55)</f>
        <v>707600</v>
      </c>
      <c r="F56" s="75">
        <f>SUM(F39:F55)</f>
        <v>36371122</v>
      </c>
      <c r="G56" s="27"/>
    </row>
    <row r="58" spans="1:7">
      <c r="F58" s="82">
        <f>F24-F56</f>
        <v>0</v>
      </c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&amp;CPolgármesteri Hivatal előirányzat kimutatás 
2016
</oddHeader>
    <oddFooter>&amp;P. oldal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F50"/>
  <sheetViews>
    <sheetView workbookViewId="0">
      <selection activeCell="E23" sqref="E23"/>
    </sheetView>
  </sheetViews>
  <sheetFormatPr defaultRowHeight="15"/>
  <cols>
    <col min="1" max="1" width="31.5703125" bestFit="1" customWidth="1"/>
    <col min="2" max="2" width="18.85546875" style="3" bestFit="1" customWidth="1"/>
    <col min="3" max="3" width="18.85546875" style="3" customWidth="1"/>
    <col min="4" max="4" width="16.140625" style="3" bestFit="1" customWidth="1"/>
    <col min="5" max="5" width="15.140625" style="3" bestFit="1" customWidth="1"/>
    <col min="6" max="6" width="16.140625" style="3" bestFit="1" customWidth="1"/>
  </cols>
  <sheetData>
    <row r="1" spans="1:6">
      <c r="A1" s="92"/>
      <c r="B1" s="94"/>
      <c r="C1" s="94"/>
      <c r="D1" s="94"/>
      <c r="E1" s="94"/>
      <c r="F1" s="94"/>
    </row>
    <row r="2" spans="1:6">
      <c r="A2" s="1" t="s">
        <v>0</v>
      </c>
    </row>
    <row r="3" spans="1:6">
      <c r="A3" s="4" t="s">
        <v>1</v>
      </c>
      <c r="B3" s="26" t="s">
        <v>142</v>
      </c>
      <c r="C3" s="26" t="s">
        <v>3</v>
      </c>
      <c r="D3" s="26" t="s">
        <v>38</v>
      </c>
      <c r="E3" s="26" t="s">
        <v>8</v>
      </c>
      <c r="F3" s="26" t="s">
        <v>9</v>
      </c>
    </row>
    <row r="4" spans="1:6">
      <c r="A4" s="4" t="s">
        <v>10</v>
      </c>
      <c r="B4" s="26"/>
      <c r="C4" s="26"/>
      <c r="D4" s="26">
        <v>71542000</v>
      </c>
      <c r="E4" s="26"/>
      <c r="F4" s="75">
        <f t="shared" ref="F4:F9" si="0">SUM(B4:E4)</f>
        <v>71542000</v>
      </c>
    </row>
    <row r="5" spans="1:6">
      <c r="A5" s="4" t="s">
        <v>144</v>
      </c>
      <c r="B5" s="26"/>
      <c r="C5" s="26"/>
      <c r="D5" s="26">
        <v>377825</v>
      </c>
      <c r="E5" s="26"/>
      <c r="F5" s="75">
        <f t="shared" si="0"/>
        <v>377825</v>
      </c>
    </row>
    <row r="6" spans="1:6">
      <c r="A6" s="4" t="s">
        <v>155</v>
      </c>
      <c r="B6" s="26"/>
      <c r="C6" s="26"/>
      <c r="D6" s="5">
        <v>201456</v>
      </c>
      <c r="E6" s="26"/>
      <c r="F6" s="75">
        <f t="shared" si="0"/>
        <v>201456</v>
      </c>
    </row>
    <row r="7" spans="1:6">
      <c r="A7" s="4" t="s">
        <v>156</v>
      </c>
      <c r="B7" s="26"/>
      <c r="C7" s="26"/>
      <c r="D7" s="5">
        <v>241509</v>
      </c>
      <c r="E7" s="26"/>
      <c r="F7" s="75">
        <f t="shared" si="0"/>
        <v>241509</v>
      </c>
    </row>
    <row r="8" spans="1:6">
      <c r="A8" s="4" t="s">
        <v>15</v>
      </c>
      <c r="B8" s="26"/>
      <c r="C8" s="26"/>
      <c r="D8" s="26"/>
      <c r="E8" s="26">
        <v>1156000</v>
      </c>
      <c r="F8" s="75">
        <f t="shared" si="0"/>
        <v>1156000</v>
      </c>
    </row>
    <row r="9" spans="1:6">
      <c r="A9" s="4" t="s">
        <v>157</v>
      </c>
      <c r="B9" s="26"/>
      <c r="C9" s="26"/>
      <c r="D9" s="26">
        <v>-1156000</v>
      </c>
      <c r="E9" s="26"/>
      <c r="F9" s="75">
        <f t="shared" si="0"/>
        <v>-1156000</v>
      </c>
    </row>
    <row r="10" spans="1:6" s="1" customFormat="1">
      <c r="A10" s="7" t="s">
        <v>158</v>
      </c>
      <c r="B10" s="75">
        <f>SUM(B4:B9)</f>
        <v>0</v>
      </c>
      <c r="C10" s="75"/>
      <c r="D10" s="75">
        <f>SUM(D4:D9)</f>
        <v>71206790</v>
      </c>
      <c r="E10" s="75">
        <f>SUM(E4:E9)</f>
        <v>1156000</v>
      </c>
      <c r="F10" s="75">
        <f>SUM(F4:F9)</f>
        <v>72362790</v>
      </c>
    </row>
    <row r="11" spans="1:6" s="1" customFormat="1">
      <c r="A11" s="7" t="s">
        <v>18</v>
      </c>
      <c r="B11" s="75"/>
      <c r="C11" s="75"/>
      <c r="D11" s="75"/>
      <c r="E11" s="75"/>
      <c r="F11" s="75"/>
    </row>
    <row r="12" spans="1:6" s="1" customFormat="1">
      <c r="A12" s="83" t="s">
        <v>159</v>
      </c>
      <c r="B12" s="26"/>
      <c r="C12" s="26"/>
      <c r="D12" s="26">
        <v>216535</v>
      </c>
      <c r="E12" s="26"/>
      <c r="F12" s="26">
        <f t="shared" ref="F12:F20" si="1">SUM(B12:E12)</f>
        <v>216535</v>
      </c>
    </row>
    <row r="13" spans="1:6" s="1" customFormat="1" ht="30">
      <c r="A13" s="22" t="s">
        <v>136</v>
      </c>
      <c r="B13" s="26"/>
      <c r="C13" s="26"/>
      <c r="D13" s="26">
        <v>203309</v>
      </c>
      <c r="E13" s="26"/>
      <c r="F13" s="26">
        <f t="shared" si="1"/>
        <v>203309</v>
      </c>
    </row>
    <row r="14" spans="1:6" s="1" customFormat="1" ht="30">
      <c r="A14" s="22" t="s">
        <v>137</v>
      </c>
      <c r="B14" s="26"/>
      <c r="C14" s="26"/>
      <c r="D14" s="26">
        <v>168459</v>
      </c>
      <c r="E14" s="26"/>
      <c r="F14" s="26">
        <f t="shared" si="1"/>
        <v>168459</v>
      </c>
    </row>
    <row r="15" spans="1:6" s="1" customFormat="1">
      <c r="A15" s="4" t="s">
        <v>28</v>
      </c>
      <c r="B15" s="26"/>
      <c r="C15" s="26">
        <v>523605</v>
      </c>
      <c r="D15" s="26"/>
      <c r="E15" s="26"/>
      <c r="F15" s="26">
        <f t="shared" si="1"/>
        <v>523605</v>
      </c>
    </row>
    <row r="16" spans="1:6" s="1" customFormat="1">
      <c r="A16" s="4" t="s">
        <v>160</v>
      </c>
      <c r="B16" s="26"/>
      <c r="C16" s="26"/>
      <c r="D16" s="26">
        <v>219710</v>
      </c>
      <c r="E16" s="26"/>
      <c r="F16" s="26">
        <f>SUM(B16:E16)</f>
        <v>219710</v>
      </c>
    </row>
    <row r="17" spans="1:6" s="1" customFormat="1">
      <c r="A17" s="4"/>
      <c r="B17" s="26"/>
      <c r="C17" s="26"/>
      <c r="D17" s="26"/>
      <c r="E17" s="26"/>
      <c r="F17" s="26">
        <f t="shared" si="1"/>
        <v>0</v>
      </c>
    </row>
    <row r="18" spans="1:6" s="1" customFormat="1">
      <c r="A18" s="4"/>
      <c r="B18" s="26"/>
      <c r="C18" s="26"/>
      <c r="D18" s="26"/>
      <c r="E18" s="26"/>
      <c r="F18" s="26">
        <f t="shared" si="1"/>
        <v>0</v>
      </c>
    </row>
    <row r="19" spans="1:6" s="1" customFormat="1">
      <c r="A19" s="84"/>
      <c r="B19" s="26"/>
      <c r="C19" s="26"/>
      <c r="D19" s="26"/>
      <c r="E19" s="26"/>
      <c r="F19" s="26">
        <f t="shared" si="1"/>
        <v>0</v>
      </c>
    </row>
    <row r="20" spans="1:6" s="1" customFormat="1">
      <c r="A20" s="84"/>
      <c r="B20" s="26"/>
      <c r="C20" s="26"/>
      <c r="D20" s="26"/>
      <c r="E20" s="26"/>
      <c r="F20" s="26">
        <f t="shared" si="1"/>
        <v>0</v>
      </c>
    </row>
    <row r="21" spans="1:6" s="1" customFormat="1">
      <c r="A21" s="7" t="s">
        <v>9</v>
      </c>
      <c r="B21" s="75"/>
      <c r="C21" s="75">
        <f>SUM(C15:C20)</f>
        <v>523605</v>
      </c>
      <c r="D21" s="75">
        <f>SUM(D10:D20)</f>
        <v>72014803</v>
      </c>
      <c r="E21" s="75">
        <f>SUM(E10:E20)</f>
        <v>1156000</v>
      </c>
      <c r="F21" s="75">
        <f>SUM(F10:F20)</f>
        <v>73694408</v>
      </c>
    </row>
    <row r="22" spans="1:6" s="1" customFormat="1">
      <c r="A22" s="85"/>
      <c r="B22" s="86"/>
      <c r="C22" s="86"/>
      <c r="D22" s="86"/>
      <c r="E22" s="86"/>
      <c r="F22" s="86"/>
    </row>
    <row r="23" spans="1:6">
      <c r="A23" s="87"/>
    </row>
    <row r="24" spans="1:6">
      <c r="A24" s="87"/>
    </row>
    <row r="25" spans="1:6">
      <c r="A25" s="87"/>
    </row>
    <row r="26" spans="1:6">
      <c r="A26" s="87"/>
    </row>
    <row r="27" spans="1:6">
      <c r="A27" s="87"/>
    </row>
    <row r="28" spans="1:6">
      <c r="A28" s="87"/>
    </row>
    <row r="29" spans="1:6">
      <c r="A29" s="87"/>
    </row>
    <row r="30" spans="1:6">
      <c r="A30" s="87"/>
    </row>
    <row r="31" spans="1:6">
      <c r="A31" s="87"/>
    </row>
    <row r="32" spans="1:6">
      <c r="A32" s="87"/>
    </row>
    <row r="33" spans="1:6">
      <c r="A33" s="87"/>
    </row>
    <row r="34" spans="1:6">
      <c r="A34" s="1" t="s">
        <v>39</v>
      </c>
    </row>
    <row r="35" spans="1:6">
      <c r="A35" s="4" t="s">
        <v>1</v>
      </c>
      <c r="B35" s="26" t="s">
        <v>40</v>
      </c>
      <c r="C35" s="26" t="s">
        <v>41</v>
      </c>
      <c r="D35" s="26" t="s">
        <v>42</v>
      </c>
      <c r="E35" s="75" t="s">
        <v>161</v>
      </c>
      <c r="F35" s="75" t="s">
        <v>9</v>
      </c>
    </row>
    <row r="36" spans="1:6">
      <c r="A36" s="4" t="s">
        <v>10</v>
      </c>
      <c r="B36" s="26">
        <v>51597000</v>
      </c>
      <c r="C36" s="26">
        <v>14174000</v>
      </c>
      <c r="D36" s="26">
        <v>5771000</v>
      </c>
      <c r="E36" s="75"/>
      <c r="F36" s="75">
        <f>SUM(B36:E36)</f>
        <v>71542000</v>
      </c>
    </row>
    <row r="37" spans="1:6">
      <c r="A37" s="4" t="s">
        <v>150</v>
      </c>
      <c r="B37" s="26">
        <v>297500</v>
      </c>
      <c r="C37" s="26">
        <v>80325</v>
      </c>
      <c r="D37" s="26"/>
      <c r="E37" s="75"/>
      <c r="F37" s="75">
        <f>SUM(B37:E37)</f>
        <v>377825</v>
      </c>
    </row>
    <row r="38" spans="1:6">
      <c r="A38" s="4" t="s">
        <v>155</v>
      </c>
      <c r="B38" s="26">
        <v>158627</v>
      </c>
      <c r="C38" s="26">
        <v>42829</v>
      </c>
      <c r="D38" s="26"/>
      <c r="E38" s="75"/>
      <c r="F38" s="75">
        <f>SUM(B38:E38)</f>
        <v>201456</v>
      </c>
    </row>
    <row r="39" spans="1:6">
      <c r="A39" s="4" t="s">
        <v>156</v>
      </c>
      <c r="B39" s="26">
        <v>190165</v>
      </c>
      <c r="C39" s="26">
        <v>51344</v>
      </c>
      <c r="D39" s="26"/>
      <c r="E39" s="75"/>
      <c r="F39" s="75">
        <f>SUM(B39:E39)</f>
        <v>241509</v>
      </c>
    </row>
    <row r="40" spans="1:6" s="1" customFormat="1">
      <c r="A40" s="7" t="s">
        <v>158</v>
      </c>
      <c r="B40" s="75">
        <f>SUM(B36:B39)</f>
        <v>52243292</v>
      </c>
      <c r="C40" s="75">
        <f>SUM(C36:C39)</f>
        <v>14348498</v>
      </c>
      <c r="D40" s="75">
        <f>SUM(D36:D39)</f>
        <v>5771000</v>
      </c>
      <c r="E40" s="75"/>
      <c r="F40" s="75">
        <f>SUM(B40:E40)</f>
        <v>72362790</v>
      </c>
    </row>
    <row r="41" spans="1:6">
      <c r="A41" s="7" t="s">
        <v>18</v>
      </c>
      <c r="B41" s="26"/>
      <c r="C41" s="26"/>
      <c r="D41" s="26"/>
      <c r="E41" s="26"/>
      <c r="F41" s="26"/>
    </row>
    <row r="42" spans="1:6">
      <c r="A42" s="83" t="s">
        <v>162</v>
      </c>
      <c r="B42" s="26">
        <v>170500</v>
      </c>
      <c r="C42" s="26">
        <v>46035</v>
      </c>
      <c r="D42" s="26"/>
      <c r="E42" s="26"/>
      <c r="F42" s="26">
        <f t="shared" ref="F42:F49" si="2">SUM(B42:E42)</f>
        <v>216535</v>
      </c>
    </row>
    <row r="43" spans="1:6" ht="30">
      <c r="A43" s="22" t="s">
        <v>25</v>
      </c>
      <c r="B43" s="26">
        <v>160086</v>
      </c>
      <c r="C43" s="26">
        <v>43223</v>
      </c>
      <c r="D43" s="26"/>
      <c r="E43" s="26"/>
      <c r="F43" s="26">
        <f t="shared" si="2"/>
        <v>203309</v>
      </c>
    </row>
    <row r="44" spans="1:6" ht="30">
      <c r="A44" s="22" t="s">
        <v>26</v>
      </c>
      <c r="B44" s="26">
        <v>132645</v>
      </c>
      <c r="C44" s="26">
        <v>35814</v>
      </c>
      <c r="D44" s="26"/>
      <c r="E44" s="26"/>
      <c r="F44" s="26">
        <f t="shared" si="2"/>
        <v>168459</v>
      </c>
    </row>
    <row r="45" spans="1:6">
      <c r="A45" s="4" t="s">
        <v>28</v>
      </c>
      <c r="B45" s="26">
        <v>412288</v>
      </c>
      <c r="C45" s="26">
        <v>111317</v>
      </c>
      <c r="D45" s="26"/>
      <c r="E45" s="26"/>
      <c r="F45" s="26">
        <f t="shared" si="2"/>
        <v>523605</v>
      </c>
    </row>
    <row r="46" spans="1:6">
      <c r="A46" s="4" t="s">
        <v>163</v>
      </c>
      <c r="B46" s="26"/>
      <c r="C46" s="26"/>
      <c r="D46" s="26"/>
      <c r="E46" s="26">
        <v>219710</v>
      </c>
      <c r="F46" s="26">
        <f t="shared" si="2"/>
        <v>219710</v>
      </c>
    </row>
    <row r="47" spans="1:6">
      <c r="A47" s="4"/>
      <c r="B47" s="26"/>
      <c r="C47" s="26"/>
      <c r="D47" s="26"/>
      <c r="E47" s="26"/>
      <c r="F47" s="26">
        <f t="shared" si="2"/>
        <v>0</v>
      </c>
    </row>
    <row r="48" spans="1:6">
      <c r="A48" s="4"/>
      <c r="B48" s="26"/>
      <c r="C48" s="26"/>
      <c r="D48" s="26"/>
      <c r="E48" s="26"/>
      <c r="F48" s="26">
        <f t="shared" si="2"/>
        <v>0</v>
      </c>
    </row>
    <row r="49" spans="1:6">
      <c r="A49" s="4"/>
      <c r="B49" s="26"/>
      <c r="C49" s="26"/>
      <c r="D49" s="26"/>
      <c r="E49" s="26"/>
      <c r="F49" s="26">
        <f t="shared" si="2"/>
        <v>0</v>
      </c>
    </row>
    <row r="50" spans="1:6">
      <c r="A50" s="7" t="s">
        <v>9</v>
      </c>
      <c r="B50" s="75">
        <f>SUM(B40:B49)</f>
        <v>53118811</v>
      </c>
      <c r="C50" s="75">
        <f>SUM(C40:C49)</f>
        <v>14584887</v>
      </c>
      <c r="D50" s="75">
        <f>SUM(D40:D49)</f>
        <v>5771000</v>
      </c>
      <c r="E50" s="75">
        <f>SUM(E40:E49)</f>
        <v>219710</v>
      </c>
      <c r="F50" s="75">
        <f>SUM(F40:F49)</f>
        <v>73694408</v>
      </c>
    </row>
  </sheetData>
  <mergeCells count="1">
    <mergeCell ref="A1:F1"/>
  </mergeCells>
  <pageMargins left="0.7" right="0.7" top="0.75" bottom="0.75" header="0.3" footer="0.3"/>
  <pageSetup paperSize="9" orientation="landscape" r:id="rId1"/>
  <headerFooter>
    <oddHeader>&amp;CÓvoda előirányzat kimutatás
2016.</oddHeader>
    <oddFooter>&amp;P. oldal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G29"/>
  <sheetViews>
    <sheetView workbookViewId="0">
      <selection activeCell="D29" sqref="D29"/>
    </sheetView>
  </sheetViews>
  <sheetFormatPr defaultRowHeight="15"/>
  <cols>
    <col min="1" max="1" width="19.85546875" bestFit="1" customWidth="1"/>
    <col min="2" max="2" width="18.85546875" style="3" bestFit="1" customWidth="1"/>
    <col min="3" max="4" width="16.140625" style="3" bestFit="1" customWidth="1"/>
    <col min="5" max="5" width="16.140625" style="3" customWidth="1"/>
    <col min="6" max="6" width="16.140625" style="3" bestFit="1" customWidth="1"/>
    <col min="7" max="7" width="9.140625" style="3"/>
  </cols>
  <sheetData>
    <row r="1" spans="1:7">
      <c r="A1" s="92"/>
      <c r="B1" s="94"/>
      <c r="C1" s="94"/>
      <c r="D1" s="94"/>
      <c r="E1" s="94"/>
      <c r="F1" s="94"/>
    </row>
    <row r="2" spans="1:7">
      <c r="A2" s="1" t="s">
        <v>0</v>
      </c>
    </row>
    <row r="3" spans="1:7">
      <c r="A3" s="4" t="s">
        <v>1</v>
      </c>
      <c r="B3" s="26" t="s">
        <v>142</v>
      </c>
      <c r="C3" s="26" t="s">
        <v>38</v>
      </c>
      <c r="D3" s="26" t="s">
        <v>8</v>
      </c>
      <c r="E3" s="26"/>
      <c r="F3" s="26" t="s">
        <v>9</v>
      </c>
    </row>
    <row r="4" spans="1:7">
      <c r="A4" s="4" t="s">
        <v>10</v>
      </c>
      <c r="B4" s="26">
        <v>15633000</v>
      </c>
      <c r="C4" s="26">
        <v>21336000</v>
      </c>
      <c r="D4" s="26"/>
      <c r="E4" s="26"/>
      <c r="F4" s="75">
        <f>SUM(B4:D4)</f>
        <v>36969000</v>
      </c>
    </row>
    <row r="5" spans="1:7">
      <c r="A5" s="4" t="s">
        <v>144</v>
      </c>
      <c r="B5" s="26"/>
      <c r="C5" s="26">
        <v>90805</v>
      </c>
      <c r="D5" s="26"/>
      <c r="E5" s="26"/>
      <c r="F5" s="75">
        <f>SUM(B5:D5)</f>
        <v>90805</v>
      </c>
    </row>
    <row r="6" spans="1:7">
      <c r="A6" s="4" t="s">
        <v>15</v>
      </c>
      <c r="B6" s="26"/>
      <c r="C6" s="26"/>
      <c r="D6" s="26">
        <v>207000</v>
      </c>
      <c r="E6" s="26"/>
      <c r="F6" s="75">
        <f>SUM(B6:D6)</f>
        <v>207000</v>
      </c>
    </row>
    <row r="7" spans="1:7">
      <c r="A7" s="4" t="s">
        <v>157</v>
      </c>
      <c r="B7" s="26"/>
      <c r="C7" s="26">
        <v>-207000</v>
      </c>
      <c r="D7" s="26"/>
      <c r="E7" s="26"/>
      <c r="F7" s="75">
        <f>SUM(B7:D7)</f>
        <v>-207000</v>
      </c>
    </row>
    <row r="8" spans="1:7" s="1" customFormat="1">
      <c r="A8" s="7" t="s">
        <v>164</v>
      </c>
      <c r="B8" s="75">
        <f>SUM(B4:B7)</f>
        <v>15633000</v>
      </c>
      <c r="C8" s="75">
        <f>SUM(C4:C7)</f>
        <v>21219805</v>
      </c>
      <c r="D8" s="75">
        <f>SUM(D4:D7)</f>
        <v>207000</v>
      </c>
      <c r="E8" s="75"/>
      <c r="F8" s="75">
        <f>SUM(B8:D8)</f>
        <v>37059805</v>
      </c>
      <c r="G8" s="11"/>
    </row>
    <row r="9" spans="1:7" s="1" customFormat="1">
      <c r="A9" s="7" t="s">
        <v>18</v>
      </c>
      <c r="B9" s="75"/>
      <c r="C9" s="75"/>
      <c r="D9" s="75"/>
      <c r="E9" s="75"/>
      <c r="F9" s="75"/>
      <c r="G9" s="11"/>
    </row>
    <row r="10" spans="1:7" s="1" customFormat="1" ht="30">
      <c r="A10" s="88" t="s">
        <v>165</v>
      </c>
      <c r="B10" s="26"/>
      <c r="C10" s="26">
        <v>54483</v>
      </c>
      <c r="D10" s="26"/>
      <c r="E10" s="26"/>
      <c r="F10" s="26">
        <f t="shared" ref="F10:F15" si="0">SUM(B10:D10)</f>
        <v>54483</v>
      </c>
      <c r="G10" s="11"/>
    </row>
    <row r="11" spans="1:7" s="1" customFormat="1">
      <c r="A11" s="89" t="s">
        <v>166</v>
      </c>
      <c r="B11" s="26"/>
      <c r="C11" s="26">
        <v>621284</v>
      </c>
      <c r="D11" s="26"/>
      <c r="E11" s="26"/>
      <c r="F11" s="26">
        <f t="shared" si="0"/>
        <v>621284</v>
      </c>
      <c r="G11" s="11"/>
    </row>
    <row r="12" spans="1:7" s="1" customFormat="1">
      <c r="A12" s="84"/>
      <c r="B12" s="26"/>
      <c r="C12" s="26"/>
      <c r="D12" s="26"/>
      <c r="E12" s="26"/>
      <c r="F12" s="26">
        <f t="shared" si="0"/>
        <v>0</v>
      </c>
      <c r="G12" s="11"/>
    </row>
    <row r="13" spans="1:7" s="1" customFormat="1">
      <c r="A13" s="84"/>
      <c r="B13" s="26"/>
      <c r="C13" s="26"/>
      <c r="D13" s="26"/>
      <c r="E13" s="26"/>
      <c r="F13" s="26">
        <f t="shared" si="0"/>
        <v>0</v>
      </c>
      <c r="G13" s="11"/>
    </row>
    <row r="14" spans="1:7">
      <c r="A14" s="84"/>
      <c r="B14" s="26"/>
      <c r="C14" s="26"/>
      <c r="D14" s="26"/>
      <c r="E14" s="26"/>
      <c r="F14" s="26">
        <f t="shared" si="0"/>
        <v>0</v>
      </c>
    </row>
    <row r="15" spans="1:7">
      <c r="A15" s="84"/>
      <c r="B15" s="26"/>
      <c r="C15" s="26"/>
      <c r="D15" s="26"/>
      <c r="E15" s="26"/>
      <c r="F15" s="26">
        <f t="shared" si="0"/>
        <v>0</v>
      </c>
    </row>
    <row r="16" spans="1:7">
      <c r="A16" s="7" t="s">
        <v>9</v>
      </c>
      <c r="B16" s="75">
        <f>SUM(B8:B15)</f>
        <v>15633000</v>
      </c>
      <c r="C16" s="75">
        <f>SUM(C8:C15)</f>
        <v>21895572</v>
      </c>
      <c r="D16" s="75">
        <f>SUM(D8:D15)</f>
        <v>207000</v>
      </c>
      <c r="E16" s="75"/>
      <c r="F16" s="75">
        <f>SUM(F8:F15)</f>
        <v>37735572</v>
      </c>
    </row>
    <row r="18" spans="1:7">
      <c r="A18" s="1" t="s">
        <v>39</v>
      </c>
    </row>
    <row r="19" spans="1:7">
      <c r="A19" s="4" t="s">
        <v>1</v>
      </c>
      <c r="B19" s="26" t="s">
        <v>40</v>
      </c>
      <c r="C19" s="26" t="s">
        <v>41</v>
      </c>
      <c r="D19" s="26" t="s">
        <v>42</v>
      </c>
      <c r="E19" s="26" t="s">
        <v>161</v>
      </c>
      <c r="F19" s="75" t="s">
        <v>9</v>
      </c>
    </row>
    <row r="20" spans="1:7">
      <c r="A20" s="4" t="s">
        <v>10</v>
      </c>
      <c r="B20" s="26">
        <v>10299000</v>
      </c>
      <c r="C20" s="26">
        <v>2823000</v>
      </c>
      <c r="D20" s="26">
        <v>23847000</v>
      </c>
      <c r="E20" s="26"/>
      <c r="F20" s="75">
        <f>SUM(B20:D20)</f>
        <v>36969000</v>
      </c>
    </row>
    <row r="21" spans="1:7">
      <c r="A21" s="4" t="s">
        <v>150</v>
      </c>
      <c r="B21" s="26">
        <v>71500</v>
      </c>
      <c r="C21" s="26">
        <v>19305</v>
      </c>
      <c r="D21" s="26"/>
      <c r="E21" s="26"/>
      <c r="F21" s="75">
        <f>SUM(B21:D21)</f>
        <v>90805</v>
      </c>
    </row>
    <row r="22" spans="1:7" s="1" customFormat="1">
      <c r="A22" s="7" t="s">
        <v>158</v>
      </c>
      <c r="B22" s="75">
        <f>SUM(B20:B21)</f>
        <v>10370500</v>
      </c>
      <c r="C22" s="75">
        <f>SUM(C20:C21)</f>
        <v>2842305</v>
      </c>
      <c r="D22" s="75">
        <f>SUM(D20:D21)</f>
        <v>23847000</v>
      </c>
      <c r="E22" s="75"/>
      <c r="F22" s="75">
        <f>SUM(B22:D22)</f>
        <v>37059805</v>
      </c>
      <c r="G22" s="11"/>
    </row>
    <row r="23" spans="1:7">
      <c r="A23" s="7" t="s">
        <v>18</v>
      </c>
      <c r="B23" s="26"/>
      <c r="C23" s="26"/>
      <c r="D23" s="26"/>
      <c r="E23" s="26"/>
      <c r="F23" s="26"/>
    </row>
    <row r="24" spans="1:7">
      <c r="A24" s="83" t="s">
        <v>162</v>
      </c>
      <c r="B24" s="26">
        <v>42900</v>
      </c>
      <c r="C24" s="26">
        <v>11583</v>
      </c>
      <c r="D24" s="26"/>
      <c r="E24" s="26"/>
      <c r="F24" s="26">
        <f>SUM(B24:D24)</f>
        <v>54483</v>
      </c>
    </row>
    <row r="25" spans="1:7">
      <c r="A25" s="4" t="s">
        <v>167</v>
      </c>
      <c r="B25" s="26"/>
      <c r="C25" s="26"/>
      <c r="D25" s="26"/>
      <c r="E25" s="26">
        <v>621284</v>
      </c>
      <c r="F25" s="26">
        <f>SUM(B25:E25)</f>
        <v>621284</v>
      </c>
    </row>
    <row r="26" spans="1:7">
      <c r="A26" s="4"/>
      <c r="B26" s="26"/>
      <c r="C26" s="26"/>
      <c r="D26" s="26"/>
      <c r="E26" s="26"/>
      <c r="F26" s="26">
        <f>SUM(B26:D26)</f>
        <v>0</v>
      </c>
    </row>
    <row r="27" spans="1:7">
      <c r="A27" s="4"/>
      <c r="B27" s="26"/>
      <c r="C27" s="26"/>
      <c r="D27" s="26"/>
      <c r="E27" s="26"/>
      <c r="F27" s="26">
        <f>SUM(B27:D27)</f>
        <v>0</v>
      </c>
    </row>
    <row r="28" spans="1:7">
      <c r="A28" s="4"/>
      <c r="B28" s="26"/>
      <c r="C28" s="26"/>
      <c r="D28" s="26"/>
      <c r="E28" s="26"/>
      <c r="F28" s="26">
        <f>SUM(B28:D28)</f>
        <v>0</v>
      </c>
    </row>
    <row r="29" spans="1:7">
      <c r="A29" s="7" t="s">
        <v>9</v>
      </c>
      <c r="B29" s="75">
        <f>SUM(B22:B28)</f>
        <v>10413400</v>
      </c>
      <c r="C29" s="75">
        <f>SUM(C22:C28)</f>
        <v>2853888</v>
      </c>
      <c r="D29" s="75">
        <f>SUM(D22:D28)</f>
        <v>23847000</v>
      </c>
      <c r="E29" s="75"/>
      <c r="F29" s="75">
        <f>SUM(F22:F28)</f>
        <v>37735572</v>
      </c>
    </row>
  </sheetData>
  <mergeCells count="1">
    <mergeCell ref="A1:F1"/>
  </mergeCells>
  <pageMargins left="0.7" right="0.7" top="0.75" bottom="0.75" header="0.3" footer="0.3"/>
  <pageSetup paperSize="9" orientation="landscape" r:id="rId1"/>
  <headerFooter>
    <oddHeader>&amp;CGyermek és Közétkeztetési Intézmény 
előirányzat kimutatás 
2016.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Önkormányzat ÖSSZESEN</vt:lpstr>
      <vt:lpstr>Önkormányzat</vt:lpstr>
      <vt:lpstr>Hivatal</vt:lpstr>
      <vt:lpstr>Óvoda</vt:lpstr>
      <vt:lpstr>Konyha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Tulajdonos</dc:creator>
  <cp:lastModifiedBy>Tulajdonos</cp:lastModifiedBy>
  <cp:lastPrinted>2016-12-15T07:41:33Z</cp:lastPrinted>
  <dcterms:created xsi:type="dcterms:W3CDTF">2016-12-15T07:11:03Z</dcterms:created>
  <dcterms:modified xsi:type="dcterms:W3CDTF">2017-01-06T07:24:26Z</dcterms:modified>
</cp:coreProperties>
</file>