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345" windowHeight="4455" tabRatio="762" activeTab="2"/>
  </bookViews>
  <sheets>
    <sheet name="1. melléklet" sheetId="38" r:id="rId1"/>
    <sheet name="2. melléklet" sheetId="40" r:id="rId2"/>
    <sheet name="3. melléklet" sheetId="44" r:id="rId3"/>
  </sheets>
  <externalReferences>
    <externalReference r:id="rId4"/>
  </externalReferences>
  <definedNames>
    <definedName name="_xlnm.Print_Area" localSheetId="0">'1. melléklet'!$A$1:$J$125</definedName>
    <definedName name="_xlnm.Print_Area" localSheetId="1">'2. melléklet'!$A$1:$J$125</definedName>
    <definedName name="_xlnm.Print_Area" localSheetId="2">'3. melléklet'!$A$1:$J$125</definedName>
  </definedNames>
  <calcPr calcId="125725"/>
</workbook>
</file>

<file path=xl/calcChain.xml><?xml version="1.0" encoding="utf-8"?>
<calcChain xmlns="http://schemas.openxmlformats.org/spreadsheetml/2006/main">
  <c r="D100" i="44"/>
  <c r="E100"/>
  <c r="H122"/>
  <c r="I122"/>
  <c r="J122"/>
  <c r="G122"/>
  <c r="H112"/>
  <c r="H117" s="1"/>
  <c r="H124" s="1"/>
  <c r="I112"/>
  <c r="I117" s="1"/>
  <c r="I124" s="1"/>
  <c r="J112"/>
  <c r="G91"/>
  <c r="H91"/>
  <c r="I91"/>
  <c r="J91"/>
  <c r="G92"/>
  <c r="H92"/>
  <c r="I92"/>
  <c r="J92"/>
  <c r="G93"/>
  <c r="H93"/>
  <c r="I93"/>
  <c r="J93"/>
  <c r="G94"/>
  <c r="H94"/>
  <c r="I94"/>
  <c r="J94"/>
  <c r="G95"/>
  <c r="H95"/>
  <c r="I95"/>
  <c r="J95"/>
  <c r="G96"/>
  <c r="H96"/>
  <c r="I96"/>
  <c r="J96"/>
  <c r="G97"/>
  <c r="H97"/>
  <c r="I97"/>
  <c r="J97"/>
  <c r="G98"/>
  <c r="H98"/>
  <c r="I98"/>
  <c r="J98"/>
  <c r="G99"/>
  <c r="H99"/>
  <c r="I99"/>
  <c r="J99"/>
  <c r="H90"/>
  <c r="I90"/>
  <c r="J90"/>
  <c r="G86"/>
  <c r="H86"/>
  <c r="I86"/>
  <c r="J86"/>
  <c r="G87"/>
  <c r="H87"/>
  <c r="I87"/>
  <c r="J87"/>
  <c r="G88"/>
  <c r="H88"/>
  <c r="I88"/>
  <c r="J88"/>
  <c r="H85"/>
  <c r="I85"/>
  <c r="I89" s="1"/>
  <c r="J85"/>
  <c r="G78"/>
  <c r="H78"/>
  <c r="I78"/>
  <c r="J78"/>
  <c r="G79"/>
  <c r="H79"/>
  <c r="I79"/>
  <c r="J79"/>
  <c r="G80"/>
  <c r="H80"/>
  <c r="I80"/>
  <c r="J80"/>
  <c r="G81"/>
  <c r="H81"/>
  <c r="I81"/>
  <c r="J81"/>
  <c r="G82"/>
  <c r="H82"/>
  <c r="I82"/>
  <c r="J82"/>
  <c r="G83"/>
  <c r="H83"/>
  <c r="I83"/>
  <c r="J83"/>
  <c r="H77"/>
  <c r="I77"/>
  <c r="J77"/>
  <c r="G68"/>
  <c r="H68"/>
  <c r="I68"/>
  <c r="J68"/>
  <c r="G69"/>
  <c r="H69"/>
  <c r="I69"/>
  <c r="J69"/>
  <c r="G70"/>
  <c r="H70"/>
  <c r="I70"/>
  <c r="J70"/>
  <c r="G71"/>
  <c r="H71"/>
  <c r="I71"/>
  <c r="J71"/>
  <c r="G72"/>
  <c r="H72"/>
  <c r="I72"/>
  <c r="J72"/>
  <c r="G73"/>
  <c r="H73"/>
  <c r="I73"/>
  <c r="J73"/>
  <c r="G74"/>
  <c r="H74"/>
  <c r="I74"/>
  <c r="H67"/>
  <c r="I67"/>
  <c r="J67"/>
  <c r="G63"/>
  <c r="H63"/>
  <c r="I63"/>
  <c r="J63"/>
  <c r="G64"/>
  <c r="H64"/>
  <c r="I64"/>
  <c r="J64"/>
  <c r="G65"/>
  <c r="H65"/>
  <c r="I65"/>
  <c r="J65"/>
  <c r="G66"/>
  <c r="H66"/>
  <c r="I66"/>
  <c r="J66"/>
  <c r="H62"/>
  <c r="I62"/>
  <c r="I75" s="1"/>
  <c r="J62"/>
  <c r="H60"/>
  <c r="I60"/>
  <c r="J60"/>
  <c r="G54"/>
  <c r="H54"/>
  <c r="I54"/>
  <c r="J54"/>
  <c r="G55"/>
  <c r="H55"/>
  <c r="I55"/>
  <c r="J55"/>
  <c r="G56"/>
  <c r="H56"/>
  <c r="I56"/>
  <c r="J56"/>
  <c r="G57"/>
  <c r="H57"/>
  <c r="I57"/>
  <c r="J57"/>
  <c r="G58"/>
  <c r="H58"/>
  <c r="I58"/>
  <c r="J58"/>
  <c r="G59"/>
  <c r="H59"/>
  <c r="I59"/>
  <c r="J59"/>
  <c r="H53"/>
  <c r="I53"/>
  <c r="I61" s="1"/>
  <c r="J53"/>
  <c r="G47"/>
  <c r="H47"/>
  <c r="I47"/>
  <c r="J47"/>
  <c r="G48"/>
  <c r="H48"/>
  <c r="I48"/>
  <c r="J48"/>
  <c r="G49"/>
  <c r="H49"/>
  <c r="I49"/>
  <c r="J49"/>
  <c r="G50"/>
  <c r="H50"/>
  <c r="I50"/>
  <c r="J50"/>
  <c r="H46"/>
  <c r="I46"/>
  <c r="J46"/>
  <c r="G36"/>
  <c r="H36"/>
  <c r="I36"/>
  <c r="J36"/>
  <c r="G37"/>
  <c r="H37"/>
  <c r="I37"/>
  <c r="J37"/>
  <c r="G38"/>
  <c r="H38"/>
  <c r="I38"/>
  <c r="J38"/>
  <c r="G39"/>
  <c r="H39"/>
  <c r="I39"/>
  <c r="J39"/>
  <c r="G40"/>
  <c r="H40"/>
  <c r="I40"/>
  <c r="J40"/>
  <c r="G41"/>
  <c r="H41"/>
  <c r="I41"/>
  <c r="H35"/>
  <c r="H42" s="1"/>
  <c r="I35"/>
  <c r="I42" s="1"/>
  <c r="J35"/>
  <c r="G33"/>
  <c r="H33"/>
  <c r="I33"/>
  <c r="J33"/>
  <c r="H32"/>
  <c r="I32"/>
  <c r="I34" s="1"/>
  <c r="J32"/>
  <c r="G29"/>
  <c r="H29"/>
  <c r="I29"/>
  <c r="G30"/>
  <c r="H30"/>
  <c r="I30"/>
  <c r="J30"/>
  <c r="H28"/>
  <c r="I28"/>
  <c r="I31" s="1"/>
  <c r="J28"/>
  <c r="H27"/>
  <c r="I27"/>
  <c r="G23"/>
  <c r="H23"/>
  <c r="I23"/>
  <c r="G24"/>
  <c r="H24"/>
  <c r="I24"/>
  <c r="J24"/>
  <c r="H22"/>
  <c r="I22"/>
  <c r="I25" s="1"/>
  <c r="J22"/>
  <c r="G9"/>
  <c r="H9"/>
  <c r="I9"/>
  <c r="J9"/>
  <c r="G10"/>
  <c r="H10"/>
  <c r="I10"/>
  <c r="J10"/>
  <c r="G11"/>
  <c r="H11"/>
  <c r="I11"/>
  <c r="J11"/>
  <c r="G12"/>
  <c r="H12"/>
  <c r="I12"/>
  <c r="J12"/>
  <c r="G13"/>
  <c r="H13"/>
  <c r="I13"/>
  <c r="J13"/>
  <c r="G14"/>
  <c r="H14"/>
  <c r="I14"/>
  <c r="G15"/>
  <c r="H15"/>
  <c r="I15"/>
  <c r="J15"/>
  <c r="G16"/>
  <c r="H16"/>
  <c r="I16"/>
  <c r="J16"/>
  <c r="G17"/>
  <c r="H17"/>
  <c r="I17"/>
  <c r="J17"/>
  <c r="G18"/>
  <c r="H18"/>
  <c r="I18"/>
  <c r="J18"/>
  <c r="G19"/>
  <c r="H19"/>
  <c r="I19"/>
  <c r="J19"/>
  <c r="G20"/>
  <c r="H20"/>
  <c r="I20"/>
  <c r="H8"/>
  <c r="H21" s="1"/>
  <c r="I8"/>
  <c r="D8"/>
  <c r="E8"/>
  <c r="F8"/>
  <c r="G112"/>
  <c r="G117"/>
  <c r="G124" s="1"/>
  <c r="G90"/>
  <c r="G85"/>
  <c r="G77"/>
  <c r="G67"/>
  <c r="G62"/>
  <c r="G60"/>
  <c r="G53"/>
  <c r="G46"/>
  <c r="G35"/>
  <c r="G32"/>
  <c r="G28"/>
  <c r="G27"/>
  <c r="G22"/>
  <c r="G8"/>
  <c r="J123" i="40"/>
  <c r="I122"/>
  <c r="H122"/>
  <c r="G122"/>
  <c r="J122" s="1"/>
  <c r="J121"/>
  <c r="J120"/>
  <c r="J119"/>
  <c r="J118"/>
  <c r="J116"/>
  <c r="J115"/>
  <c r="J114"/>
  <c r="I113"/>
  <c r="H113"/>
  <c r="J113" s="1"/>
  <c r="J112"/>
  <c r="J111"/>
  <c r="I110"/>
  <c r="H110"/>
  <c r="G110"/>
  <c r="J110" s="1"/>
  <c r="J109"/>
  <c r="J108"/>
  <c r="J107"/>
  <c r="J106"/>
  <c r="I105"/>
  <c r="I117" s="1"/>
  <c r="I124" s="1"/>
  <c r="H105"/>
  <c r="H117" s="1"/>
  <c r="H124" s="1"/>
  <c r="G105"/>
  <c r="J105" s="1"/>
  <c r="J104"/>
  <c r="J103"/>
  <c r="J102"/>
  <c r="I99"/>
  <c r="H99"/>
  <c r="G99"/>
  <c r="J99" s="1"/>
  <c r="J98"/>
  <c r="J97"/>
  <c r="J96"/>
  <c r="J95"/>
  <c r="J94"/>
  <c r="J93"/>
  <c r="J92"/>
  <c r="J91"/>
  <c r="J90"/>
  <c r="I89"/>
  <c r="H89"/>
  <c r="J89" s="1"/>
  <c r="G89"/>
  <c r="J88"/>
  <c r="J87"/>
  <c r="J86"/>
  <c r="J85"/>
  <c r="I84"/>
  <c r="I100" s="1"/>
  <c r="H84"/>
  <c r="H100" s="1"/>
  <c r="G84"/>
  <c r="G100" s="1"/>
  <c r="J83"/>
  <c r="J82"/>
  <c r="J81"/>
  <c r="J80"/>
  <c r="J79"/>
  <c r="J78"/>
  <c r="J77"/>
  <c r="I75"/>
  <c r="H75"/>
  <c r="G75"/>
  <c r="J75" s="1"/>
  <c r="J74"/>
  <c r="J73"/>
  <c r="J72"/>
  <c r="J71"/>
  <c r="J70"/>
  <c r="J69"/>
  <c r="J68"/>
  <c r="J67"/>
  <c r="J66"/>
  <c r="J65"/>
  <c r="J64"/>
  <c r="J63"/>
  <c r="J62"/>
  <c r="I61"/>
  <c r="H61"/>
  <c r="G61"/>
  <c r="J61" s="1"/>
  <c r="J60"/>
  <c r="J59"/>
  <c r="J58"/>
  <c r="J57"/>
  <c r="J56"/>
  <c r="J55"/>
  <c r="J54"/>
  <c r="J53"/>
  <c r="H51"/>
  <c r="G51"/>
  <c r="J51" s="1"/>
  <c r="J50"/>
  <c r="J49"/>
  <c r="J48"/>
  <c r="J47"/>
  <c r="J46"/>
  <c r="I45"/>
  <c r="H45"/>
  <c r="G45"/>
  <c r="J45" s="1"/>
  <c r="J44"/>
  <c r="J43"/>
  <c r="I42"/>
  <c r="H42"/>
  <c r="G42"/>
  <c r="J42" s="1"/>
  <c r="J41"/>
  <c r="J40"/>
  <c r="J39"/>
  <c r="J38"/>
  <c r="J37"/>
  <c r="J36"/>
  <c r="J35"/>
  <c r="I34"/>
  <c r="H34"/>
  <c r="G34"/>
  <c r="J34" s="1"/>
  <c r="J33"/>
  <c r="J32"/>
  <c r="I31"/>
  <c r="I52" s="1"/>
  <c r="H31"/>
  <c r="H52" s="1"/>
  <c r="G31"/>
  <c r="G52" s="1"/>
  <c r="J52" s="1"/>
  <c r="J30"/>
  <c r="J29"/>
  <c r="J28"/>
  <c r="J27"/>
  <c r="I25"/>
  <c r="H25"/>
  <c r="G25"/>
  <c r="J25" s="1"/>
  <c r="J24"/>
  <c r="J23"/>
  <c r="J22"/>
  <c r="I21"/>
  <c r="I26" s="1"/>
  <c r="H21"/>
  <c r="H26" s="1"/>
  <c r="G21"/>
  <c r="G26" s="1"/>
  <c r="J20"/>
  <c r="J19"/>
  <c r="J18"/>
  <c r="J17"/>
  <c r="J16"/>
  <c r="J15"/>
  <c r="J14"/>
  <c r="J13"/>
  <c r="J12"/>
  <c r="J11"/>
  <c r="J10"/>
  <c r="J9"/>
  <c r="J8"/>
  <c r="I51" i="44" l="1"/>
  <c r="I84"/>
  <c r="I100" s="1"/>
  <c r="J61"/>
  <c r="I21"/>
  <c r="I26" s="1"/>
  <c r="J34"/>
  <c r="H34"/>
  <c r="J51"/>
  <c r="H51"/>
  <c r="H61"/>
  <c r="H75"/>
  <c r="J84"/>
  <c r="H84"/>
  <c r="H25"/>
  <c r="H31"/>
  <c r="J89"/>
  <c r="H89"/>
  <c r="I52"/>
  <c r="H52"/>
  <c r="H26"/>
  <c r="G21"/>
  <c r="J21" s="1"/>
  <c r="G34"/>
  <c r="G42"/>
  <c r="G61"/>
  <c r="G84"/>
  <c r="G89"/>
  <c r="G25"/>
  <c r="G31"/>
  <c r="G51"/>
  <c r="G75"/>
  <c r="J117"/>
  <c r="J124" s="1"/>
  <c r="H101" i="40"/>
  <c r="H125" s="1"/>
  <c r="H76"/>
  <c r="G101"/>
  <c r="G76"/>
  <c r="J26"/>
  <c r="J76" s="1"/>
  <c r="I101"/>
  <c r="I125" s="1"/>
  <c r="I76"/>
  <c r="J31"/>
  <c r="G117"/>
  <c r="J21"/>
  <c r="J84"/>
  <c r="J100" s="1"/>
  <c r="J123" i="38"/>
  <c r="I122"/>
  <c r="H122"/>
  <c r="J122" s="1"/>
  <c r="G122"/>
  <c r="J121"/>
  <c r="J120"/>
  <c r="J119"/>
  <c r="J118"/>
  <c r="J116"/>
  <c r="J115"/>
  <c r="J114"/>
  <c r="I113"/>
  <c r="H113"/>
  <c r="J113" s="1"/>
  <c r="J112"/>
  <c r="J111"/>
  <c r="I110"/>
  <c r="H110"/>
  <c r="J110" s="1"/>
  <c r="G110"/>
  <c r="J109"/>
  <c r="J108"/>
  <c r="J107"/>
  <c r="J106"/>
  <c r="I105"/>
  <c r="I117" s="1"/>
  <c r="I124" s="1"/>
  <c r="H105"/>
  <c r="H117" s="1"/>
  <c r="H124" s="1"/>
  <c r="G105"/>
  <c r="G117" s="1"/>
  <c r="J104"/>
  <c r="J103"/>
  <c r="J102"/>
  <c r="I99"/>
  <c r="H99"/>
  <c r="G99"/>
  <c r="J98"/>
  <c r="J97"/>
  <c r="J96"/>
  <c r="J95"/>
  <c r="J94"/>
  <c r="J93"/>
  <c r="J92"/>
  <c r="J91"/>
  <c r="J90"/>
  <c r="I89"/>
  <c r="H89"/>
  <c r="J89" s="1"/>
  <c r="G89"/>
  <c r="J88"/>
  <c r="J87"/>
  <c r="J86"/>
  <c r="J85"/>
  <c r="I84"/>
  <c r="H84"/>
  <c r="G84"/>
  <c r="J83"/>
  <c r="J82"/>
  <c r="J81"/>
  <c r="J80"/>
  <c r="J79"/>
  <c r="J78"/>
  <c r="J77"/>
  <c r="I75"/>
  <c r="H75"/>
  <c r="G75"/>
  <c r="J75" s="1"/>
  <c r="J74"/>
  <c r="J74" i="44" s="1"/>
  <c r="J75" s="1"/>
  <c r="J73" i="38"/>
  <c r="J72"/>
  <c r="J71"/>
  <c r="J70"/>
  <c r="J69"/>
  <c r="J68"/>
  <c r="J67"/>
  <c r="J66"/>
  <c r="J65"/>
  <c r="J64"/>
  <c r="J63"/>
  <c r="J62"/>
  <c r="I61"/>
  <c r="H61"/>
  <c r="J61" s="1"/>
  <c r="G61"/>
  <c r="J60"/>
  <c r="J59"/>
  <c r="J58"/>
  <c r="J57"/>
  <c r="J56"/>
  <c r="J55"/>
  <c r="J54"/>
  <c r="J53"/>
  <c r="I51"/>
  <c r="H51"/>
  <c r="J51" s="1"/>
  <c r="G51"/>
  <c r="J50"/>
  <c r="J49"/>
  <c r="J48"/>
  <c r="J47"/>
  <c r="J46"/>
  <c r="I45"/>
  <c r="H45"/>
  <c r="G45"/>
  <c r="J45" s="1"/>
  <c r="J44"/>
  <c r="J43"/>
  <c r="I42"/>
  <c r="H42"/>
  <c r="G42"/>
  <c r="J42" s="1"/>
  <c r="J41"/>
  <c r="J41" i="44" s="1"/>
  <c r="J42" s="1"/>
  <c r="J40" i="38"/>
  <c r="J39"/>
  <c r="J38"/>
  <c r="J37"/>
  <c r="J36"/>
  <c r="J35"/>
  <c r="I34"/>
  <c r="H34"/>
  <c r="J34" s="1"/>
  <c r="G34"/>
  <c r="J33"/>
  <c r="J32"/>
  <c r="I31"/>
  <c r="I52" s="1"/>
  <c r="H31"/>
  <c r="H52" s="1"/>
  <c r="G31"/>
  <c r="G52" s="1"/>
  <c r="J30"/>
  <c r="J29"/>
  <c r="J29" i="44" s="1"/>
  <c r="J31" s="1"/>
  <c r="J28" i="38"/>
  <c r="J27"/>
  <c r="J27" i="44" s="1"/>
  <c r="I25" i="38"/>
  <c r="H25"/>
  <c r="H26" s="1"/>
  <c r="G25"/>
  <c r="J24"/>
  <c r="J23"/>
  <c r="J23" i="44" s="1"/>
  <c r="J25" s="1"/>
  <c r="J22" i="38"/>
  <c r="I21"/>
  <c r="I26" s="1"/>
  <c r="H21"/>
  <c r="G21"/>
  <c r="G26" s="1"/>
  <c r="J20"/>
  <c r="J20" i="44" s="1"/>
  <c r="J19" i="38"/>
  <c r="J18"/>
  <c r="J17"/>
  <c r="J16"/>
  <c r="J15"/>
  <c r="J14"/>
  <c r="J14" i="44" s="1"/>
  <c r="J13" i="38"/>
  <c r="J12"/>
  <c r="J11"/>
  <c r="J10"/>
  <c r="J9"/>
  <c r="J8"/>
  <c r="J8" i="44" s="1"/>
  <c r="F73" i="38"/>
  <c r="J100" i="44" l="1"/>
  <c r="G100"/>
  <c r="H100"/>
  <c r="I101"/>
  <c r="I125" s="1"/>
  <c r="I76"/>
  <c r="H76"/>
  <c r="J52"/>
  <c r="J26"/>
  <c r="H101"/>
  <c r="H125" s="1"/>
  <c r="G52"/>
  <c r="G26"/>
  <c r="G124" i="40"/>
  <c r="J124" s="1"/>
  <c r="J117"/>
  <c r="G125"/>
  <c r="J125" s="1"/>
  <c r="J101"/>
  <c r="J84" i="38"/>
  <c r="G100"/>
  <c r="J100" s="1"/>
  <c r="G101"/>
  <c r="G76"/>
  <c r="J26"/>
  <c r="I101"/>
  <c r="I125" s="1"/>
  <c r="I76"/>
  <c r="H101"/>
  <c r="H125" s="1"/>
  <c r="H76"/>
  <c r="G124"/>
  <c r="J124" s="1"/>
  <c r="J117"/>
  <c r="J52"/>
  <c r="J25"/>
  <c r="J21"/>
  <c r="J99"/>
  <c r="J31"/>
  <c r="J105"/>
  <c r="J76" i="44" l="1"/>
  <c r="J101"/>
  <c r="G76"/>
  <c r="G101"/>
  <c r="G125" i="38"/>
  <c r="J125" s="1"/>
  <c r="J101"/>
  <c r="J76"/>
  <c r="C112" i="44"/>
  <c r="C91"/>
  <c r="C92"/>
  <c r="C93"/>
  <c r="C94"/>
  <c r="C95"/>
  <c r="C96"/>
  <c r="C97"/>
  <c r="C98"/>
  <c r="C90"/>
  <c r="C86"/>
  <c r="C87"/>
  <c r="C88"/>
  <c r="C85"/>
  <c r="C78"/>
  <c r="C79"/>
  <c r="C80"/>
  <c r="C81"/>
  <c r="C82"/>
  <c r="C83"/>
  <c r="C77"/>
  <c r="C63"/>
  <c r="C64"/>
  <c r="C65"/>
  <c r="C66"/>
  <c r="C67"/>
  <c r="C68"/>
  <c r="C69"/>
  <c r="C70"/>
  <c r="C71"/>
  <c r="C72"/>
  <c r="C73"/>
  <c r="C74"/>
  <c r="C62"/>
  <c r="C54"/>
  <c r="C55"/>
  <c r="C56"/>
  <c r="C57"/>
  <c r="C58"/>
  <c r="C59"/>
  <c r="C60"/>
  <c r="C53"/>
  <c r="C47"/>
  <c r="C48"/>
  <c r="C49"/>
  <c r="C50"/>
  <c r="C46"/>
  <c r="C36"/>
  <c r="C37"/>
  <c r="C38"/>
  <c r="C39"/>
  <c r="C40"/>
  <c r="C41"/>
  <c r="C35"/>
  <c r="C33"/>
  <c r="C32"/>
  <c r="C29"/>
  <c r="C30"/>
  <c r="C28"/>
  <c r="C27"/>
  <c r="C23"/>
  <c r="C24"/>
  <c r="C22"/>
  <c r="C9"/>
  <c r="C10"/>
  <c r="C11"/>
  <c r="C12"/>
  <c r="C13"/>
  <c r="C14"/>
  <c r="C15"/>
  <c r="C16"/>
  <c r="C17"/>
  <c r="C18"/>
  <c r="C19"/>
  <c r="C20"/>
  <c r="C8"/>
  <c r="C34" i="38"/>
  <c r="C25" i="44" l="1"/>
  <c r="C31"/>
  <c r="C75"/>
  <c r="C84"/>
  <c r="C34"/>
  <c r="C21"/>
  <c r="C51"/>
  <c r="C61"/>
  <c r="C89"/>
  <c r="C42"/>
  <c r="C99"/>
  <c r="G125"/>
  <c r="J125"/>
  <c r="C52" l="1"/>
  <c r="C26"/>
  <c r="C101" s="1"/>
  <c r="C100"/>
  <c r="E124"/>
  <c r="D124"/>
  <c r="E123"/>
  <c r="D123"/>
  <c r="C123"/>
  <c r="E122"/>
  <c r="D122"/>
  <c r="C122"/>
  <c r="E121"/>
  <c r="D121"/>
  <c r="C121"/>
  <c r="E120"/>
  <c r="D120"/>
  <c r="C120"/>
  <c r="E119"/>
  <c r="D119"/>
  <c r="C119"/>
  <c r="E118"/>
  <c r="D118"/>
  <c r="C118"/>
  <c r="E116"/>
  <c r="D116"/>
  <c r="C116"/>
  <c r="E115"/>
  <c r="D115"/>
  <c r="C115"/>
  <c r="E114"/>
  <c r="D114"/>
  <c r="C114"/>
  <c r="E113"/>
  <c r="D113"/>
  <c r="E112"/>
  <c r="D112"/>
  <c r="E111"/>
  <c r="D111"/>
  <c r="C111"/>
  <c r="E110"/>
  <c r="D110"/>
  <c r="C110"/>
  <c r="E109"/>
  <c r="D109"/>
  <c r="C109"/>
  <c r="E108"/>
  <c r="D108"/>
  <c r="C108"/>
  <c r="E107"/>
  <c r="D107"/>
  <c r="C107"/>
  <c r="E106"/>
  <c r="D106"/>
  <c r="C106"/>
  <c r="E105"/>
  <c r="D105"/>
  <c r="C105"/>
  <c r="E104"/>
  <c r="D104"/>
  <c r="C104"/>
  <c r="E103"/>
  <c r="D103"/>
  <c r="C103"/>
  <c r="E102"/>
  <c r="D102"/>
  <c r="C102"/>
  <c r="E101"/>
  <c r="E125" s="1"/>
  <c r="D101"/>
  <c r="E99"/>
  <c r="D99"/>
  <c r="E98"/>
  <c r="D98"/>
  <c r="E97"/>
  <c r="D97"/>
  <c r="E96"/>
  <c r="D96"/>
  <c r="E95"/>
  <c r="D95"/>
  <c r="E94"/>
  <c r="D94"/>
  <c r="E93"/>
  <c r="D93"/>
  <c r="E92"/>
  <c r="D92"/>
  <c r="E91"/>
  <c r="D91"/>
  <c r="E90"/>
  <c r="D90"/>
  <c r="E89"/>
  <c r="D89"/>
  <c r="E88"/>
  <c r="D88"/>
  <c r="E87"/>
  <c r="D87"/>
  <c r="E86"/>
  <c r="D86"/>
  <c r="E85"/>
  <c r="D85"/>
  <c r="E84"/>
  <c r="D84"/>
  <c r="E83"/>
  <c r="D83"/>
  <c r="E82"/>
  <c r="D82"/>
  <c r="E81"/>
  <c r="D81"/>
  <c r="E80"/>
  <c r="D80"/>
  <c r="E79"/>
  <c r="D79"/>
  <c r="E78"/>
  <c r="D78"/>
  <c r="E77"/>
  <c r="D77"/>
  <c r="E75"/>
  <c r="D75"/>
  <c r="E74"/>
  <c r="D74"/>
  <c r="E73"/>
  <c r="D73"/>
  <c r="E72"/>
  <c r="D72"/>
  <c r="E71"/>
  <c r="D71"/>
  <c r="E70"/>
  <c r="D70"/>
  <c r="E69"/>
  <c r="D69"/>
  <c r="E68"/>
  <c r="D68"/>
  <c r="E67"/>
  <c r="D67"/>
  <c r="E66"/>
  <c r="D66"/>
  <c r="E65"/>
  <c r="D65"/>
  <c r="E64"/>
  <c r="D64"/>
  <c r="E63"/>
  <c r="D63"/>
  <c r="E62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C45"/>
  <c r="E44"/>
  <c r="D44"/>
  <c r="C44"/>
  <c r="E43"/>
  <c r="D43"/>
  <c r="C43"/>
  <c r="E42"/>
  <c r="D42"/>
  <c r="E41"/>
  <c r="D41"/>
  <c r="E40"/>
  <c r="D40"/>
  <c r="E39"/>
  <c r="D39"/>
  <c r="E38"/>
  <c r="D38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C76" l="1"/>
  <c r="E76"/>
  <c r="D76"/>
  <c r="F9"/>
  <c r="F21"/>
  <c r="F25"/>
  <c r="F29"/>
  <c r="F33"/>
  <c r="F49"/>
  <c r="F53"/>
  <c r="F57"/>
  <c r="F61"/>
  <c r="F65"/>
  <c r="F69"/>
  <c r="F78"/>
  <c r="F82"/>
  <c r="F86"/>
  <c r="F90"/>
  <c r="F94"/>
  <c r="F98"/>
  <c r="F102"/>
  <c r="F106"/>
  <c r="F110"/>
  <c r="F113"/>
  <c r="F116"/>
  <c r="F121"/>
  <c r="F11"/>
  <c r="F19"/>
  <c r="F23"/>
  <c r="F27"/>
  <c r="F31"/>
  <c r="F35"/>
  <c r="F51"/>
  <c r="F55"/>
  <c r="F59"/>
  <c r="F63"/>
  <c r="F67"/>
  <c r="F68"/>
  <c r="F80"/>
  <c r="F84"/>
  <c r="F88"/>
  <c r="F92"/>
  <c r="F96"/>
  <c r="F104"/>
  <c r="F108"/>
  <c r="F112"/>
  <c r="F119"/>
  <c r="F123"/>
  <c r="F10"/>
  <c r="F12"/>
  <c r="F14"/>
  <c r="F16"/>
  <c r="F18"/>
  <c r="F20"/>
  <c r="F22"/>
  <c r="F32"/>
  <c r="F34"/>
  <c r="F36"/>
  <c r="F38"/>
  <c r="F40"/>
  <c r="F42"/>
  <c r="F44"/>
  <c r="F46"/>
  <c r="F48"/>
  <c r="F50"/>
  <c r="F52"/>
  <c r="F54"/>
  <c r="F56"/>
  <c r="F58"/>
  <c r="F60"/>
  <c r="F62"/>
  <c r="F64"/>
  <c r="F24"/>
  <c r="F26"/>
  <c r="F28"/>
  <c r="F30"/>
  <c r="F66"/>
  <c r="F71"/>
  <c r="F73"/>
  <c r="F75"/>
  <c r="F77"/>
  <c r="F79"/>
  <c r="F81"/>
  <c r="F83"/>
  <c r="F85"/>
  <c r="F87"/>
  <c r="F89"/>
  <c r="F91"/>
  <c r="F93"/>
  <c r="F95"/>
  <c r="F97"/>
  <c r="F99"/>
  <c r="F101"/>
  <c r="F103"/>
  <c r="F105"/>
  <c r="F107"/>
  <c r="F109"/>
  <c r="F111"/>
  <c r="E117"/>
  <c r="F115"/>
  <c r="F118"/>
  <c r="F120"/>
  <c r="F122"/>
  <c r="F13"/>
  <c r="F15"/>
  <c r="F17"/>
  <c r="F37"/>
  <c r="F39"/>
  <c r="F41"/>
  <c r="F43"/>
  <c r="F45"/>
  <c r="F47"/>
  <c r="F70"/>
  <c r="F72"/>
  <c r="F74"/>
  <c r="C117"/>
  <c r="C124" s="1"/>
  <c r="F124" s="1"/>
  <c r="F114"/>
  <c r="D117"/>
  <c r="D125"/>
  <c r="F100" l="1"/>
  <c r="F117"/>
  <c r="F76"/>
  <c r="C125"/>
  <c r="F125"/>
  <c r="C89" i="38" l="1"/>
  <c r="C51" i="40"/>
  <c r="F74" i="38"/>
  <c r="F78"/>
  <c r="F46"/>
  <c r="C84"/>
  <c r="F80"/>
  <c r="F83"/>
  <c r="C31" i="40"/>
  <c r="C42"/>
  <c r="C45"/>
  <c r="C34"/>
  <c r="C21"/>
  <c r="F29"/>
  <c r="F39"/>
  <c r="F43"/>
  <c r="E51" i="38"/>
  <c r="D75"/>
  <c r="C21"/>
  <c r="C25"/>
  <c r="C31"/>
  <c r="C42"/>
  <c r="C45"/>
  <c r="C51"/>
  <c r="C61"/>
  <c r="C75"/>
  <c r="F27" i="40"/>
  <c r="C25"/>
  <c r="C61"/>
  <c r="C75"/>
  <c r="C84"/>
  <c r="C89"/>
  <c r="C99"/>
  <c r="C105"/>
  <c r="C110"/>
  <c r="C122"/>
  <c r="D21"/>
  <c r="D25"/>
  <c r="F25" s="1"/>
  <c r="D31"/>
  <c r="D34"/>
  <c r="D42"/>
  <c r="D45"/>
  <c r="F45" s="1"/>
  <c r="D51"/>
  <c r="D61"/>
  <c r="D75"/>
  <c r="D84"/>
  <c r="D89"/>
  <c r="D99"/>
  <c r="D105"/>
  <c r="D110"/>
  <c r="D113"/>
  <c r="D122"/>
  <c r="E21"/>
  <c r="E25"/>
  <c r="E31"/>
  <c r="E34"/>
  <c r="E42"/>
  <c r="E45"/>
  <c r="E61"/>
  <c r="E75"/>
  <c r="E84"/>
  <c r="E89"/>
  <c r="E99"/>
  <c r="E105"/>
  <c r="E110"/>
  <c r="E113"/>
  <c r="E122"/>
  <c r="F123"/>
  <c r="F121"/>
  <c r="F120"/>
  <c r="F119"/>
  <c r="F118"/>
  <c r="F116"/>
  <c r="F115"/>
  <c r="F114"/>
  <c r="F112"/>
  <c r="F111"/>
  <c r="F109"/>
  <c r="F108"/>
  <c r="F107"/>
  <c r="F106"/>
  <c r="F104"/>
  <c r="F103"/>
  <c r="F102"/>
  <c r="F98"/>
  <c r="F97"/>
  <c r="F96"/>
  <c r="F95"/>
  <c r="F94"/>
  <c r="F93"/>
  <c r="F92"/>
  <c r="F91"/>
  <c r="F90"/>
  <c r="F88"/>
  <c r="F87"/>
  <c r="F86"/>
  <c r="F85"/>
  <c r="F83"/>
  <c r="F82"/>
  <c r="F81"/>
  <c r="F80"/>
  <c r="F79"/>
  <c r="F78"/>
  <c r="F77"/>
  <c r="F74"/>
  <c r="F73"/>
  <c r="F72"/>
  <c r="F71"/>
  <c r="F70"/>
  <c r="F69"/>
  <c r="F68"/>
  <c r="F67"/>
  <c r="F66"/>
  <c r="F65"/>
  <c r="F64"/>
  <c r="F63"/>
  <c r="F62"/>
  <c r="F60"/>
  <c r="F59"/>
  <c r="F58"/>
  <c r="F57"/>
  <c r="F56"/>
  <c r="F55"/>
  <c r="F54"/>
  <c r="F53"/>
  <c r="F51"/>
  <c r="F50"/>
  <c r="F49"/>
  <c r="F48"/>
  <c r="F47"/>
  <c r="F46"/>
  <c r="F44"/>
  <c r="F41"/>
  <c r="F40"/>
  <c r="F38"/>
  <c r="F37"/>
  <c r="F36"/>
  <c r="F35"/>
  <c r="F33"/>
  <c r="F32"/>
  <c r="F30"/>
  <c r="F28"/>
  <c r="F24"/>
  <c r="F23"/>
  <c r="F22"/>
  <c r="F20"/>
  <c r="F19"/>
  <c r="F18"/>
  <c r="F17"/>
  <c r="F16"/>
  <c r="F15"/>
  <c r="F14"/>
  <c r="F13"/>
  <c r="F12"/>
  <c r="F11"/>
  <c r="F10"/>
  <c r="F9"/>
  <c r="D51" i="38"/>
  <c r="F51" s="1"/>
  <c r="D84"/>
  <c r="D122"/>
  <c r="E122"/>
  <c r="C122"/>
  <c r="F122" s="1"/>
  <c r="D113"/>
  <c r="E113"/>
  <c r="F113" s="1"/>
  <c r="D110"/>
  <c r="E110"/>
  <c r="E117" s="1"/>
  <c r="C110"/>
  <c r="D105"/>
  <c r="E105"/>
  <c r="C105"/>
  <c r="D99"/>
  <c r="E99"/>
  <c r="C99"/>
  <c r="D89"/>
  <c r="E89"/>
  <c r="E84"/>
  <c r="E75"/>
  <c r="D61"/>
  <c r="E61"/>
  <c r="F9"/>
  <c r="F10"/>
  <c r="F11"/>
  <c r="F12"/>
  <c r="F13"/>
  <c r="F14"/>
  <c r="F15"/>
  <c r="F16"/>
  <c r="F17"/>
  <c r="F18"/>
  <c r="F19"/>
  <c r="F20"/>
  <c r="F22"/>
  <c r="F23"/>
  <c r="F24"/>
  <c r="F27"/>
  <c r="F28"/>
  <c r="F29"/>
  <c r="F30"/>
  <c r="F32"/>
  <c r="F33"/>
  <c r="F35"/>
  <c r="F36"/>
  <c r="F37"/>
  <c r="F38"/>
  <c r="F39"/>
  <c r="F40"/>
  <c r="F41"/>
  <c r="F43"/>
  <c r="F44"/>
  <c r="F47"/>
  <c r="F48"/>
  <c r="F49"/>
  <c r="F50"/>
  <c r="F53"/>
  <c r="F54"/>
  <c r="F55"/>
  <c r="F56"/>
  <c r="F57"/>
  <c r="F58"/>
  <c r="F59"/>
  <c r="F60"/>
  <c r="F62"/>
  <c r="F63"/>
  <c r="F64"/>
  <c r="F65"/>
  <c r="F66"/>
  <c r="F67"/>
  <c r="F68"/>
  <c r="F69"/>
  <c r="F70"/>
  <c r="F71"/>
  <c r="F72"/>
  <c r="F77"/>
  <c r="F79"/>
  <c r="F81"/>
  <c r="F82"/>
  <c r="F85"/>
  <c r="F86"/>
  <c r="F87"/>
  <c r="F88"/>
  <c r="F90"/>
  <c r="F91"/>
  <c r="F92"/>
  <c r="F93"/>
  <c r="F94"/>
  <c r="F95"/>
  <c r="F96"/>
  <c r="F97"/>
  <c r="F98"/>
  <c r="F102"/>
  <c r="F103"/>
  <c r="F104"/>
  <c r="F106"/>
  <c r="F107"/>
  <c r="F108"/>
  <c r="F109"/>
  <c r="F111"/>
  <c r="F112"/>
  <c r="F114"/>
  <c r="F115"/>
  <c r="F116"/>
  <c r="F118"/>
  <c r="F119"/>
  <c r="F120"/>
  <c r="F121"/>
  <c r="F123"/>
  <c r="F8"/>
  <c r="D45"/>
  <c r="E45"/>
  <c r="D42"/>
  <c r="E42"/>
  <c r="D34"/>
  <c r="E34"/>
  <c r="F34" s="1"/>
  <c r="D31"/>
  <c r="E31"/>
  <c r="D25"/>
  <c r="E25"/>
  <c r="E26" s="1"/>
  <c r="D21"/>
  <c r="E21"/>
  <c r="F61" i="40"/>
  <c r="F99" i="38"/>
  <c r="D117"/>
  <c r="D52" i="40"/>
  <c r="F84"/>
  <c r="F75" i="38"/>
  <c r="F8" i="40"/>
  <c r="C117"/>
  <c r="C124" s="1"/>
  <c r="F105"/>
  <c r="E52"/>
  <c r="F34"/>
  <c r="F99"/>
  <c r="F75"/>
  <c r="D117"/>
  <c r="D124" s="1"/>
  <c r="F89" i="38"/>
  <c r="D26"/>
  <c r="D52"/>
  <c r="F45"/>
  <c r="D26" i="40"/>
  <c r="F42"/>
  <c r="F21"/>
  <c r="F31" i="38"/>
  <c r="F21"/>
  <c r="F110" i="40"/>
  <c r="C26" i="38" l="1"/>
  <c r="F84"/>
  <c r="E26" i="40"/>
  <c r="E101" s="1"/>
  <c r="C52"/>
  <c r="F25" i="38"/>
  <c r="D76"/>
  <c r="C52"/>
  <c r="C101" s="1"/>
  <c r="E100" i="40"/>
  <c r="F113"/>
  <c r="C100"/>
  <c r="D101"/>
  <c r="D125" s="1"/>
  <c r="D76"/>
  <c r="D100"/>
  <c r="C117" i="38"/>
  <c r="C124" s="1"/>
  <c r="F89" i="40"/>
  <c r="F100" s="1"/>
  <c r="F31"/>
  <c r="F52"/>
  <c r="D124" i="38"/>
  <c r="F42"/>
  <c r="F61"/>
  <c r="F105"/>
  <c r="E117" i="40"/>
  <c r="E124" s="1"/>
  <c r="F124" s="1"/>
  <c r="F122"/>
  <c r="C26"/>
  <c r="C76" s="1"/>
  <c r="E124" i="38"/>
  <c r="C100"/>
  <c r="D101"/>
  <c r="E52"/>
  <c r="E101" s="1"/>
  <c r="F110"/>
  <c r="C101" i="40" l="1"/>
  <c r="F101" s="1"/>
  <c r="F117" i="38"/>
  <c r="C76"/>
  <c r="F26"/>
  <c r="F26" i="40"/>
  <c r="F76" s="1"/>
  <c r="F117"/>
  <c r="E76"/>
  <c r="E76" i="38"/>
  <c r="E125" i="40"/>
  <c r="E125" i="38"/>
  <c r="D125"/>
  <c r="F101"/>
  <c r="C125"/>
  <c r="C125" i="40"/>
  <c r="F52" i="38"/>
  <c r="F100"/>
  <c r="F124"/>
  <c r="F76" l="1"/>
  <c r="F125" i="40"/>
  <c r="F125" i="38"/>
</calcChain>
</file>

<file path=xl/sharedStrings.xml><?xml version="1.0" encoding="utf-8"?>
<sst xmlns="http://schemas.openxmlformats.org/spreadsheetml/2006/main" count="747" uniqueCount="250">
  <si>
    <t>ÖSSZESEN</t>
  </si>
  <si>
    <t>Működési kiadások összesen</t>
  </si>
  <si>
    <t>Felhalmozási kiadások összesen</t>
  </si>
  <si>
    <t xml:space="preserve">államigazgatási feladatok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</si>
  <si>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</si>
  <si>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</si>
  <si>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</si>
  <si>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</si>
  <si>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</si>
  <si>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</si>
  <si>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</si>
  <si>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</si>
  <si>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</si>
  <si>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</si>
  <si>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</si>
  <si>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</si>
  <si>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</si>
  <si>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</si>
  <si>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</si>
  <si>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</si>
  <si>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</si>
  <si>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</si>
  <si>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</si>
  <si>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</si>
  <si>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</si>
  <si>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</si>
  <si>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</si>
  <si>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</si>
  <si>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</si>
  <si>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</si>
  <si>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</si>
  <si>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</si>
  <si>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</si>
  <si>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</si>
  <si>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</si>
  <si>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</si>
  <si>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</si>
  <si>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</si>
  <si>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</si>
  <si>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</si>
  <si>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</si>
  <si>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</si>
  <si>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</si>
  <si>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</si>
  <si>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</si>
  <si>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</si>
  <si>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</si>
  <si>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</si>
  <si>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</si>
  <si>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</si>
  <si>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</si>
  <si>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</si>
  <si>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</si>
  <si>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</si>
  <si>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</si>
  <si>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</si>
  <si>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</si>
  <si>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</si>
  <si>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</si>
  <si>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</si>
  <si>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</si>
  <si>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</si>
  <si>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</si>
  <si>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</si>
  <si>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</si>
  <si>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</si>
  <si>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</si>
  <si>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</si>
  <si>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</si>
  <si>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</si>
  <si>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</si>
  <si>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</si>
  <si>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</si>
  <si>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</si>
  <si>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</si>
  <si>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</si>
  <si>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</si>
  <si>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</si>
  <si>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</si>
  <si>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</si>
  <si>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</si>
  <si>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</si>
  <si>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</si>
  <si>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</si>
  <si>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</si>
  <si>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</si>
  <si>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</si>
  <si>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</si>
  <si>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</si>
  <si>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</si>
  <si>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</si>
  <si>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</si>
  <si>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</si>
  <si>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</si>
  <si>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</si>
  <si>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</si>
  <si>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</si>
  <si>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</si>
  <si>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</si>
  <si>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</si>
  <si>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</si>
  <si>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</si>
  <si>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</si>
  <si>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</si>
  <si>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</si>
  <si>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</si>
  <si>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</si>
  <si>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</si>
  <si>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</si>
  <si>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</si>
  <si>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</si>
  <si>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</si>
  <si>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</si>
  <si>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</si>
  <si>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</si>
  <si>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</si>
  <si>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</si>
  <si>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</si>
  <si>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</si>
  <si>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</si>
  <si>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</si>
  <si>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</si>
  <si>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</si>
  <si>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</si>
  <si>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</si>
  <si>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</si>
  <si>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</si>
  <si>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</si>
  <si>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</si>
  <si>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</si>
  <si>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</si>
  <si>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</si>
  <si>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</si>
  <si>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</si>
  <si>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</si>
  <si>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</si>
  <si>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</si>
  <si>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</si>
  <si>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</si>
  <si>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</si>
  <si>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</si>
  <si>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</si>
  <si>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</si>
  <si>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</si>
  <si>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</si>
  <si>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</si>
  <si>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</si>
  <si>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</si>
  <si>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</si>
  <si>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</si>
  <si>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</si>
  <si>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</si>
  <si>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</si>
  <si>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</si>
  <si>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</si>
  <si>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</si>
  <si>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</si>
  <si>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</si>
  <si>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</si>
  <si>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</si>
  <si>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</si>
  <si>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</si>
  <si>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</si>
  <si>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</si>
  <si>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</si>
  <si>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</si>
  <si>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</si>
  <si>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</si>
  <si>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</si>
  <si>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</si>
  <si>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</si>
  <si>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</si>
  <si>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</si>
  <si>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</si>
  <si>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</si>
  <si>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</si>
  <si>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</si>
  <si>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</si>
  <si>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</si>
  <si>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</si>
  <si>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</si>
  <si>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</si>
  <si>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</si>
  <si>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</si>
  <si>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</si>
  <si>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</si>
  <si>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</si>
  <si>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</si>
  <si>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</si>
  <si>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</si>
  <si>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</si>
  <si>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</si>
  <si>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</si>
  <si>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</si>
  <si>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</si>
  <si>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</si>
  <si>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</si>
  <si>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</si>
  <si>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</si>
  <si>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</si>
  <si>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</si>
  <si>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</si>
  <si>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</si>
  <si>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</si>
  <si>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</si>
  <si>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</si>
  <si>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</si>
  <si>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</si>
  <si>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</si>
  <si>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</si>
  <si>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</si>
  <si>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</si>
  <si>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</si>
  <si>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</si>
  <si>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</si>
  <si>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</si>
  <si>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</si>
  <si>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</si>
  <si>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</si>
  <si>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</si>
  <si>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</si>
  <si>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</si>
  <si>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</si>
  <si>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</si>
  <si>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</si>
  <si>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</si>
  <si>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</si>
  <si>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</si>
  <si>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</si>
  <si>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KIADÁSOK ÖSSZESEN (K1-9)</t>
  </si>
  <si>
    <t>kötelező feladatok</t>
  </si>
  <si>
    <t>önként vállalt feladatok</t>
  </si>
  <si>
    <t>EREDETI ELŐIRÁNYZAT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</si>
  <si>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</si>
  <si>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</si>
  <si>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</si>
  <si>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</si>
  <si>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</si>
  <si>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</si>
  <si>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</si>
  <si>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SOROKPOLÁNY ÖNKORMÁNYZATI ELŐIRÁNYZATOK</t>
  </si>
  <si>
    <t>BÓBITA ÓVODA ELŐIRÁNYZATOK</t>
  </si>
  <si>
    <t>Sorokpolány Önkormányzat és költségvetési szervei előirányzat</t>
  </si>
  <si>
    <t>Kiadások (Ft)</t>
  </si>
  <si>
    <t>SOROKPOLÁNY Önkormányzat 2019. évi költségvetése</t>
  </si>
  <si>
    <t>I. n.év módosított előirányzat</t>
  </si>
  <si>
    <t xml:space="preserve">Egyéb tárgyi eszközök beszerzésse, létesítése </t>
  </si>
  <si>
    <t>2. melléklet 5/2019. (V.7.) önkormányzati rendelethez</t>
  </si>
  <si>
    <t>1. melléklet 5/2019. (V.7.) önkormányzati rendelethez</t>
  </si>
  <si>
    <t>3. melléklet 5/2019. (V.7.)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</si>
</sst>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33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2.5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5" fillId="0" borderId="0"/>
    <xf numFmtId="0" fontId="10" fillId="0" borderId="0"/>
  </cellStyleXfs>
  <cellXfs count="103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1" fillId="0" borderId="0" xfId="0" applyFont="1"/>
    <xf numFmtId="0" fontId="18" fillId="0" borderId="0" xfId="0" applyFont="1"/>
    <xf numFmtId="3" fontId="18" fillId="0" borderId="1" xfId="0" applyNumberFormat="1" applyFont="1" applyBorder="1"/>
    <xf numFmtId="0" fontId="3" fillId="3" borderId="1" xfId="0" applyFont="1" applyFill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3" fontId="19" fillId="0" borderId="1" xfId="0" applyNumberFormat="1" applyFont="1" applyBorder="1"/>
    <xf numFmtId="3" fontId="21" fillId="0" borderId="1" xfId="0" applyNumberFormat="1" applyFont="1" applyBorder="1"/>
    <xf numFmtId="3" fontId="22" fillId="0" borderId="1" xfId="0" applyNumberFormat="1" applyFont="1" applyBorder="1"/>
    <xf numFmtId="3" fontId="23" fillId="0" borderId="1" xfId="0" applyNumberFormat="1" applyFont="1" applyBorder="1"/>
    <xf numFmtId="3" fontId="20" fillId="0" borderId="1" xfId="0" applyNumberFormat="1" applyFont="1" applyBorder="1"/>
    <xf numFmtId="3" fontId="27" fillId="0" borderId="1" xfId="0" applyNumberFormat="1" applyFont="1" applyBorder="1"/>
    <xf numFmtId="3" fontId="23" fillId="0" borderId="1" xfId="0" applyNumberFormat="1" applyFont="1" applyFill="1" applyBorder="1"/>
    <xf numFmtId="0" fontId="13" fillId="5" borderId="1" xfId="0" applyFont="1" applyFill="1" applyBorder="1"/>
    <xf numFmtId="165" fontId="8" fillId="5" borderId="1" xfId="0" applyNumberFormat="1" applyFont="1" applyFill="1" applyBorder="1" applyAlignment="1">
      <alignment vertical="center"/>
    </xf>
    <xf numFmtId="3" fontId="21" fillId="5" borderId="1" xfId="0" applyNumberFormat="1" applyFont="1" applyFill="1" applyBorder="1"/>
    <xf numFmtId="3" fontId="0" fillId="5" borderId="1" xfId="0" applyNumberFormat="1" applyFont="1" applyFill="1" applyBorder="1"/>
    <xf numFmtId="0" fontId="3" fillId="6" borderId="1" xfId="0" applyFont="1" applyFill="1" applyBorder="1" applyAlignment="1">
      <alignment horizontal="left" vertical="center"/>
    </xf>
    <xf numFmtId="165" fontId="3" fillId="6" borderId="1" xfId="0" applyNumberFormat="1" applyFont="1" applyFill="1" applyBorder="1" applyAlignment="1">
      <alignment vertical="center"/>
    </xf>
    <xf numFmtId="3" fontId="25" fillId="6" borderId="1" xfId="0" applyNumberFormat="1" applyFont="1" applyFill="1" applyBorder="1"/>
    <xf numFmtId="0" fontId="6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 wrapText="1"/>
    </xf>
    <xf numFmtId="3" fontId="27" fillId="6" borderId="1" xfId="0" applyNumberFormat="1" applyFont="1" applyFill="1" applyBorder="1"/>
    <xf numFmtId="3" fontId="25" fillId="4" borderId="1" xfId="0" applyNumberFormat="1" applyFont="1" applyFill="1" applyBorder="1"/>
    <xf numFmtId="0" fontId="3" fillId="4" borderId="1" xfId="0" applyFont="1" applyFill="1" applyBorder="1"/>
    <xf numFmtId="0" fontId="2" fillId="0" borderId="2" xfId="0" applyFont="1" applyFill="1" applyBorder="1" applyAlignment="1">
      <alignment horizontal="center" wrapText="1"/>
    </xf>
    <xf numFmtId="3" fontId="18" fillId="0" borderId="2" xfId="0" applyNumberFormat="1" applyFont="1" applyBorder="1"/>
    <xf numFmtId="3" fontId="24" fillId="0" borderId="2" xfId="0" applyNumberFormat="1" applyFont="1" applyBorder="1"/>
    <xf numFmtId="3" fontId="23" fillId="0" borderId="2" xfId="0" applyNumberFormat="1" applyFont="1" applyBorder="1"/>
    <xf numFmtId="3" fontId="23" fillId="6" borderId="2" xfId="0" applyNumberFormat="1" applyFont="1" applyFill="1" applyBorder="1"/>
    <xf numFmtId="3" fontId="0" fillId="0" borderId="2" xfId="0" applyNumberFormat="1" applyFont="1" applyBorder="1"/>
    <xf numFmtId="3" fontId="24" fillId="0" borderId="2" xfId="0" applyNumberFormat="1" applyFont="1" applyFill="1" applyBorder="1"/>
    <xf numFmtId="3" fontId="0" fillId="5" borderId="2" xfId="0" applyNumberFormat="1" applyFont="1" applyFill="1" applyBorder="1"/>
    <xf numFmtId="3" fontId="24" fillId="6" borderId="2" xfId="0" applyNumberFormat="1" applyFont="1" applyFill="1" applyBorder="1"/>
    <xf numFmtId="3" fontId="27" fillId="0" borderId="2" xfId="0" applyNumberFormat="1" applyFont="1" applyBorder="1"/>
    <xf numFmtId="3" fontId="27" fillId="6" borderId="2" xfId="0" applyNumberFormat="1" applyFont="1" applyFill="1" applyBorder="1"/>
    <xf numFmtId="3" fontId="26" fillId="4" borderId="2" xfId="0" applyNumberFormat="1" applyFont="1" applyFill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3" fontId="28" fillId="0" borderId="0" xfId="0" applyNumberFormat="1" applyFont="1" applyBorder="1"/>
    <xf numFmtId="3" fontId="21" fillId="0" borderId="0" xfId="0" applyNumberFormat="1" applyFont="1" applyBorder="1"/>
    <xf numFmtId="3" fontId="19" fillId="0" borderId="0" xfId="0" applyNumberFormat="1" applyFont="1" applyBorder="1"/>
    <xf numFmtId="3" fontId="30" fillId="0" borderId="0" xfId="0" applyNumberFormat="1" applyFont="1" applyBorder="1"/>
    <xf numFmtId="3" fontId="0" fillId="0" borderId="0" xfId="0" applyNumberFormat="1" applyFont="1" applyBorder="1"/>
    <xf numFmtId="3" fontId="18" fillId="0" borderId="0" xfId="0" applyNumberFormat="1" applyFont="1" applyBorder="1"/>
    <xf numFmtId="3" fontId="23" fillId="0" borderId="0" xfId="0" applyNumberFormat="1" applyFont="1" applyBorder="1"/>
    <xf numFmtId="3" fontId="31" fillId="0" borderId="0" xfId="0" applyNumberFormat="1" applyFont="1" applyBorder="1"/>
    <xf numFmtId="3" fontId="23" fillId="0" borderId="0" xfId="0" applyNumberFormat="1" applyFont="1" applyFill="1" applyBorder="1"/>
    <xf numFmtId="3" fontId="0" fillId="5" borderId="0" xfId="0" applyNumberFormat="1" applyFont="1" applyFill="1" applyBorder="1"/>
    <xf numFmtId="3" fontId="21" fillId="5" borderId="0" xfId="0" applyNumberFormat="1" applyFont="1" applyFill="1" applyBorder="1"/>
    <xf numFmtId="3" fontId="25" fillId="6" borderId="0" xfId="0" applyNumberFormat="1" applyFont="1" applyFill="1" applyBorder="1"/>
    <xf numFmtId="3" fontId="23" fillId="6" borderId="0" xfId="0" applyNumberFormat="1" applyFont="1" applyFill="1" applyBorder="1"/>
    <xf numFmtId="3" fontId="29" fillId="0" borderId="0" xfId="0" applyNumberFormat="1" applyFont="1" applyBorder="1"/>
    <xf numFmtId="3" fontId="20" fillId="0" borderId="0" xfId="0" applyNumberFormat="1" applyFont="1" applyBorder="1"/>
    <xf numFmtId="3" fontId="27" fillId="0" borderId="0" xfId="0" applyNumberFormat="1" applyFont="1" applyBorder="1"/>
    <xf numFmtId="3" fontId="27" fillId="6" borderId="0" xfId="0" applyNumberFormat="1" applyFont="1" applyFill="1" applyBorder="1"/>
    <xf numFmtId="3" fontId="25" fillId="4" borderId="0" xfId="0" applyNumberFormat="1" applyFont="1" applyFill="1" applyBorder="1"/>
    <xf numFmtId="3" fontId="25" fillId="4" borderId="2" xfId="0" applyNumberFormat="1" applyFont="1" applyFill="1" applyBorder="1"/>
    <xf numFmtId="3" fontId="19" fillId="5" borderId="0" xfId="0" applyNumberFormat="1" applyFont="1" applyFill="1" applyBorder="1"/>
    <xf numFmtId="3" fontId="19" fillId="6" borderId="0" xfId="0" applyNumberFormat="1" applyFont="1" applyFill="1" applyBorder="1"/>
    <xf numFmtId="3" fontId="32" fillId="4" borderId="0" xfId="0" applyNumberFormat="1" applyFont="1" applyFill="1" applyBorder="1"/>
    <xf numFmtId="3" fontId="28" fillId="0" borderId="1" xfId="0" applyNumberFormat="1" applyFont="1" applyBorder="1"/>
    <xf numFmtId="3" fontId="30" fillId="0" borderId="2" xfId="0" applyNumberFormat="1" applyFont="1" applyBorder="1"/>
    <xf numFmtId="3" fontId="30" fillId="5" borderId="1" xfId="0" applyNumberFormat="1" applyFont="1" applyFill="1" applyBorder="1"/>
    <xf numFmtId="3" fontId="30" fillId="5" borderId="2" xfId="0" applyNumberFormat="1" applyFont="1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Asztali%20anyagok\Timi\M&#243;d.Z&#225;rsz&#225;m\2018.%20&#233;vi%20I.%20n.&#233;v\2018.%20&#233;vi%20I.%20ktgv.%20m&#243;dos&#237;t&#225;s\SP\Sorokpol&#225;ny_1_2018_&#214;R1_Mell&#233;klet%201n&#233;vrend%20mel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 "/>
      <sheetName val="6. melléklet "/>
      <sheetName val="7. melléklet"/>
    </sheetNames>
    <sheetDataSet>
      <sheetData sheetId="0" refreshError="1">
        <row r="8">
          <cell r="C8">
            <v>3822000</v>
          </cell>
        </row>
        <row r="9">
          <cell r="D9">
            <v>0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5"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D40">
            <v>0</v>
          </cell>
          <cell r="E40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</row>
        <row r="46">
          <cell r="D46">
            <v>0</v>
          </cell>
          <cell r="E46">
            <v>3000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0</v>
          </cell>
          <cell r="E50">
            <v>10000</v>
          </cell>
        </row>
        <row r="51">
          <cell r="D51">
            <v>0</v>
          </cell>
          <cell r="E51">
            <v>13000</v>
          </cell>
        </row>
        <row r="52">
          <cell r="D52">
            <v>0</v>
          </cell>
          <cell r="E52">
            <v>13000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5">
          <cell r="D55">
            <v>0</v>
          </cell>
          <cell r="E55">
            <v>0</v>
          </cell>
        </row>
        <row r="56">
          <cell r="D56">
            <v>0</v>
          </cell>
          <cell r="E56">
            <v>0</v>
          </cell>
        </row>
        <row r="57">
          <cell r="D57">
            <v>0</v>
          </cell>
          <cell r="E57">
            <v>0</v>
          </cell>
        </row>
        <row r="58">
          <cell r="D58">
            <v>0</v>
          </cell>
          <cell r="E58">
            <v>0</v>
          </cell>
        </row>
        <row r="59">
          <cell r="D59">
            <v>0</v>
          </cell>
          <cell r="E59">
            <v>0</v>
          </cell>
        </row>
        <row r="60">
          <cell r="D60">
            <v>0</v>
          </cell>
          <cell r="E60">
            <v>0</v>
          </cell>
        </row>
        <row r="61">
          <cell r="D61">
            <v>0</v>
          </cell>
          <cell r="E61">
            <v>0</v>
          </cell>
        </row>
        <row r="62">
          <cell r="D62">
            <v>0</v>
          </cell>
          <cell r="E62">
            <v>0</v>
          </cell>
        </row>
        <row r="63">
          <cell r="D63">
            <v>0</v>
          </cell>
          <cell r="E63">
            <v>0</v>
          </cell>
        </row>
        <row r="64">
          <cell r="D64">
            <v>0</v>
          </cell>
          <cell r="E64">
            <v>0</v>
          </cell>
        </row>
        <row r="65">
          <cell r="D65">
            <v>0</v>
          </cell>
          <cell r="E65">
            <v>0</v>
          </cell>
        </row>
        <row r="66">
          <cell r="D66">
            <v>0</v>
          </cell>
          <cell r="E66">
            <v>0</v>
          </cell>
        </row>
        <row r="67">
          <cell r="D67">
            <v>0</v>
          </cell>
          <cell r="E67">
            <v>0</v>
          </cell>
        </row>
        <row r="68">
          <cell r="D68">
            <v>0</v>
          </cell>
          <cell r="E68">
            <v>0</v>
          </cell>
        </row>
        <row r="69">
          <cell r="D69">
            <v>0</v>
          </cell>
          <cell r="E69">
            <v>0</v>
          </cell>
        </row>
        <row r="70">
          <cell r="D70">
            <v>0</v>
          </cell>
          <cell r="E70">
            <v>0</v>
          </cell>
        </row>
        <row r="71">
          <cell r="D71">
            <v>0</v>
          </cell>
          <cell r="E71">
            <v>0</v>
          </cell>
        </row>
        <row r="72">
          <cell r="D72">
            <v>0</v>
          </cell>
          <cell r="E72">
            <v>0</v>
          </cell>
        </row>
        <row r="73">
          <cell r="D73">
            <v>0</v>
          </cell>
          <cell r="E73">
            <v>0</v>
          </cell>
        </row>
        <row r="74">
          <cell r="D74">
            <v>0</v>
          </cell>
          <cell r="E74">
            <v>0</v>
          </cell>
        </row>
        <row r="75">
          <cell r="D75">
            <v>0</v>
          </cell>
          <cell r="E75">
            <v>0</v>
          </cell>
        </row>
        <row r="77">
          <cell r="D77">
            <v>0</v>
          </cell>
          <cell r="E77">
            <v>0</v>
          </cell>
        </row>
        <row r="78">
          <cell r="D78">
            <v>0</v>
          </cell>
          <cell r="E78">
            <v>0</v>
          </cell>
        </row>
        <row r="79"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1">
          <cell r="D81">
            <v>0</v>
          </cell>
          <cell r="E81">
            <v>0</v>
          </cell>
        </row>
        <row r="82">
          <cell r="D82">
            <v>0</v>
          </cell>
          <cell r="E82">
            <v>0</v>
          </cell>
        </row>
        <row r="83">
          <cell r="D83">
            <v>0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5">
          <cell r="D85">
            <v>0</v>
          </cell>
          <cell r="E85">
            <v>0</v>
          </cell>
        </row>
        <row r="86"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D88">
            <v>0</v>
          </cell>
          <cell r="E88">
            <v>0</v>
          </cell>
        </row>
        <row r="89"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D91">
            <v>0</v>
          </cell>
          <cell r="E91">
            <v>0</v>
          </cell>
        </row>
        <row r="92">
          <cell r="D92">
            <v>0</v>
          </cell>
          <cell r="E92">
            <v>0</v>
          </cell>
        </row>
        <row r="93">
          <cell r="D93">
            <v>0</v>
          </cell>
          <cell r="E93">
            <v>0</v>
          </cell>
        </row>
        <row r="94">
          <cell r="D94">
            <v>0</v>
          </cell>
          <cell r="E94">
            <v>0</v>
          </cell>
        </row>
        <row r="95">
          <cell r="D95">
            <v>0</v>
          </cell>
          <cell r="E95">
            <v>0</v>
          </cell>
        </row>
        <row r="96"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  <row r="98">
          <cell r="D98">
            <v>0</v>
          </cell>
          <cell r="E98">
            <v>0</v>
          </cell>
        </row>
        <row r="99">
          <cell r="D99">
            <v>0</v>
          </cell>
          <cell r="E99">
            <v>0</v>
          </cell>
        </row>
        <row r="101">
          <cell r="D101">
            <v>0</v>
          </cell>
          <cell r="E101">
            <v>13000</v>
          </cell>
        </row>
        <row r="102">
          <cell r="C102">
            <v>0</v>
          </cell>
          <cell r="D102">
            <v>0</v>
          </cell>
          <cell r="E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</row>
        <row r="112">
          <cell r="D112">
            <v>0</v>
          </cell>
          <cell r="E112">
            <v>0</v>
          </cell>
        </row>
        <row r="113">
          <cell r="D113">
            <v>0</v>
          </cell>
          <cell r="E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D124">
            <v>0</v>
          </cell>
          <cell r="E124">
            <v>0</v>
          </cell>
        </row>
      </sheetData>
      <sheetData sheetId="1" refreshError="1">
        <row r="8">
          <cell r="C8">
            <v>12022461</v>
          </cell>
        </row>
        <row r="9">
          <cell r="D9">
            <v>0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5"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D40">
            <v>0</v>
          </cell>
          <cell r="E40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</row>
        <row r="46">
          <cell r="D46">
            <v>0</v>
          </cell>
          <cell r="E46">
            <v>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52">
          <cell r="D52">
            <v>0</v>
          </cell>
          <cell r="E52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5">
          <cell r="D55">
            <v>0</v>
          </cell>
          <cell r="E55">
            <v>0</v>
          </cell>
        </row>
        <row r="56">
          <cell r="D56">
            <v>0</v>
          </cell>
          <cell r="E56">
            <v>0</v>
          </cell>
        </row>
        <row r="57">
          <cell r="D57">
            <v>0</v>
          </cell>
          <cell r="E57">
            <v>0</v>
          </cell>
        </row>
        <row r="58">
          <cell r="D58">
            <v>0</v>
          </cell>
          <cell r="E58">
            <v>0</v>
          </cell>
        </row>
        <row r="59">
          <cell r="D59">
            <v>0</v>
          </cell>
          <cell r="E59">
            <v>0</v>
          </cell>
        </row>
        <row r="60">
          <cell r="D60">
            <v>0</v>
          </cell>
          <cell r="E60">
            <v>0</v>
          </cell>
        </row>
        <row r="61">
          <cell r="D61">
            <v>0</v>
          </cell>
          <cell r="E61">
            <v>0</v>
          </cell>
        </row>
        <row r="62">
          <cell r="D62">
            <v>0</v>
          </cell>
          <cell r="E62">
            <v>0</v>
          </cell>
        </row>
        <row r="63">
          <cell r="D63">
            <v>0</v>
          </cell>
          <cell r="E63">
            <v>0</v>
          </cell>
        </row>
        <row r="64">
          <cell r="D64">
            <v>0</v>
          </cell>
          <cell r="E64">
            <v>0</v>
          </cell>
        </row>
        <row r="65">
          <cell r="D65">
            <v>0</v>
          </cell>
          <cell r="E65">
            <v>0</v>
          </cell>
        </row>
        <row r="66">
          <cell r="D66">
            <v>0</v>
          </cell>
          <cell r="E66">
            <v>0</v>
          </cell>
        </row>
        <row r="67">
          <cell r="D67">
            <v>0</v>
          </cell>
          <cell r="E67">
            <v>0</v>
          </cell>
        </row>
        <row r="68">
          <cell r="D68">
            <v>0</v>
          </cell>
          <cell r="E68">
            <v>0</v>
          </cell>
        </row>
        <row r="69">
          <cell r="D69">
            <v>0</v>
          </cell>
          <cell r="E69">
            <v>0</v>
          </cell>
        </row>
        <row r="70">
          <cell r="D70">
            <v>0</v>
          </cell>
          <cell r="E70">
            <v>0</v>
          </cell>
        </row>
        <row r="71">
          <cell r="D71">
            <v>0</v>
          </cell>
          <cell r="E71">
            <v>0</v>
          </cell>
        </row>
        <row r="72">
          <cell r="D72">
            <v>0</v>
          </cell>
          <cell r="E72">
            <v>0</v>
          </cell>
        </row>
        <row r="73">
          <cell r="D73">
            <v>0</v>
          </cell>
          <cell r="E73">
            <v>0</v>
          </cell>
        </row>
        <row r="74">
          <cell r="D74">
            <v>0</v>
          </cell>
          <cell r="E74">
            <v>0</v>
          </cell>
        </row>
        <row r="75">
          <cell r="D75">
            <v>0</v>
          </cell>
          <cell r="E75">
            <v>0</v>
          </cell>
        </row>
        <row r="77">
          <cell r="D77">
            <v>0</v>
          </cell>
          <cell r="E77">
            <v>0</v>
          </cell>
        </row>
        <row r="78">
          <cell r="D78">
            <v>0</v>
          </cell>
          <cell r="E78">
            <v>0</v>
          </cell>
        </row>
        <row r="79"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1">
          <cell r="D81">
            <v>0</v>
          </cell>
          <cell r="E81">
            <v>0</v>
          </cell>
        </row>
        <row r="82">
          <cell r="D82">
            <v>0</v>
          </cell>
          <cell r="E82">
            <v>0</v>
          </cell>
        </row>
        <row r="83">
          <cell r="D83">
            <v>0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5">
          <cell r="D85">
            <v>0</v>
          </cell>
          <cell r="E85">
            <v>0</v>
          </cell>
        </row>
        <row r="86"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D88">
            <v>0</v>
          </cell>
          <cell r="E88">
            <v>0</v>
          </cell>
        </row>
        <row r="89"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D91">
            <v>0</v>
          </cell>
          <cell r="E91">
            <v>0</v>
          </cell>
        </row>
        <row r="92">
          <cell r="D92">
            <v>0</v>
          </cell>
          <cell r="E92">
            <v>0</v>
          </cell>
        </row>
        <row r="93">
          <cell r="D93">
            <v>0</v>
          </cell>
          <cell r="E93">
            <v>0</v>
          </cell>
        </row>
        <row r="94">
          <cell r="D94">
            <v>0</v>
          </cell>
          <cell r="E94">
            <v>0</v>
          </cell>
        </row>
        <row r="95">
          <cell r="D95">
            <v>0</v>
          </cell>
          <cell r="E95">
            <v>0</v>
          </cell>
        </row>
        <row r="96"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  <row r="98">
          <cell r="D98">
            <v>0</v>
          </cell>
          <cell r="E98">
            <v>0</v>
          </cell>
        </row>
        <row r="99">
          <cell r="D99">
            <v>0</v>
          </cell>
          <cell r="E99">
            <v>0</v>
          </cell>
        </row>
        <row r="101">
          <cell r="D101">
            <v>0</v>
          </cell>
          <cell r="E101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</row>
        <row r="112">
          <cell r="D112">
            <v>0</v>
          </cell>
          <cell r="E112">
            <v>0</v>
          </cell>
        </row>
        <row r="113">
          <cell r="D113">
            <v>0</v>
          </cell>
          <cell r="E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D124">
            <v>0</v>
          </cell>
          <cell r="E12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R174"/>
  <sheetViews>
    <sheetView view="pageBreakPreview" zoomScale="85" zoomScaleNormal="100" workbookViewId="0">
      <selection activeCell="C1" sqref="C1:F1"/>
    </sheetView>
  </sheetViews>
  <sheetFormatPr defaultRowHeight="15"/>
  <cols>
    <col min="1" max="1" width="105.140625" customWidth="1"/>
    <col min="3" max="3" width="15.42578125" customWidth="1"/>
    <col min="4" max="4" width="18.5703125" customWidth="1"/>
    <col min="5" max="5" width="17.7109375" customWidth="1"/>
    <col min="6" max="6" width="14.7109375" customWidth="1"/>
    <col min="7" max="7" width="14.140625" bestFit="1" customWidth="1"/>
    <col min="8" max="8" width="9.5703125" bestFit="1" customWidth="1"/>
    <col min="9" max="9" width="10.7109375" bestFit="1" customWidth="1"/>
    <col min="10" max="11" width="14.140625" bestFit="1" customWidth="1"/>
    <col min="14" max="15" width="14.140625" bestFit="1" customWidth="1"/>
    <col min="18" max="18" width="14.140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>
      <c r="C1" s="94" t="s">
        <v>248</v>
      </c>
      <c r="D1" s="94"/>
      <c r="E1" s="94"/>
      <c r="F1" s="94"/>
      <c r="G1" s="1"/>
      <c r="H1" s="1"/>
      <c r="I1" s="1"/>
      <c r="J1" s="1"/>
    </row>
    <row r="3" spans="1:18" ht="21" customHeight="1">
      <c r="A3" s="99" t="s">
        <v>244</v>
      </c>
      <c r="B3" s="100"/>
      <c r="C3" s="100"/>
      <c r="D3" s="100"/>
      <c r="E3" s="100"/>
      <c r="F3" s="101"/>
    </row>
    <row r="4" spans="1:18" ht="18.75" customHeight="1">
      <c r="A4" s="102" t="s">
        <v>243</v>
      </c>
      <c r="B4" s="100"/>
      <c r="C4" s="100"/>
      <c r="D4" s="100"/>
      <c r="E4" s="100"/>
      <c r="F4" s="101"/>
    </row>
    <row r="5" spans="1:18" ht="18">
      <c r="A5" s="33"/>
    </row>
    <row r="6" spans="1:18">
      <c r="A6" s="29" t="s">
        <v>240</v>
      </c>
      <c r="C6" s="98" t="s">
        <v>232</v>
      </c>
      <c r="D6" s="98"/>
      <c r="E6" s="98"/>
      <c r="F6" s="95"/>
      <c r="G6" s="95" t="s">
        <v>245</v>
      </c>
      <c r="H6" s="96"/>
      <c r="I6" s="96"/>
      <c r="J6" s="96"/>
      <c r="K6" s="97"/>
      <c r="L6" s="97"/>
      <c r="M6" s="97"/>
      <c r="N6" s="97"/>
      <c r="O6" s="97"/>
      <c r="P6" s="97"/>
      <c r="Q6" s="97"/>
      <c r="R6" s="97"/>
    </row>
    <row r="7" spans="1:18" ht="45">
      <c r="A7" s="2" t="s">
        <v>4</v>
      </c>
      <c r="B7" s="3" t="s">
        <v>5</v>
      </c>
      <c r="C7" s="34" t="s">
        <v>230</v>
      </c>
      <c r="D7" s="34" t="s">
        <v>231</v>
      </c>
      <c r="E7" s="34" t="s">
        <v>3</v>
      </c>
      <c r="F7" s="54" t="s">
        <v>0</v>
      </c>
      <c r="G7" s="34" t="s">
        <v>230</v>
      </c>
      <c r="H7" s="34" t="s">
        <v>231</v>
      </c>
      <c r="I7" s="34" t="s">
        <v>3</v>
      </c>
      <c r="J7" s="54" t="s">
        <v>0</v>
      </c>
      <c r="K7" s="66"/>
      <c r="L7" s="66"/>
      <c r="M7" s="66"/>
      <c r="N7" s="67"/>
      <c r="O7" s="66"/>
      <c r="P7" s="66"/>
      <c r="Q7" s="66"/>
      <c r="R7" s="67"/>
    </row>
    <row r="8" spans="1:18">
      <c r="A8" s="15" t="s">
        <v>6</v>
      </c>
      <c r="B8" s="16" t="s">
        <v>7</v>
      </c>
      <c r="C8" s="36">
        <v>2340000</v>
      </c>
      <c r="D8" s="36">
        <v>0</v>
      </c>
      <c r="E8" s="36">
        <v>0</v>
      </c>
      <c r="F8" s="59">
        <f>SUM(C8:E8)</f>
        <v>2340000</v>
      </c>
      <c r="G8" s="90">
        <v>2270017</v>
      </c>
      <c r="H8" s="36">
        <v>0</v>
      </c>
      <c r="I8" s="36">
        <v>0</v>
      </c>
      <c r="J8" s="59">
        <f>SUM(G8:I8)</f>
        <v>2270017</v>
      </c>
      <c r="K8" s="68"/>
      <c r="L8" s="70"/>
      <c r="M8" s="70"/>
      <c r="N8" s="71"/>
      <c r="O8" s="70"/>
      <c r="P8" s="70"/>
      <c r="Q8" s="70"/>
      <c r="R8" s="71"/>
    </row>
    <row r="9" spans="1:18">
      <c r="A9" s="15" t="s">
        <v>8</v>
      </c>
      <c r="B9" s="17" t="s">
        <v>9</v>
      </c>
      <c r="C9" s="36">
        <v>90226</v>
      </c>
      <c r="D9" s="36">
        <v>0</v>
      </c>
      <c r="E9" s="36">
        <v>0</v>
      </c>
      <c r="F9" s="59">
        <f t="shared" ref="F9:F72" si="0">SUM(C9:E9)</f>
        <v>90226</v>
      </c>
      <c r="G9" s="36">
        <v>90226</v>
      </c>
      <c r="H9" s="36">
        <v>0</v>
      </c>
      <c r="I9" s="36">
        <v>0</v>
      </c>
      <c r="J9" s="59">
        <f t="shared" ref="J9:J45" si="1">SUM(G9:I9)</f>
        <v>90226</v>
      </c>
      <c r="K9" s="69"/>
      <c r="L9" s="69"/>
      <c r="M9" s="69"/>
      <c r="N9" s="72"/>
      <c r="O9" s="69"/>
      <c r="P9" s="69"/>
      <c r="Q9" s="69"/>
      <c r="R9" s="72"/>
    </row>
    <row r="10" spans="1:18">
      <c r="A10" s="15" t="s">
        <v>10</v>
      </c>
      <c r="B10" s="17" t="s">
        <v>11</v>
      </c>
      <c r="C10" s="36">
        <v>0</v>
      </c>
      <c r="D10" s="36">
        <v>0</v>
      </c>
      <c r="E10" s="36">
        <v>0</v>
      </c>
      <c r="F10" s="59">
        <f t="shared" si="0"/>
        <v>0</v>
      </c>
      <c r="G10" s="36">
        <v>0</v>
      </c>
      <c r="H10" s="36">
        <v>0</v>
      </c>
      <c r="I10" s="36">
        <v>0</v>
      </c>
      <c r="J10" s="59">
        <f t="shared" si="1"/>
        <v>0</v>
      </c>
      <c r="K10" s="68"/>
      <c r="L10" s="69"/>
      <c r="M10" s="69"/>
      <c r="N10" s="72"/>
      <c r="O10" s="70"/>
      <c r="P10" s="69"/>
      <c r="Q10" s="69"/>
      <c r="R10" s="72"/>
    </row>
    <row r="11" spans="1:18">
      <c r="A11" s="18" t="s">
        <v>12</v>
      </c>
      <c r="B11" s="17" t="s">
        <v>13</v>
      </c>
      <c r="C11" s="36">
        <v>0</v>
      </c>
      <c r="D11" s="36">
        <v>0</v>
      </c>
      <c r="E11" s="36">
        <v>0</v>
      </c>
      <c r="F11" s="59">
        <f t="shared" si="0"/>
        <v>0</v>
      </c>
      <c r="G11" s="36">
        <v>0</v>
      </c>
      <c r="H11" s="36">
        <v>0</v>
      </c>
      <c r="I11" s="36">
        <v>0</v>
      </c>
      <c r="J11" s="59">
        <f t="shared" si="1"/>
        <v>0</v>
      </c>
      <c r="K11" s="69"/>
      <c r="L11" s="69"/>
      <c r="M11" s="69"/>
      <c r="N11" s="72"/>
      <c r="O11" s="69"/>
      <c r="P11" s="69"/>
      <c r="Q11" s="69"/>
      <c r="R11" s="72"/>
    </row>
    <row r="12" spans="1:18">
      <c r="A12" s="18" t="s">
        <v>14</v>
      </c>
      <c r="B12" s="17" t="s">
        <v>15</v>
      </c>
      <c r="C12" s="36">
        <v>0</v>
      </c>
      <c r="D12" s="36">
        <v>0</v>
      </c>
      <c r="E12" s="36">
        <v>0</v>
      </c>
      <c r="F12" s="59">
        <f t="shared" si="0"/>
        <v>0</v>
      </c>
      <c r="G12" s="36">
        <v>0</v>
      </c>
      <c r="H12" s="36">
        <v>0</v>
      </c>
      <c r="I12" s="36">
        <v>0</v>
      </c>
      <c r="J12" s="59">
        <f t="shared" si="1"/>
        <v>0</v>
      </c>
      <c r="K12" s="69"/>
      <c r="L12" s="69"/>
      <c r="M12" s="69"/>
      <c r="N12" s="72"/>
      <c r="O12" s="69"/>
      <c r="P12" s="69"/>
      <c r="Q12" s="69"/>
      <c r="R12" s="72"/>
    </row>
    <row r="13" spans="1:18">
      <c r="A13" s="18" t="s">
        <v>16</v>
      </c>
      <c r="B13" s="17" t="s">
        <v>17</v>
      </c>
      <c r="C13" s="36">
        <v>0</v>
      </c>
      <c r="D13" s="36">
        <v>0</v>
      </c>
      <c r="E13" s="36">
        <v>0</v>
      </c>
      <c r="F13" s="59">
        <f t="shared" si="0"/>
        <v>0</v>
      </c>
      <c r="G13" s="36">
        <v>0</v>
      </c>
      <c r="H13" s="36">
        <v>0</v>
      </c>
      <c r="I13" s="36">
        <v>0</v>
      </c>
      <c r="J13" s="59">
        <f t="shared" si="1"/>
        <v>0</v>
      </c>
      <c r="K13" s="69"/>
      <c r="L13" s="69"/>
      <c r="M13" s="69"/>
      <c r="N13" s="72"/>
      <c r="O13" s="69"/>
      <c r="P13" s="69"/>
      <c r="Q13" s="69"/>
      <c r="R13" s="72"/>
    </row>
    <row r="14" spans="1:18">
      <c r="A14" s="18" t="s">
        <v>18</v>
      </c>
      <c r="B14" s="17" t="s">
        <v>19</v>
      </c>
      <c r="C14" s="36">
        <v>108000</v>
      </c>
      <c r="D14" s="36">
        <v>0</v>
      </c>
      <c r="E14" s="36">
        <v>0</v>
      </c>
      <c r="F14" s="59">
        <f t="shared" si="0"/>
        <v>108000</v>
      </c>
      <c r="G14" s="90">
        <v>113000</v>
      </c>
      <c r="H14" s="36">
        <v>0</v>
      </c>
      <c r="I14" s="36">
        <v>0</v>
      </c>
      <c r="J14" s="59">
        <f t="shared" si="1"/>
        <v>113000</v>
      </c>
      <c r="K14" s="68"/>
      <c r="L14" s="69"/>
      <c r="M14" s="69"/>
      <c r="N14" s="72"/>
      <c r="O14" s="70"/>
      <c r="P14" s="69"/>
      <c r="Q14" s="69"/>
      <c r="R14" s="72"/>
    </row>
    <row r="15" spans="1:18">
      <c r="A15" s="18" t="s">
        <v>20</v>
      </c>
      <c r="B15" s="17" t="s">
        <v>21</v>
      </c>
      <c r="C15" s="36">
        <v>0</v>
      </c>
      <c r="D15" s="36">
        <v>0</v>
      </c>
      <c r="E15" s="36">
        <v>0</v>
      </c>
      <c r="F15" s="59">
        <f t="shared" si="0"/>
        <v>0</v>
      </c>
      <c r="G15" s="36">
        <v>0</v>
      </c>
      <c r="H15" s="36">
        <v>0</v>
      </c>
      <c r="I15" s="36">
        <v>0</v>
      </c>
      <c r="J15" s="59">
        <f t="shared" si="1"/>
        <v>0</v>
      </c>
      <c r="K15" s="69"/>
      <c r="L15" s="69"/>
      <c r="M15" s="69"/>
      <c r="N15" s="72"/>
      <c r="O15" s="69"/>
      <c r="P15" s="69"/>
      <c r="Q15" s="69"/>
      <c r="R15" s="72"/>
    </row>
    <row r="16" spans="1:18">
      <c r="A16" s="4" t="s">
        <v>22</v>
      </c>
      <c r="B16" s="17" t="s">
        <v>23</v>
      </c>
      <c r="C16" s="36">
        <v>0</v>
      </c>
      <c r="D16" s="36">
        <v>0</v>
      </c>
      <c r="E16" s="36">
        <v>0</v>
      </c>
      <c r="F16" s="59">
        <f t="shared" si="0"/>
        <v>0</v>
      </c>
      <c r="G16" s="36">
        <v>0</v>
      </c>
      <c r="H16" s="36">
        <v>0</v>
      </c>
      <c r="I16" s="36">
        <v>0</v>
      </c>
      <c r="J16" s="59">
        <f t="shared" si="1"/>
        <v>0</v>
      </c>
      <c r="K16" s="68"/>
      <c r="L16" s="69"/>
      <c r="M16" s="69"/>
      <c r="N16" s="72"/>
      <c r="O16" s="70"/>
      <c r="P16" s="69"/>
      <c r="Q16" s="69"/>
      <c r="R16" s="72"/>
    </row>
    <row r="17" spans="1:18">
      <c r="A17" s="4" t="s">
        <v>24</v>
      </c>
      <c r="B17" s="17" t="s">
        <v>25</v>
      </c>
      <c r="C17" s="36">
        <v>0</v>
      </c>
      <c r="D17" s="36">
        <v>0</v>
      </c>
      <c r="E17" s="36">
        <v>0</v>
      </c>
      <c r="F17" s="59">
        <f t="shared" si="0"/>
        <v>0</v>
      </c>
      <c r="G17" s="36">
        <v>0</v>
      </c>
      <c r="H17" s="36">
        <v>0</v>
      </c>
      <c r="I17" s="36">
        <v>0</v>
      </c>
      <c r="J17" s="59">
        <f t="shared" si="1"/>
        <v>0</v>
      </c>
      <c r="K17" s="69"/>
      <c r="L17" s="69"/>
      <c r="M17" s="69"/>
      <c r="N17" s="72"/>
      <c r="O17" s="69"/>
      <c r="P17" s="69"/>
      <c r="Q17" s="69"/>
      <c r="R17" s="72"/>
    </row>
    <row r="18" spans="1:18">
      <c r="A18" s="4" t="s">
        <v>26</v>
      </c>
      <c r="B18" s="17" t="s">
        <v>27</v>
      </c>
      <c r="C18" s="36">
        <v>0</v>
      </c>
      <c r="D18" s="36">
        <v>0</v>
      </c>
      <c r="E18" s="36">
        <v>0</v>
      </c>
      <c r="F18" s="59">
        <f t="shared" si="0"/>
        <v>0</v>
      </c>
      <c r="G18" s="36">
        <v>0</v>
      </c>
      <c r="H18" s="36">
        <v>0</v>
      </c>
      <c r="I18" s="36">
        <v>0</v>
      </c>
      <c r="J18" s="59">
        <f t="shared" si="1"/>
        <v>0</v>
      </c>
      <c r="K18" s="69"/>
      <c r="L18" s="69"/>
      <c r="M18" s="69"/>
      <c r="N18" s="72"/>
      <c r="O18" s="69"/>
      <c r="P18" s="69"/>
      <c r="Q18" s="69"/>
      <c r="R18" s="72"/>
    </row>
    <row r="19" spans="1:18">
      <c r="A19" s="4" t="s">
        <v>28</v>
      </c>
      <c r="B19" s="17" t="s">
        <v>29</v>
      </c>
      <c r="C19" s="36">
        <v>0</v>
      </c>
      <c r="D19" s="36">
        <v>0</v>
      </c>
      <c r="E19" s="36">
        <v>0</v>
      </c>
      <c r="F19" s="59">
        <f t="shared" si="0"/>
        <v>0</v>
      </c>
      <c r="G19" s="36">
        <v>0</v>
      </c>
      <c r="H19" s="36">
        <v>0</v>
      </c>
      <c r="I19" s="36">
        <v>0</v>
      </c>
      <c r="J19" s="59">
        <f t="shared" si="1"/>
        <v>0</v>
      </c>
      <c r="K19" s="69"/>
      <c r="L19" s="69"/>
      <c r="M19" s="69"/>
      <c r="N19" s="72"/>
      <c r="O19" s="69"/>
      <c r="P19" s="69"/>
      <c r="Q19" s="69"/>
      <c r="R19" s="72"/>
    </row>
    <row r="20" spans="1:18">
      <c r="A20" s="4" t="s">
        <v>197</v>
      </c>
      <c r="B20" s="17" t="s">
        <v>30</v>
      </c>
      <c r="C20" s="36">
        <v>0</v>
      </c>
      <c r="D20" s="36">
        <v>0</v>
      </c>
      <c r="E20" s="36">
        <v>0</v>
      </c>
      <c r="F20" s="59">
        <f t="shared" si="0"/>
        <v>0</v>
      </c>
      <c r="G20" s="90">
        <v>69983</v>
      </c>
      <c r="H20" s="36">
        <v>0</v>
      </c>
      <c r="I20" s="36">
        <v>0</v>
      </c>
      <c r="J20" s="59">
        <f t="shared" si="1"/>
        <v>69983</v>
      </c>
      <c r="K20" s="68"/>
      <c r="L20" s="69"/>
      <c r="M20" s="69"/>
      <c r="N20" s="72"/>
      <c r="O20" s="70"/>
      <c r="P20" s="69"/>
      <c r="Q20" s="69"/>
      <c r="R20" s="72"/>
    </row>
    <row r="21" spans="1:18" s="30" customFormat="1">
      <c r="A21" s="19" t="s">
        <v>176</v>
      </c>
      <c r="B21" s="20" t="s">
        <v>31</v>
      </c>
      <c r="C21" s="37">
        <f>SUM(C8:C20)</f>
        <v>2538226</v>
      </c>
      <c r="D21" s="37">
        <f>SUM(D8:D20)</f>
        <v>0</v>
      </c>
      <c r="E21" s="37">
        <f>SUM(E8:E20)</f>
        <v>0</v>
      </c>
      <c r="F21" s="55">
        <f t="shared" si="0"/>
        <v>2538226</v>
      </c>
      <c r="G21" s="37">
        <f>SUM(G8:G20)</f>
        <v>2543226</v>
      </c>
      <c r="H21" s="37">
        <f>SUM(H8:H20)</f>
        <v>0</v>
      </c>
      <c r="I21" s="37">
        <f>SUM(I8:I20)</f>
        <v>0</v>
      </c>
      <c r="J21" s="55">
        <f t="shared" si="1"/>
        <v>2543226</v>
      </c>
      <c r="K21" s="73"/>
      <c r="L21" s="73"/>
      <c r="M21" s="73"/>
      <c r="N21" s="73"/>
      <c r="O21" s="73"/>
      <c r="P21" s="73"/>
      <c r="Q21" s="73"/>
      <c r="R21" s="73"/>
    </row>
    <row r="22" spans="1:18">
      <c r="A22" s="4" t="s">
        <v>32</v>
      </c>
      <c r="B22" s="17" t="s">
        <v>33</v>
      </c>
      <c r="C22" s="36">
        <v>4140600</v>
      </c>
      <c r="D22" s="36">
        <v>0</v>
      </c>
      <c r="E22" s="36">
        <v>0</v>
      </c>
      <c r="F22" s="59">
        <f t="shared" si="0"/>
        <v>4140600</v>
      </c>
      <c r="G22" s="36">
        <v>4140600</v>
      </c>
      <c r="H22" s="36">
        <v>0</v>
      </c>
      <c r="I22" s="36">
        <v>0</v>
      </c>
      <c r="J22" s="59">
        <f t="shared" si="1"/>
        <v>4140600</v>
      </c>
      <c r="K22" s="69"/>
      <c r="L22" s="69"/>
      <c r="M22" s="69"/>
      <c r="N22" s="72"/>
      <c r="O22" s="69"/>
      <c r="P22" s="69"/>
      <c r="Q22" s="69"/>
      <c r="R22" s="72"/>
    </row>
    <row r="23" spans="1:18">
      <c r="A23" s="4" t="s">
        <v>34</v>
      </c>
      <c r="B23" s="17" t="s">
        <v>35</v>
      </c>
      <c r="C23" s="36">
        <v>2412000</v>
      </c>
      <c r="D23" s="36">
        <v>0</v>
      </c>
      <c r="E23" s="36">
        <v>0</v>
      </c>
      <c r="F23" s="59">
        <f t="shared" si="0"/>
        <v>2412000</v>
      </c>
      <c r="G23" s="35">
        <v>2532000</v>
      </c>
      <c r="H23" s="36">
        <v>0</v>
      </c>
      <c r="I23" s="36">
        <v>0</v>
      </c>
      <c r="J23" s="91">
        <f t="shared" si="1"/>
        <v>2532000</v>
      </c>
      <c r="K23" s="68"/>
      <c r="L23" s="69"/>
      <c r="M23" s="69"/>
      <c r="N23" s="72"/>
      <c r="O23" s="70"/>
      <c r="P23" s="69"/>
      <c r="Q23" s="69"/>
      <c r="R23" s="72"/>
    </row>
    <row r="24" spans="1:18">
      <c r="A24" s="5" t="s">
        <v>36</v>
      </c>
      <c r="B24" s="17" t="s">
        <v>37</v>
      </c>
      <c r="C24" s="36">
        <v>850000</v>
      </c>
      <c r="D24" s="36">
        <v>0</v>
      </c>
      <c r="E24" s="36">
        <v>0</v>
      </c>
      <c r="F24" s="59">
        <f t="shared" si="0"/>
        <v>850000</v>
      </c>
      <c r="G24" s="36">
        <v>850000</v>
      </c>
      <c r="H24" s="36">
        <v>0</v>
      </c>
      <c r="I24" s="36">
        <v>0</v>
      </c>
      <c r="J24" s="59">
        <f t="shared" si="1"/>
        <v>850000</v>
      </c>
      <c r="K24" s="68"/>
      <c r="L24" s="69"/>
      <c r="M24" s="69"/>
      <c r="N24" s="72"/>
      <c r="O24" s="70"/>
      <c r="P24" s="69"/>
      <c r="Q24" s="69"/>
      <c r="R24" s="72"/>
    </row>
    <row r="25" spans="1:18" s="30" customFormat="1">
      <c r="A25" s="6" t="s">
        <v>177</v>
      </c>
      <c r="B25" s="20" t="s">
        <v>38</v>
      </c>
      <c r="C25" s="37">
        <f>SUM(C22:C24)</f>
        <v>7402600</v>
      </c>
      <c r="D25" s="37">
        <f>SUM(D22:D24)</f>
        <v>0</v>
      </c>
      <c r="E25" s="37">
        <f>SUM(E22:E24)</f>
        <v>0</v>
      </c>
      <c r="F25" s="55">
        <f t="shared" si="0"/>
        <v>7402600</v>
      </c>
      <c r="G25" s="37">
        <f>SUM(G22:G24)</f>
        <v>7522600</v>
      </c>
      <c r="H25" s="37">
        <f>SUM(H22:H24)</f>
        <v>0</v>
      </c>
      <c r="I25" s="37">
        <f>SUM(I22:I24)</f>
        <v>0</v>
      </c>
      <c r="J25" s="55">
        <f t="shared" si="1"/>
        <v>7522600</v>
      </c>
      <c r="K25" s="73"/>
      <c r="L25" s="73"/>
      <c r="M25" s="73"/>
      <c r="N25" s="73"/>
      <c r="O25" s="73"/>
      <c r="P25" s="73"/>
      <c r="Q25" s="73"/>
      <c r="R25" s="73"/>
    </row>
    <row r="26" spans="1:18" s="30" customFormat="1" ht="15.75">
      <c r="A26" s="27" t="s">
        <v>225</v>
      </c>
      <c r="B26" s="28" t="s">
        <v>39</v>
      </c>
      <c r="C26" s="38">
        <f>C21+C25</f>
        <v>9940826</v>
      </c>
      <c r="D26" s="38">
        <f>D21+D25</f>
        <v>0</v>
      </c>
      <c r="E26" s="38">
        <f>E21+E25</f>
        <v>0</v>
      </c>
      <c r="F26" s="56">
        <f t="shared" si="0"/>
        <v>9940826</v>
      </c>
      <c r="G26" s="38">
        <f>G21+G25</f>
        <v>10065826</v>
      </c>
      <c r="H26" s="38">
        <f>H21+H25</f>
        <v>0</v>
      </c>
      <c r="I26" s="38">
        <f>I21+I25</f>
        <v>0</v>
      </c>
      <c r="J26" s="56">
        <f t="shared" si="1"/>
        <v>10065826</v>
      </c>
      <c r="K26" s="74"/>
      <c r="L26" s="74"/>
      <c r="M26" s="74"/>
      <c r="N26" s="74"/>
      <c r="O26" s="74"/>
      <c r="P26" s="74"/>
      <c r="Q26" s="74"/>
      <c r="R26" s="74"/>
    </row>
    <row r="27" spans="1:18" s="30" customFormat="1" ht="15.75">
      <c r="A27" s="24" t="s">
        <v>198</v>
      </c>
      <c r="B27" s="28" t="s">
        <v>40</v>
      </c>
      <c r="C27" s="38">
        <v>2097307</v>
      </c>
      <c r="D27" s="38">
        <v>0</v>
      </c>
      <c r="E27" s="38">
        <v>0</v>
      </c>
      <c r="F27" s="56">
        <f t="shared" si="0"/>
        <v>2097307</v>
      </c>
      <c r="G27" s="40">
        <v>2120707</v>
      </c>
      <c r="H27" s="38">
        <v>0</v>
      </c>
      <c r="I27" s="38">
        <v>0</v>
      </c>
      <c r="J27" s="63">
        <f t="shared" si="1"/>
        <v>2120707</v>
      </c>
      <c r="K27" s="75"/>
      <c r="L27" s="74"/>
      <c r="M27" s="74"/>
      <c r="N27" s="74"/>
      <c r="O27" s="75"/>
      <c r="P27" s="74"/>
      <c r="Q27" s="74"/>
      <c r="R27" s="74"/>
    </row>
    <row r="28" spans="1:18">
      <c r="A28" s="4" t="s">
        <v>41</v>
      </c>
      <c r="B28" s="17" t="s">
        <v>42</v>
      </c>
      <c r="C28" s="36">
        <v>15000</v>
      </c>
      <c r="D28" s="36">
        <v>0</v>
      </c>
      <c r="E28" s="36">
        <v>0</v>
      </c>
      <c r="F28" s="59">
        <f t="shared" si="0"/>
        <v>15000</v>
      </c>
      <c r="G28" s="36">
        <v>15000</v>
      </c>
      <c r="H28" s="36">
        <v>0</v>
      </c>
      <c r="I28" s="36">
        <v>0</v>
      </c>
      <c r="J28" s="59">
        <f t="shared" si="1"/>
        <v>15000</v>
      </c>
      <c r="K28" s="69"/>
      <c r="L28" s="69"/>
      <c r="M28" s="69"/>
      <c r="N28" s="72"/>
      <c r="O28" s="69"/>
      <c r="P28" s="69"/>
      <c r="Q28" s="69"/>
      <c r="R28" s="72"/>
    </row>
    <row r="29" spans="1:18">
      <c r="A29" s="4" t="s">
        <v>43</v>
      </c>
      <c r="B29" s="17" t="s">
        <v>44</v>
      </c>
      <c r="C29" s="36">
        <v>2280000</v>
      </c>
      <c r="D29" s="36">
        <v>0</v>
      </c>
      <c r="E29" s="36">
        <v>0</v>
      </c>
      <c r="F29" s="59">
        <f t="shared" si="0"/>
        <v>2280000</v>
      </c>
      <c r="G29" s="90">
        <v>2275000</v>
      </c>
      <c r="H29" s="36">
        <v>0</v>
      </c>
      <c r="I29" s="36">
        <v>0</v>
      </c>
      <c r="J29" s="59">
        <f t="shared" si="1"/>
        <v>2275000</v>
      </c>
      <c r="K29" s="69"/>
      <c r="L29" s="69"/>
      <c r="M29" s="69"/>
      <c r="N29" s="72"/>
      <c r="O29" s="69"/>
      <c r="P29" s="69"/>
      <c r="Q29" s="69"/>
      <c r="R29" s="72"/>
    </row>
    <row r="30" spans="1:18">
      <c r="A30" s="4" t="s">
        <v>45</v>
      </c>
      <c r="B30" s="17" t="s">
        <v>46</v>
      </c>
      <c r="C30" s="36">
        <v>0</v>
      </c>
      <c r="D30" s="36">
        <v>0</v>
      </c>
      <c r="E30" s="36">
        <v>0</v>
      </c>
      <c r="F30" s="59">
        <f t="shared" si="0"/>
        <v>0</v>
      </c>
      <c r="G30" s="36">
        <v>0</v>
      </c>
      <c r="H30" s="36">
        <v>0</v>
      </c>
      <c r="I30" s="36">
        <v>0</v>
      </c>
      <c r="J30" s="59">
        <f t="shared" si="1"/>
        <v>0</v>
      </c>
      <c r="K30" s="69"/>
      <c r="L30" s="69"/>
      <c r="M30" s="69"/>
      <c r="N30" s="72"/>
      <c r="O30" s="69"/>
      <c r="P30" s="69"/>
      <c r="Q30" s="69"/>
      <c r="R30" s="72"/>
    </row>
    <row r="31" spans="1:18" s="30" customFormat="1">
      <c r="A31" s="6" t="s">
        <v>178</v>
      </c>
      <c r="B31" s="20" t="s">
        <v>47</v>
      </c>
      <c r="C31" s="37">
        <f>SUM(C28:C30)</f>
        <v>2295000</v>
      </c>
      <c r="D31" s="37">
        <f>SUM(D28:D30)</f>
        <v>0</v>
      </c>
      <c r="E31" s="37">
        <f>SUM(E28:E30)</f>
        <v>0</v>
      </c>
      <c r="F31" s="55">
        <f t="shared" si="0"/>
        <v>2295000</v>
      </c>
      <c r="G31" s="37">
        <f>SUM(G28:G30)</f>
        <v>2290000</v>
      </c>
      <c r="H31" s="37">
        <f>SUM(H28:H30)</f>
        <v>0</v>
      </c>
      <c r="I31" s="37">
        <f>SUM(I28:I30)</f>
        <v>0</v>
      </c>
      <c r="J31" s="55">
        <f t="shared" si="1"/>
        <v>2290000</v>
      </c>
      <c r="K31" s="73"/>
      <c r="L31" s="73"/>
      <c r="M31" s="73"/>
      <c r="N31" s="73"/>
      <c r="O31" s="73"/>
      <c r="P31" s="73"/>
      <c r="Q31" s="73"/>
      <c r="R31" s="73"/>
    </row>
    <row r="32" spans="1:18">
      <c r="A32" s="4" t="s">
        <v>48</v>
      </c>
      <c r="B32" s="17" t="s">
        <v>49</v>
      </c>
      <c r="C32" s="36">
        <v>130000</v>
      </c>
      <c r="D32" s="36">
        <v>0</v>
      </c>
      <c r="E32" s="36">
        <v>0</v>
      </c>
      <c r="F32" s="59">
        <f t="shared" si="0"/>
        <v>130000</v>
      </c>
      <c r="G32" s="36">
        <v>130000</v>
      </c>
      <c r="H32" s="36">
        <v>0</v>
      </c>
      <c r="I32" s="36">
        <v>0</v>
      </c>
      <c r="J32" s="59">
        <f t="shared" si="1"/>
        <v>130000</v>
      </c>
      <c r="K32" s="68"/>
      <c r="L32" s="69"/>
      <c r="M32" s="69"/>
      <c r="N32" s="72"/>
      <c r="O32" s="70"/>
      <c r="P32" s="69"/>
      <c r="Q32" s="69"/>
      <c r="R32" s="72"/>
    </row>
    <row r="33" spans="1:18">
      <c r="A33" s="4" t="s">
        <v>50</v>
      </c>
      <c r="B33" s="17" t="s">
        <v>51</v>
      </c>
      <c r="C33" s="36">
        <v>180000</v>
      </c>
      <c r="D33" s="36">
        <v>0</v>
      </c>
      <c r="E33" s="36">
        <v>0</v>
      </c>
      <c r="F33" s="59">
        <f t="shared" si="0"/>
        <v>180000</v>
      </c>
      <c r="G33" s="36">
        <v>180000</v>
      </c>
      <c r="H33" s="36">
        <v>0</v>
      </c>
      <c r="I33" s="36">
        <v>0</v>
      </c>
      <c r="J33" s="59">
        <f t="shared" si="1"/>
        <v>180000</v>
      </c>
      <c r="K33" s="68"/>
      <c r="L33" s="69"/>
      <c r="M33" s="69"/>
      <c r="N33" s="72"/>
      <c r="O33" s="70"/>
      <c r="P33" s="69"/>
      <c r="Q33" s="69"/>
      <c r="R33" s="72"/>
    </row>
    <row r="34" spans="1:18" s="30" customFormat="1" ht="15" customHeight="1">
      <c r="A34" s="6" t="s">
        <v>226</v>
      </c>
      <c r="B34" s="20" t="s">
        <v>52</v>
      </c>
      <c r="C34" s="37">
        <f>SUM(C32:C33)</f>
        <v>310000</v>
      </c>
      <c r="D34" s="37">
        <f>SUM(D32:D33)</f>
        <v>0</v>
      </c>
      <c r="E34" s="37">
        <f>SUM(E32:E33)</f>
        <v>0</v>
      </c>
      <c r="F34" s="55">
        <f t="shared" si="0"/>
        <v>310000</v>
      </c>
      <c r="G34" s="37">
        <f>SUM(G32:G33)</f>
        <v>310000</v>
      </c>
      <c r="H34" s="37">
        <f>SUM(H32:H33)</f>
        <v>0</v>
      </c>
      <c r="I34" s="37">
        <f>SUM(I32:I33)</f>
        <v>0</v>
      </c>
      <c r="J34" s="55">
        <f t="shared" si="1"/>
        <v>310000</v>
      </c>
      <c r="K34" s="73"/>
      <c r="L34" s="73"/>
      <c r="M34" s="73"/>
      <c r="N34" s="73"/>
      <c r="O34" s="73"/>
      <c r="P34" s="73"/>
      <c r="Q34" s="73"/>
      <c r="R34" s="73"/>
    </row>
    <row r="35" spans="1:18">
      <c r="A35" s="4" t="s">
        <v>53</v>
      </c>
      <c r="B35" s="17" t="s">
        <v>54</v>
      </c>
      <c r="C35" s="36">
        <v>3514960</v>
      </c>
      <c r="D35" s="36">
        <v>0</v>
      </c>
      <c r="E35" s="36">
        <v>0</v>
      </c>
      <c r="F35" s="59">
        <f t="shared" si="0"/>
        <v>3514960</v>
      </c>
      <c r="G35" s="36">
        <v>3514960</v>
      </c>
      <c r="H35" s="36">
        <v>0</v>
      </c>
      <c r="I35" s="36">
        <v>0</v>
      </c>
      <c r="J35" s="59">
        <f t="shared" si="1"/>
        <v>3514960</v>
      </c>
      <c r="K35" s="68"/>
      <c r="L35" s="69"/>
      <c r="M35" s="69"/>
      <c r="N35" s="72"/>
      <c r="O35" s="70"/>
      <c r="P35" s="69"/>
      <c r="Q35" s="69"/>
      <c r="R35" s="72"/>
    </row>
    <row r="36" spans="1:18">
      <c r="A36" s="4" t="s">
        <v>55</v>
      </c>
      <c r="B36" s="17" t="s">
        <v>56</v>
      </c>
      <c r="C36" s="36">
        <v>3500000</v>
      </c>
      <c r="D36" s="36">
        <v>0</v>
      </c>
      <c r="E36" s="36">
        <v>0</v>
      </c>
      <c r="F36" s="59">
        <f t="shared" si="0"/>
        <v>3500000</v>
      </c>
      <c r="G36" s="36">
        <v>3500000</v>
      </c>
      <c r="H36" s="36">
        <v>0</v>
      </c>
      <c r="I36" s="36">
        <v>0</v>
      </c>
      <c r="J36" s="59">
        <f t="shared" si="1"/>
        <v>3500000</v>
      </c>
      <c r="K36" s="69"/>
      <c r="L36" s="69"/>
      <c r="M36" s="69"/>
      <c r="N36" s="72"/>
      <c r="O36" s="69"/>
      <c r="P36" s="69"/>
      <c r="Q36" s="69"/>
      <c r="R36" s="72"/>
    </row>
    <row r="37" spans="1:18">
      <c r="A37" s="4" t="s">
        <v>199</v>
      </c>
      <c r="B37" s="17" t="s">
        <v>57</v>
      </c>
      <c r="C37" s="36">
        <v>0</v>
      </c>
      <c r="D37" s="36">
        <v>0</v>
      </c>
      <c r="E37" s="36">
        <v>0</v>
      </c>
      <c r="F37" s="59">
        <f t="shared" si="0"/>
        <v>0</v>
      </c>
      <c r="G37" s="36">
        <v>0</v>
      </c>
      <c r="H37" s="36">
        <v>0</v>
      </c>
      <c r="I37" s="36">
        <v>0</v>
      </c>
      <c r="J37" s="59">
        <f t="shared" si="1"/>
        <v>0</v>
      </c>
      <c r="K37" s="69"/>
      <c r="L37" s="69"/>
      <c r="M37" s="69"/>
      <c r="N37" s="72"/>
      <c r="O37" s="69"/>
      <c r="P37" s="69"/>
      <c r="Q37" s="69"/>
      <c r="R37" s="72"/>
    </row>
    <row r="38" spans="1:18">
      <c r="A38" s="4" t="s">
        <v>58</v>
      </c>
      <c r="B38" s="17" t="s">
        <v>59</v>
      </c>
      <c r="C38" s="36">
        <v>1614031</v>
      </c>
      <c r="D38" s="36">
        <v>0</v>
      </c>
      <c r="E38" s="36">
        <v>0</v>
      </c>
      <c r="F38" s="59">
        <f t="shared" si="0"/>
        <v>1614031</v>
      </c>
      <c r="G38" s="36">
        <v>1614031</v>
      </c>
      <c r="H38" s="36">
        <v>0</v>
      </c>
      <c r="I38" s="36">
        <v>0</v>
      </c>
      <c r="J38" s="59">
        <f t="shared" si="1"/>
        <v>1614031</v>
      </c>
      <c r="K38" s="69"/>
      <c r="L38" s="69"/>
      <c r="M38" s="69"/>
      <c r="N38" s="72"/>
      <c r="O38" s="69"/>
      <c r="P38" s="69"/>
      <c r="Q38" s="69"/>
      <c r="R38" s="72"/>
    </row>
    <row r="39" spans="1:18">
      <c r="A39" s="7" t="s">
        <v>200</v>
      </c>
      <c r="B39" s="17" t="s">
        <v>60</v>
      </c>
      <c r="C39" s="36">
        <v>1350000</v>
      </c>
      <c r="D39" s="36">
        <v>0</v>
      </c>
      <c r="E39" s="36">
        <v>0</v>
      </c>
      <c r="F39" s="59">
        <f t="shared" si="0"/>
        <v>1350000</v>
      </c>
      <c r="G39" s="36">
        <v>1350000</v>
      </c>
      <c r="H39" s="36">
        <v>0</v>
      </c>
      <c r="I39" s="36">
        <v>0</v>
      </c>
      <c r="J39" s="59">
        <f t="shared" si="1"/>
        <v>1350000</v>
      </c>
      <c r="K39" s="68"/>
      <c r="L39" s="69"/>
      <c r="M39" s="69"/>
      <c r="N39" s="72"/>
      <c r="O39" s="70"/>
      <c r="P39" s="69"/>
      <c r="Q39" s="69"/>
      <c r="R39" s="72"/>
    </row>
    <row r="40" spans="1:18">
      <c r="A40" s="5" t="s">
        <v>61</v>
      </c>
      <c r="B40" s="17" t="s">
        <v>62</v>
      </c>
      <c r="C40" s="36">
        <v>420000</v>
      </c>
      <c r="D40" s="36">
        <v>0</v>
      </c>
      <c r="E40" s="36">
        <v>0</v>
      </c>
      <c r="F40" s="59">
        <f t="shared" si="0"/>
        <v>420000</v>
      </c>
      <c r="G40" s="36">
        <v>420000</v>
      </c>
      <c r="H40" s="36">
        <v>0</v>
      </c>
      <c r="I40" s="36">
        <v>0</v>
      </c>
      <c r="J40" s="59">
        <f t="shared" si="1"/>
        <v>420000</v>
      </c>
      <c r="K40" s="69"/>
      <c r="L40" s="69"/>
      <c r="M40" s="69"/>
      <c r="N40" s="72"/>
      <c r="O40" s="69"/>
      <c r="P40" s="69"/>
      <c r="Q40" s="69"/>
      <c r="R40" s="72"/>
    </row>
    <row r="41" spans="1:18">
      <c r="A41" s="4" t="s">
        <v>201</v>
      </c>
      <c r="B41" s="17" t="s">
        <v>63</v>
      </c>
      <c r="C41" s="36">
        <v>8597517</v>
      </c>
      <c r="D41" s="36">
        <v>0</v>
      </c>
      <c r="E41" s="36">
        <v>0</v>
      </c>
      <c r="F41" s="59">
        <f t="shared" si="0"/>
        <v>8597517</v>
      </c>
      <c r="G41" s="35">
        <v>8438517</v>
      </c>
      <c r="H41" s="36">
        <v>0</v>
      </c>
      <c r="I41" s="36">
        <v>0</v>
      </c>
      <c r="J41" s="91">
        <f t="shared" si="1"/>
        <v>8438517</v>
      </c>
      <c r="K41" s="69"/>
      <c r="L41" s="69"/>
      <c r="M41" s="69"/>
      <c r="N41" s="72"/>
      <c r="O41" s="69"/>
      <c r="P41" s="69"/>
      <c r="Q41" s="69"/>
      <c r="R41" s="72"/>
    </row>
    <row r="42" spans="1:18" s="30" customFormat="1">
      <c r="A42" s="6" t="s">
        <v>179</v>
      </c>
      <c r="B42" s="20" t="s">
        <v>64</v>
      </c>
      <c r="C42" s="37">
        <f>SUM(C35:C41)</f>
        <v>18996508</v>
      </c>
      <c r="D42" s="37">
        <f>SUM(D35:D41)</f>
        <v>0</v>
      </c>
      <c r="E42" s="37">
        <f>SUM(E35:E41)</f>
        <v>0</v>
      </c>
      <c r="F42" s="55">
        <f t="shared" si="0"/>
        <v>18996508</v>
      </c>
      <c r="G42" s="37">
        <f>SUM(G35:G41)</f>
        <v>18837508</v>
      </c>
      <c r="H42" s="37">
        <f>SUM(H35:H41)</f>
        <v>0</v>
      </c>
      <c r="I42" s="37">
        <f>SUM(I35:I41)</f>
        <v>0</v>
      </c>
      <c r="J42" s="55">
        <f t="shared" si="1"/>
        <v>18837508</v>
      </c>
      <c r="K42" s="73"/>
      <c r="L42" s="73"/>
      <c r="M42" s="73"/>
      <c r="N42" s="73"/>
      <c r="O42" s="73"/>
      <c r="P42" s="73"/>
      <c r="Q42" s="73"/>
      <c r="R42" s="73"/>
    </row>
    <row r="43" spans="1:18">
      <c r="A43" s="4" t="s">
        <v>65</v>
      </c>
      <c r="B43" s="17" t="s">
        <v>66</v>
      </c>
      <c r="C43" s="36">
        <v>0</v>
      </c>
      <c r="D43" s="36">
        <v>0</v>
      </c>
      <c r="E43" s="36">
        <v>0</v>
      </c>
      <c r="F43" s="59">
        <f t="shared" si="0"/>
        <v>0</v>
      </c>
      <c r="G43" s="36">
        <v>0</v>
      </c>
      <c r="H43" s="36">
        <v>0</v>
      </c>
      <c r="I43" s="36">
        <v>0</v>
      </c>
      <c r="J43" s="59">
        <f t="shared" si="1"/>
        <v>0</v>
      </c>
      <c r="K43" s="69"/>
      <c r="L43" s="69"/>
      <c r="M43" s="69"/>
      <c r="N43" s="72"/>
      <c r="O43" s="69"/>
      <c r="P43" s="69"/>
      <c r="Q43" s="69"/>
      <c r="R43" s="72"/>
    </row>
    <row r="44" spans="1:18">
      <c r="A44" s="4" t="s">
        <v>67</v>
      </c>
      <c r="B44" s="17" t="s">
        <v>68</v>
      </c>
      <c r="C44" s="36">
        <v>0</v>
      </c>
      <c r="D44" s="36">
        <v>0</v>
      </c>
      <c r="E44" s="36">
        <v>0</v>
      </c>
      <c r="F44" s="59">
        <f t="shared" si="0"/>
        <v>0</v>
      </c>
      <c r="G44" s="36">
        <v>0</v>
      </c>
      <c r="H44" s="36">
        <v>0</v>
      </c>
      <c r="I44" s="36">
        <v>0</v>
      </c>
      <c r="J44" s="59">
        <f t="shared" si="1"/>
        <v>0</v>
      </c>
      <c r="K44" s="69"/>
      <c r="L44" s="69"/>
      <c r="M44" s="69"/>
      <c r="N44" s="72"/>
      <c r="O44" s="68"/>
      <c r="P44" s="69"/>
      <c r="Q44" s="69"/>
      <c r="R44" s="72"/>
    </row>
    <row r="45" spans="1:18" s="30" customFormat="1">
      <c r="A45" s="6" t="s">
        <v>180</v>
      </c>
      <c r="B45" s="20" t="s">
        <v>69</v>
      </c>
      <c r="C45" s="37">
        <f>SUM(C43:C44)</f>
        <v>0</v>
      </c>
      <c r="D45" s="37">
        <f>SUM(D43:D44)</f>
        <v>0</v>
      </c>
      <c r="E45" s="37">
        <f>SUM(E43:E44)</f>
        <v>0</v>
      </c>
      <c r="F45" s="55">
        <f t="shared" si="0"/>
        <v>0</v>
      </c>
      <c r="G45" s="37">
        <f>SUM(G43:G44)</f>
        <v>0</v>
      </c>
      <c r="H45" s="37">
        <f>SUM(H43:H44)</f>
        <v>0</v>
      </c>
      <c r="I45" s="37">
        <f>SUM(I43:I44)</f>
        <v>0</v>
      </c>
      <c r="J45" s="55">
        <f t="shared" si="1"/>
        <v>0</v>
      </c>
      <c r="K45" s="73"/>
      <c r="L45" s="73"/>
      <c r="M45" s="73"/>
      <c r="N45" s="73"/>
      <c r="O45" s="73"/>
      <c r="P45" s="73"/>
      <c r="Q45" s="73"/>
      <c r="R45" s="73"/>
    </row>
    <row r="46" spans="1:18">
      <c r="A46" s="4" t="s">
        <v>70</v>
      </c>
      <c r="B46" s="17" t="s">
        <v>71</v>
      </c>
      <c r="C46" s="36">
        <v>5263929</v>
      </c>
      <c r="D46" s="36">
        <v>0</v>
      </c>
      <c r="E46" s="36">
        <v>3000</v>
      </c>
      <c r="F46" s="59">
        <f>SUM(C46:E46)</f>
        <v>5266929</v>
      </c>
      <c r="G46" s="36">
        <v>5263929</v>
      </c>
      <c r="H46" s="36">
        <v>0</v>
      </c>
      <c r="I46" s="36">
        <v>3000</v>
      </c>
      <c r="J46" s="59">
        <f>SUM(G46:I46)</f>
        <v>5266929</v>
      </c>
      <c r="K46" s="69"/>
      <c r="L46" s="69"/>
      <c r="M46" s="69"/>
      <c r="N46" s="72"/>
      <c r="O46" s="69"/>
      <c r="P46" s="69"/>
      <c r="Q46" s="69"/>
      <c r="R46" s="72"/>
    </row>
    <row r="47" spans="1:18">
      <c r="A47" s="4" t="s">
        <v>72</v>
      </c>
      <c r="B47" s="17" t="s">
        <v>73</v>
      </c>
      <c r="C47" s="36">
        <v>0</v>
      </c>
      <c r="D47" s="36">
        <v>0</v>
      </c>
      <c r="E47" s="36">
        <v>0</v>
      </c>
      <c r="F47" s="59">
        <f t="shared" si="0"/>
        <v>0</v>
      </c>
      <c r="G47" s="36">
        <v>0</v>
      </c>
      <c r="H47" s="36">
        <v>0</v>
      </c>
      <c r="I47" s="36">
        <v>0</v>
      </c>
      <c r="J47" s="59">
        <f t="shared" ref="J47:J72" si="2">SUM(G47:I47)</f>
        <v>0</v>
      </c>
      <c r="K47" s="69"/>
      <c r="L47" s="69"/>
      <c r="M47" s="69"/>
      <c r="N47" s="72"/>
      <c r="O47" s="69"/>
      <c r="P47" s="69"/>
      <c r="Q47" s="69"/>
      <c r="R47" s="72"/>
    </row>
    <row r="48" spans="1:18">
      <c r="A48" s="4" t="s">
        <v>202</v>
      </c>
      <c r="B48" s="17" t="s">
        <v>74</v>
      </c>
      <c r="C48" s="36"/>
      <c r="D48" s="36">
        <v>0</v>
      </c>
      <c r="E48" s="36">
        <v>0</v>
      </c>
      <c r="F48" s="59">
        <f t="shared" si="0"/>
        <v>0</v>
      </c>
      <c r="G48" s="36"/>
      <c r="H48" s="36">
        <v>0</v>
      </c>
      <c r="I48" s="36">
        <v>0</v>
      </c>
      <c r="J48" s="59">
        <f t="shared" si="2"/>
        <v>0</v>
      </c>
      <c r="K48" s="69"/>
      <c r="L48" s="69"/>
      <c r="M48" s="69"/>
      <c r="N48" s="72"/>
      <c r="O48" s="69"/>
      <c r="P48" s="69"/>
      <c r="Q48" s="69"/>
      <c r="R48" s="72"/>
    </row>
    <row r="49" spans="1:18">
      <c r="A49" s="4" t="s">
        <v>203</v>
      </c>
      <c r="B49" s="17" t="s">
        <v>75</v>
      </c>
      <c r="C49" s="36">
        <v>0</v>
      </c>
      <c r="D49" s="36">
        <v>0</v>
      </c>
      <c r="E49" s="36">
        <v>0</v>
      </c>
      <c r="F49" s="59">
        <f t="shared" si="0"/>
        <v>0</v>
      </c>
      <c r="G49" s="36">
        <v>0</v>
      </c>
      <c r="H49" s="36">
        <v>0</v>
      </c>
      <c r="I49" s="36">
        <v>0</v>
      </c>
      <c r="J49" s="59">
        <f t="shared" si="2"/>
        <v>0</v>
      </c>
      <c r="K49" s="69"/>
      <c r="L49" s="69"/>
      <c r="M49" s="69"/>
      <c r="N49" s="72"/>
      <c r="O49" s="69"/>
      <c r="P49" s="69"/>
      <c r="Q49" s="69"/>
      <c r="R49" s="72"/>
    </row>
    <row r="50" spans="1:18">
      <c r="A50" s="4" t="s">
        <v>76</v>
      </c>
      <c r="B50" s="17" t="s">
        <v>77</v>
      </c>
      <c r="C50" s="35">
        <v>5000</v>
      </c>
      <c r="D50" s="35">
        <v>0</v>
      </c>
      <c r="E50" s="35">
        <v>10000</v>
      </c>
      <c r="F50" s="59">
        <f t="shared" si="0"/>
        <v>15000</v>
      </c>
      <c r="G50" s="35">
        <v>5000</v>
      </c>
      <c r="H50" s="35">
        <v>0</v>
      </c>
      <c r="I50" s="35">
        <v>10000</v>
      </c>
      <c r="J50" s="59">
        <f t="shared" si="2"/>
        <v>15000</v>
      </c>
      <c r="K50" s="70"/>
      <c r="L50" s="70"/>
      <c r="M50" s="70"/>
      <c r="N50" s="72"/>
      <c r="O50" s="70"/>
      <c r="P50" s="70"/>
      <c r="Q50" s="70"/>
      <c r="R50" s="72"/>
    </row>
    <row r="51" spans="1:18" s="30" customFormat="1">
      <c r="A51" s="6" t="s">
        <v>181</v>
      </c>
      <c r="B51" s="20" t="s">
        <v>78</v>
      </c>
      <c r="C51" s="37">
        <f>SUM(C46:C50)</f>
        <v>5268929</v>
      </c>
      <c r="D51" s="37">
        <f>SUM(D46:D50)</f>
        <v>0</v>
      </c>
      <c r="E51" s="37">
        <f>SUM(E46:E50)</f>
        <v>13000</v>
      </c>
      <c r="F51" s="55">
        <f t="shared" si="0"/>
        <v>5281929</v>
      </c>
      <c r="G51" s="37">
        <f>SUM(G46:G50)</f>
        <v>5268929</v>
      </c>
      <c r="H51" s="37">
        <f>SUM(H46:H50)</f>
        <v>0</v>
      </c>
      <c r="I51" s="37">
        <f>SUM(I46:I50)</f>
        <v>13000</v>
      </c>
      <c r="J51" s="55">
        <f t="shared" si="2"/>
        <v>5281929</v>
      </c>
      <c r="K51" s="73"/>
      <c r="L51" s="73"/>
      <c r="M51" s="73"/>
      <c r="N51" s="73"/>
      <c r="O51" s="73"/>
      <c r="P51" s="73"/>
      <c r="Q51" s="73"/>
      <c r="R51" s="73"/>
    </row>
    <row r="52" spans="1:18" s="30" customFormat="1" ht="15.75">
      <c r="A52" s="24" t="s">
        <v>182</v>
      </c>
      <c r="B52" s="28" t="s">
        <v>79</v>
      </c>
      <c r="C52" s="38">
        <f>C31+C34+C42+C45+C51</f>
        <v>26870437</v>
      </c>
      <c r="D52" s="38">
        <f>D31+D34+D42+D45+D51</f>
        <v>0</v>
      </c>
      <c r="E52" s="38">
        <f>E31+E34+E42+E45+E51</f>
        <v>13000</v>
      </c>
      <c r="F52" s="55">
        <f t="shared" si="0"/>
        <v>26883437</v>
      </c>
      <c r="G52" s="38">
        <f>G31+G34+G42+G45+G51</f>
        <v>26706437</v>
      </c>
      <c r="H52" s="38">
        <f>H31+H34+H42+H45+H51</f>
        <v>0</v>
      </c>
      <c r="I52" s="38">
        <f>I31+I34+I42+I45+I51</f>
        <v>13000</v>
      </c>
      <c r="J52" s="55">
        <f t="shared" si="2"/>
        <v>26719437</v>
      </c>
      <c r="K52" s="74"/>
      <c r="L52" s="74"/>
      <c r="M52" s="74"/>
      <c r="N52" s="73"/>
      <c r="O52" s="74"/>
      <c r="P52" s="74"/>
      <c r="Q52" s="74"/>
      <c r="R52" s="73"/>
    </row>
    <row r="53" spans="1:18">
      <c r="A53" s="9" t="s">
        <v>80</v>
      </c>
      <c r="B53" s="17" t="s">
        <v>81</v>
      </c>
      <c r="C53" s="36">
        <v>0</v>
      </c>
      <c r="D53" s="36">
        <v>0</v>
      </c>
      <c r="E53" s="36">
        <v>0</v>
      </c>
      <c r="F53" s="59">
        <f t="shared" si="0"/>
        <v>0</v>
      </c>
      <c r="G53" s="36">
        <v>0</v>
      </c>
      <c r="H53" s="36">
        <v>0</v>
      </c>
      <c r="I53" s="36">
        <v>0</v>
      </c>
      <c r="J53" s="59">
        <f t="shared" si="2"/>
        <v>0</v>
      </c>
      <c r="K53" s="69"/>
      <c r="L53" s="69"/>
      <c r="M53" s="69"/>
      <c r="N53" s="72"/>
      <c r="O53" s="69"/>
      <c r="P53" s="69"/>
      <c r="Q53" s="69"/>
      <c r="R53" s="72"/>
    </row>
    <row r="54" spans="1:18">
      <c r="A54" s="9" t="s">
        <v>183</v>
      </c>
      <c r="B54" s="17" t="s">
        <v>82</v>
      </c>
      <c r="C54" s="36">
        <v>0</v>
      </c>
      <c r="D54" s="36">
        <v>0</v>
      </c>
      <c r="E54" s="36">
        <v>0</v>
      </c>
      <c r="F54" s="59">
        <f t="shared" si="0"/>
        <v>0</v>
      </c>
      <c r="G54" s="36">
        <v>0</v>
      </c>
      <c r="H54" s="36">
        <v>0</v>
      </c>
      <c r="I54" s="36">
        <v>0</v>
      </c>
      <c r="J54" s="59">
        <f t="shared" si="2"/>
        <v>0</v>
      </c>
      <c r="K54" s="69"/>
      <c r="L54" s="69"/>
      <c r="M54" s="69"/>
      <c r="N54" s="72"/>
      <c r="O54" s="69"/>
      <c r="P54" s="69"/>
      <c r="Q54" s="69"/>
      <c r="R54" s="72"/>
    </row>
    <row r="55" spans="1:18">
      <c r="A55" s="12" t="s">
        <v>204</v>
      </c>
      <c r="B55" s="17" t="s">
        <v>83</v>
      </c>
      <c r="C55" s="36">
        <v>0</v>
      </c>
      <c r="D55" s="36">
        <v>0</v>
      </c>
      <c r="E55" s="36">
        <v>0</v>
      </c>
      <c r="F55" s="59">
        <f t="shared" si="0"/>
        <v>0</v>
      </c>
      <c r="G55" s="36">
        <v>0</v>
      </c>
      <c r="H55" s="36">
        <v>0</v>
      </c>
      <c r="I55" s="36">
        <v>0</v>
      </c>
      <c r="J55" s="59">
        <f t="shared" si="2"/>
        <v>0</v>
      </c>
      <c r="K55" s="69"/>
      <c r="L55" s="69"/>
      <c r="M55" s="69"/>
      <c r="N55" s="72"/>
      <c r="O55" s="69"/>
      <c r="P55" s="69"/>
      <c r="Q55" s="69"/>
      <c r="R55" s="72"/>
    </row>
    <row r="56" spans="1:18">
      <c r="A56" s="12" t="s">
        <v>205</v>
      </c>
      <c r="B56" s="17" t="s">
        <v>84</v>
      </c>
      <c r="C56" s="36">
        <v>0</v>
      </c>
      <c r="D56" s="36">
        <v>0</v>
      </c>
      <c r="E56" s="36">
        <v>0</v>
      </c>
      <c r="F56" s="59">
        <f t="shared" si="0"/>
        <v>0</v>
      </c>
      <c r="G56" s="36">
        <v>0</v>
      </c>
      <c r="H56" s="36">
        <v>0</v>
      </c>
      <c r="I56" s="36">
        <v>0</v>
      </c>
      <c r="J56" s="59">
        <f t="shared" si="2"/>
        <v>0</v>
      </c>
      <c r="K56" s="69"/>
      <c r="L56" s="69"/>
      <c r="M56" s="69"/>
      <c r="N56" s="72"/>
      <c r="O56" s="69"/>
      <c r="P56" s="69"/>
      <c r="Q56" s="69"/>
      <c r="R56" s="72"/>
    </row>
    <row r="57" spans="1:18">
      <c r="A57" s="12" t="s">
        <v>206</v>
      </c>
      <c r="B57" s="17" t="s">
        <v>85</v>
      </c>
      <c r="C57" s="36">
        <v>0</v>
      </c>
      <c r="D57" s="36">
        <v>0</v>
      </c>
      <c r="E57" s="36">
        <v>0</v>
      </c>
      <c r="F57" s="59">
        <f t="shared" si="0"/>
        <v>0</v>
      </c>
      <c r="G57" s="36">
        <v>0</v>
      </c>
      <c r="H57" s="36">
        <v>0</v>
      </c>
      <c r="I57" s="36">
        <v>0</v>
      </c>
      <c r="J57" s="59">
        <f t="shared" si="2"/>
        <v>0</v>
      </c>
      <c r="K57" s="69"/>
      <c r="L57" s="69"/>
      <c r="M57" s="69"/>
      <c r="N57" s="72"/>
      <c r="O57" s="69"/>
      <c r="P57" s="69"/>
      <c r="Q57" s="69"/>
      <c r="R57" s="72"/>
    </row>
    <row r="58" spans="1:18">
      <c r="A58" s="9" t="s">
        <v>207</v>
      </c>
      <c r="B58" s="17" t="s">
        <v>86</v>
      </c>
      <c r="C58" s="36">
        <v>0</v>
      </c>
      <c r="D58" s="36">
        <v>0</v>
      </c>
      <c r="E58" s="36">
        <v>0</v>
      </c>
      <c r="F58" s="59">
        <f t="shared" si="0"/>
        <v>0</v>
      </c>
      <c r="G58" s="36">
        <v>0</v>
      </c>
      <c r="H58" s="36">
        <v>0</v>
      </c>
      <c r="I58" s="36">
        <v>0</v>
      </c>
      <c r="J58" s="59">
        <f t="shared" si="2"/>
        <v>0</v>
      </c>
      <c r="K58" s="69"/>
      <c r="L58" s="69"/>
      <c r="M58" s="69"/>
      <c r="N58" s="72"/>
      <c r="O58" s="69"/>
      <c r="P58" s="69"/>
      <c r="Q58" s="69"/>
      <c r="R58" s="72"/>
    </row>
    <row r="59" spans="1:18">
      <c r="A59" s="9" t="s">
        <v>208</v>
      </c>
      <c r="B59" s="17" t="s">
        <v>87</v>
      </c>
      <c r="C59" s="36">
        <v>0</v>
      </c>
      <c r="D59" s="36">
        <v>0</v>
      </c>
      <c r="E59" s="36">
        <v>0</v>
      </c>
      <c r="F59" s="59">
        <f t="shared" si="0"/>
        <v>0</v>
      </c>
      <c r="G59" s="36">
        <v>0</v>
      </c>
      <c r="H59" s="36">
        <v>0</v>
      </c>
      <c r="I59" s="36">
        <v>0</v>
      </c>
      <c r="J59" s="59">
        <f t="shared" si="2"/>
        <v>0</v>
      </c>
      <c r="K59" s="68"/>
      <c r="L59" s="69"/>
      <c r="M59" s="69"/>
      <c r="N59" s="72"/>
      <c r="O59" s="70"/>
      <c r="P59" s="69"/>
      <c r="Q59" s="69"/>
      <c r="R59" s="72"/>
    </row>
    <row r="60" spans="1:18">
      <c r="A60" s="9" t="s">
        <v>209</v>
      </c>
      <c r="B60" s="17" t="s">
        <v>88</v>
      </c>
      <c r="C60" s="36">
        <v>4110000</v>
      </c>
      <c r="D60" s="36">
        <v>0</v>
      </c>
      <c r="E60" s="36">
        <v>0</v>
      </c>
      <c r="F60" s="59">
        <f t="shared" si="0"/>
        <v>4110000</v>
      </c>
      <c r="G60" s="36">
        <v>4110000</v>
      </c>
      <c r="H60" s="36">
        <v>0</v>
      </c>
      <c r="I60" s="36">
        <v>0</v>
      </c>
      <c r="J60" s="59">
        <f t="shared" si="2"/>
        <v>4110000</v>
      </c>
      <c r="K60" s="69"/>
      <c r="L60" s="69"/>
      <c r="M60" s="69"/>
      <c r="N60" s="72"/>
      <c r="O60" s="69"/>
      <c r="P60" s="69"/>
      <c r="Q60" s="69"/>
      <c r="R60" s="72"/>
    </row>
    <row r="61" spans="1:18" s="30" customFormat="1" ht="15.75">
      <c r="A61" s="25" t="s">
        <v>184</v>
      </c>
      <c r="B61" s="28" t="s">
        <v>89</v>
      </c>
      <c r="C61" s="41">
        <f>SUM(C53:C60)</f>
        <v>4110000</v>
      </c>
      <c r="D61" s="41">
        <f>SUM(D53:D60)</f>
        <v>0</v>
      </c>
      <c r="E61" s="41">
        <f>SUM(E53:E60)</f>
        <v>0</v>
      </c>
      <c r="F61" s="60">
        <f t="shared" si="0"/>
        <v>4110000</v>
      </c>
      <c r="G61" s="41">
        <f>SUM(G53:G60)</f>
        <v>4110000</v>
      </c>
      <c r="H61" s="41">
        <f>SUM(H53:H60)</f>
        <v>0</v>
      </c>
      <c r="I61" s="41">
        <f>SUM(I53:I60)</f>
        <v>0</v>
      </c>
      <c r="J61" s="60">
        <f t="shared" si="2"/>
        <v>4110000</v>
      </c>
      <c r="K61" s="76"/>
      <c r="L61" s="76"/>
      <c r="M61" s="76"/>
      <c r="N61" s="76"/>
      <c r="O61" s="76"/>
      <c r="P61" s="76"/>
      <c r="Q61" s="76"/>
      <c r="R61" s="76"/>
    </row>
    <row r="62" spans="1:18">
      <c r="A62" s="8" t="s">
        <v>210</v>
      </c>
      <c r="B62" s="17" t="s">
        <v>90</v>
      </c>
      <c r="C62" s="36">
        <v>0</v>
      </c>
      <c r="D62" s="36">
        <v>0</v>
      </c>
      <c r="E62" s="36">
        <v>0</v>
      </c>
      <c r="F62" s="59">
        <f t="shared" si="0"/>
        <v>0</v>
      </c>
      <c r="G62" s="36">
        <v>0</v>
      </c>
      <c r="H62" s="36">
        <v>0</v>
      </c>
      <c r="I62" s="36">
        <v>0</v>
      </c>
      <c r="J62" s="59">
        <f t="shared" si="2"/>
        <v>0</v>
      </c>
      <c r="K62" s="69"/>
      <c r="L62" s="69"/>
      <c r="M62" s="69"/>
      <c r="N62" s="72"/>
      <c r="O62" s="69"/>
      <c r="P62" s="69"/>
      <c r="Q62" s="69"/>
      <c r="R62" s="72"/>
    </row>
    <row r="63" spans="1:18">
      <c r="A63" s="8" t="s">
        <v>91</v>
      </c>
      <c r="B63" s="17" t="s">
        <v>92</v>
      </c>
      <c r="C63" s="36">
        <v>0</v>
      </c>
      <c r="D63" s="36">
        <v>0</v>
      </c>
      <c r="E63" s="36">
        <v>0</v>
      </c>
      <c r="F63" s="59">
        <f t="shared" si="0"/>
        <v>0</v>
      </c>
      <c r="G63" s="36">
        <v>0</v>
      </c>
      <c r="H63" s="36">
        <v>0</v>
      </c>
      <c r="I63" s="36">
        <v>0</v>
      </c>
      <c r="J63" s="59">
        <f t="shared" si="2"/>
        <v>0</v>
      </c>
      <c r="K63" s="69"/>
      <c r="L63" s="69"/>
      <c r="M63" s="69"/>
      <c r="N63" s="72"/>
      <c r="O63" s="69"/>
      <c r="P63" s="69"/>
      <c r="Q63" s="69"/>
      <c r="R63" s="72"/>
    </row>
    <row r="64" spans="1:18">
      <c r="A64" s="8" t="s">
        <v>93</v>
      </c>
      <c r="B64" s="17" t="s">
        <v>94</v>
      </c>
      <c r="C64" s="36">
        <v>0</v>
      </c>
      <c r="D64" s="36">
        <v>0</v>
      </c>
      <c r="E64" s="36">
        <v>0</v>
      </c>
      <c r="F64" s="59">
        <f t="shared" si="0"/>
        <v>0</v>
      </c>
      <c r="G64" s="36">
        <v>0</v>
      </c>
      <c r="H64" s="36">
        <v>0</v>
      </c>
      <c r="I64" s="36">
        <v>0</v>
      </c>
      <c r="J64" s="59">
        <f t="shared" si="2"/>
        <v>0</v>
      </c>
      <c r="K64" s="69"/>
      <c r="L64" s="69"/>
      <c r="M64" s="69"/>
      <c r="N64" s="72"/>
      <c r="O64" s="69"/>
      <c r="P64" s="69"/>
      <c r="Q64" s="69"/>
      <c r="R64" s="72"/>
    </row>
    <row r="65" spans="1:18">
      <c r="A65" s="8" t="s">
        <v>185</v>
      </c>
      <c r="B65" s="17" t="s">
        <v>95</v>
      </c>
      <c r="C65" s="36">
        <v>0</v>
      </c>
      <c r="D65" s="36">
        <v>0</v>
      </c>
      <c r="E65" s="36">
        <v>0</v>
      </c>
      <c r="F65" s="59">
        <f t="shared" si="0"/>
        <v>0</v>
      </c>
      <c r="G65" s="36">
        <v>0</v>
      </c>
      <c r="H65" s="36">
        <v>0</v>
      </c>
      <c r="I65" s="36">
        <v>0</v>
      </c>
      <c r="J65" s="59">
        <f t="shared" si="2"/>
        <v>0</v>
      </c>
      <c r="K65" s="69"/>
      <c r="L65" s="69"/>
      <c r="M65" s="69"/>
      <c r="N65" s="72"/>
      <c r="O65" s="69"/>
      <c r="P65" s="69"/>
      <c r="Q65" s="69"/>
      <c r="R65" s="72"/>
    </row>
    <row r="66" spans="1:18">
      <c r="A66" s="8" t="s">
        <v>211</v>
      </c>
      <c r="B66" s="17" t="s">
        <v>96</v>
      </c>
      <c r="C66" s="36">
        <v>0</v>
      </c>
      <c r="D66" s="36">
        <v>0</v>
      </c>
      <c r="E66" s="36">
        <v>0</v>
      </c>
      <c r="F66" s="59">
        <f t="shared" si="0"/>
        <v>0</v>
      </c>
      <c r="G66" s="36">
        <v>0</v>
      </c>
      <c r="H66" s="36">
        <v>0</v>
      </c>
      <c r="I66" s="36">
        <v>0</v>
      </c>
      <c r="J66" s="59">
        <f t="shared" si="2"/>
        <v>0</v>
      </c>
      <c r="K66" s="69"/>
      <c r="L66" s="69"/>
      <c r="M66" s="69"/>
      <c r="N66" s="72"/>
      <c r="O66" s="69"/>
      <c r="P66" s="69"/>
      <c r="Q66" s="69"/>
      <c r="R66" s="72"/>
    </row>
    <row r="67" spans="1:18">
      <c r="A67" s="8" t="s">
        <v>186</v>
      </c>
      <c r="B67" s="17" t="s">
        <v>97</v>
      </c>
      <c r="C67" s="36">
        <v>1900063</v>
      </c>
      <c r="D67" s="36">
        <v>0</v>
      </c>
      <c r="E67" s="36">
        <v>0</v>
      </c>
      <c r="F67" s="59">
        <f t="shared" si="0"/>
        <v>1900063</v>
      </c>
      <c r="G67" s="36">
        <v>1900063</v>
      </c>
      <c r="H67" s="36">
        <v>0</v>
      </c>
      <c r="I67" s="36">
        <v>0</v>
      </c>
      <c r="J67" s="59">
        <f t="shared" si="2"/>
        <v>1900063</v>
      </c>
      <c r="K67" s="69"/>
      <c r="L67" s="69"/>
      <c r="M67" s="69"/>
      <c r="N67" s="72"/>
      <c r="O67" s="69"/>
      <c r="P67" s="69"/>
      <c r="Q67" s="69"/>
      <c r="R67" s="72"/>
    </row>
    <row r="68" spans="1:18">
      <c r="A68" s="8" t="s">
        <v>212</v>
      </c>
      <c r="B68" s="17" t="s">
        <v>98</v>
      </c>
      <c r="C68" s="36">
        <v>0</v>
      </c>
      <c r="D68" s="36">
        <v>0</v>
      </c>
      <c r="E68" s="36">
        <v>0</v>
      </c>
      <c r="F68" s="59">
        <f t="shared" si="0"/>
        <v>0</v>
      </c>
      <c r="G68" s="36">
        <v>0</v>
      </c>
      <c r="H68" s="36">
        <v>0</v>
      </c>
      <c r="I68" s="36">
        <v>0</v>
      </c>
      <c r="J68" s="59">
        <f t="shared" si="2"/>
        <v>0</v>
      </c>
      <c r="K68" s="69"/>
      <c r="L68" s="69"/>
      <c r="M68" s="69"/>
      <c r="N68" s="72"/>
      <c r="O68" s="69"/>
      <c r="P68" s="69"/>
      <c r="Q68" s="69"/>
      <c r="R68" s="72"/>
    </row>
    <row r="69" spans="1:18">
      <c r="A69" s="8" t="s">
        <v>213</v>
      </c>
      <c r="B69" s="17" t="s">
        <v>99</v>
      </c>
      <c r="C69" s="36">
        <v>0</v>
      </c>
      <c r="D69" s="36">
        <v>0</v>
      </c>
      <c r="E69" s="36">
        <v>0</v>
      </c>
      <c r="F69" s="59">
        <f t="shared" si="0"/>
        <v>0</v>
      </c>
      <c r="G69" s="36">
        <v>0</v>
      </c>
      <c r="H69" s="36">
        <v>0</v>
      </c>
      <c r="I69" s="36">
        <v>0</v>
      </c>
      <c r="J69" s="59">
        <f t="shared" si="2"/>
        <v>0</v>
      </c>
      <c r="K69" s="69"/>
      <c r="L69" s="69"/>
      <c r="M69" s="69"/>
      <c r="N69" s="72"/>
      <c r="O69" s="69"/>
      <c r="P69" s="69"/>
      <c r="Q69" s="69"/>
      <c r="R69" s="72"/>
    </row>
    <row r="70" spans="1:18">
      <c r="A70" s="8" t="s">
        <v>100</v>
      </c>
      <c r="B70" s="17" t="s">
        <v>101</v>
      </c>
      <c r="C70" s="36">
        <v>0</v>
      </c>
      <c r="D70" s="36">
        <v>0</v>
      </c>
      <c r="E70" s="36">
        <v>0</v>
      </c>
      <c r="F70" s="59">
        <f t="shared" si="0"/>
        <v>0</v>
      </c>
      <c r="G70" s="36">
        <v>0</v>
      </c>
      <c r="H70" s="36">
        <v>0</v>
      </c>
      <c r="I70" s="36">
        <v>0</v>
      </c>
      <c r="J70" s="59">
        <f t="shared" si="2"/>
        <v>0</v>
      </c>
      <c r="K70" s="69"/>
      <c r="L70" s="69"/>
      <c r="M70" s="69"/>
      <c r="N70" s="72"/>
      <c r="O70" s="69"/>
      <c r="P70" s="69"/>
      <c r="Q70" s="69"/>
      <c r="R70" s="72"/>
    </row>
    <row r="71" spans="1:18">
      <c r="A71" s="13" t="s">
        <v>102</v>
      </c>
      <c r="B71" s="17" t="s">
        <v>103</v>
      </c>
      <c r="C71" s="36">
        <v>0</v>
      </c>
      <c r="D71" s="36">
        <v>0</v>
      </c>
      <c r="E71" s="36">
        <v>0</v>
      </c>
      <c r="F71" s="59">
        <f t="shared" si="0"/>
        <v>0</v>
      </c>
      <c r="G71" s="36">
        <v>0</v>
      </c>
      <c r="H71" s="36">
        <v>0</v>
      </c>
      <c r="I71" s="36">
        <v>0</v>
      </c>
      <c r="J71" s="59">
        <f t="shared" si="2"/>
        <v>0</v>
      </c>
      <c r="K71" s="69"/>
      <c r="L71" s="69"/>
      <c r="M71" s="69"/>
      <c r="N71" s="72"/>
      <c r="O71" s="69"/>
      <c r="P71" s="69"/>
      <c r="Q71" s="69"/>
      <c r="R71" s="72"/>
    </row>
    <row r="72" spans="1:18">
      <c r="A72" s="8" t="s">
        <v>233</v>
      </c>
      <c r="B72" s="17" t="s">
        <v>104</v>
      </c>
      <c r="C72" s="36">
        <v>0</v>
      </c>
      <c r="D72" s="36">
        <v>0</v>
      </c>
      <c r="E72" s="36">
        <v>0</v>
      </c>
      <c r="F72" s="59">
        <f t="shared" si="0"/>
        <v>0</v>
      </c>
      <c r="G72" s="36">
        <v>0</v>
      </c>
      <c r="H72" s="36">
        <v>0</v>
      </c>
      <c r="I72" s="36">
        <v>0</v>
      </c>
      <c r="J72" s="59">
        <f t="shared" si="2"/>
        <v>0</v>
      </c>
      <c r="K72" s="69"/>
      <c r="L72" s="69"/>
      <c r="M72" s="69"/>
      <c r="N72" s="72"/>
      <c r="O72" s="69"/>
      <c r="P72" s="69"/>
      <c r="Q72" s="69"/>
      <c r="R72" s="72"/>
    </row>
    <row r="73" spans="1:18">
      <c r="A73" s="13" t="s">
        <v>214</v>
      </c>
      <c r="B73" s="17" t="s">
        <v>105</v>
      </c>
      <c r="C73" s="35">
        <v>1030000</v>
      </c>
      <c r="D73" s="35">
        <v>0</v>
      </c>
      <c r="E73" s="35">
        <v>0</v>
      </c>
      <c r="F73" s="59">
        <f>SUM(C73:E73)</f>
        <v>1030000</v>
      </c>
      <c r="G73" s="35">
        <v>1030000</v>
      </c>
      <c r="H73" s="35">
        <v>0</v>
      </c>
      <c r="I73" s="35">
        <v>0</v>
      </c>
      <c r="J73" s="59">
        <f>SUM(G73:I73)</f>
        <v>1030000</v>
      </c>
      <c r="K73" s="68"/>
      <c r="L73" s="70"/>
      <c r="M73" s="70"/>
      <c r="N73" s="72"/>
      <c r="O73" s="68"/>
      <c r="P73" s="70"/>
      <c r="Q73" s="70"/>
      <c r="R73" s="72"/>
    </row>
    <row r="74" spans="1:18">
      <c r="A74" s="13" t="s">
        <v>235</v>
      </c>
      <c r="B74" s="17" t="s">
        <v>234</v>
      </c>
      <c r="C74" s="36">
        <v>14249455</v>
      </c>
      <c r="D74" s="36">
        <v>0</v>
      </c>
      <c r="E74" s="36">
        <v>0</v>
      </c>
      <c r="F74" s="59">
        <f>SUM(C74:E74)</f>
        <v>14249455</v>
      </c>
      <c r="G74" s="35">
        <v>14106055</v>
      </c>
      <c r="H74" s="35">
        <v>0</v>
      </c>
      <c r="I74" s="35">
        <v>0</v>
      </c>
      <c r="J74" s="91">
        <f>SUM(G74:I74)</f>
        <v>14106055</v>
      </c>
      <c r="K74" s="68"/>
      <c r="L74" s="69"/>
      <c r="M74" s="69"/>
      <c r="N74" s="72"/>
      <c r="O74" s="68"/>
      <c r="P74" s="69"/>
      <c r="Q74" s="69"/>
      <c r="R74" s="72"/>
    </row>
    <row r="75" spans="1:18" s="30" customFormat="1" ht="15.75">
      <c r="A75" s="25" t="s">
        <v>187</v>
      </c>
      <c r="B75" s="28" t="s">
        <v>106</v>
      </c>
      <c r="C75" s="38">
        <f>SUM(C62:C74)</f>
        <v>17179518</v>
      </c>
      <c r="D75" s="38">
        <f>SUM(D62:D74)</f>
        <v>0</v>
      </c>
      <c r="E75" s="38">
        <f>SUM(E62:E74)</f>
        <v>0</v>
      </c>
      <c r="F75" s="56">
        <f t="shared" ref="F75:F125" si="3">SUM(C75:E75)</f>
        <v>17179518</v>
      </c>
      <c r="G75" s="40">
        <f>SUM(G62:G74)</f>
        <v>17036118</v>
      </c>
      <c r="H75" s="40">
        <f>SUM(H62:H74)</f>
        <v>0</v>
      </c>
      <c r="I75" s="40">
        <f>SUM(I62:I74)</f>
        <v>0</v>
      </c>
      <c r="J75" s="63">
        <f t="shared" ref="J75" si="4">SUM(G75:I75)</f>
        <v>17036118</v>
      </c>
      <c r="K75" s="74"/>
      <c r="L75" s="74"/>
      <c r="M75" s="74"/>
      <c r="N75" s="74"/>
      <c r="O75" s="74"/>
      <c r="P75" s="74"/>
      <c r="Q75" s="74"/>
      <c r="R75" s="74"/>
    </row>
    <row r="76" spans="1:18" s="30" customFormat="1" ht="15.75">
      <c r="A76" s="42" t="s">
        <v>1</v>
      </c>
      <c r="B76" s="43"/>
      <c r="C76" s="45">
        <f t="shared" ref="C76:F76" si="5">SUM(C26+C27+C52+C61+C75)</f>
        <v>60198088</v>
      </c>
      <c r="D76" s="45">
        <f t="shared" si="5"/>
        <v>0</v>
      </c>
      <c r="E76" s="45">
        <f t="shared" si="5"/>
        <v>13000</v>
      </c>
      <c r="F76" s="61">
        <f t="shared" si="5"/>
        <v>60211088</v>
      </c>
      <c r="G76" s="92">
        <f t="shared" ref="G76:J76" si="6">SUM(G26+G27+G52+G61+G75)</f>
        <v>60039088</v>
      </c>
      <c r="H76" s="92">
        <f t="shared" si="6"/>
        <v>0</v>
      </c>
      <c r="I76" s="92">
        <f t="shared" si="6"/>
        <v>13000</v>
      </c>
      <c r="J76" s="93">
        <f t="shared" si="6"/>
        <v>60052088</v>
      </c>
      <c r="K76" s="77"/>
      <c r="L76" s="77"/>
      <c r="M76" s="77"/>
      <c r="N76" s="77"/>
      <c r="O76" s="77"/>
      <c r="P76" s="77"/>
      <c r="Q76" s="77"/>
      <c r="R76" s="77"/>
    </row>
    <row r="77" spans="1:18">
      <c r="A77" s="21" t="s">
        <v>107</v>
      </c>
      <c r="B77" s="17" t="s">
        <v>108</v>
      </c>
      <c r="C77" s="36">
        <v>0</v>
      </c>
      <c r="D77" s="36">
        <v>0</v>
      </c>
      <c r="E77" s="36">
        <v>0</v>
      </c>
      <c r="F77" s="59">
        <f t="shared" si="3"/>
        <v>0</v>
      </c>
      <c r="G77" s="35">
        <v>0</v>
      </c>
      <c r="H77" s="35">
        <v>0</v>
      </c>
      <c r="I77" s="35">
        <v>0</v>
      </c>
      <c r="J77" s="91">
        <f t="shared" ref="J77" si="7">SUM(G77:I77)</f>
        <v>0</v>
      </c>
      <c r="K77" s="69"/>
      <c r="L77" s="69"/>
      <c r="M77" s="69"/>
      <c r="N77" s="72"/>
      <c r="O77" s="69"/>
      <c r="P77" s="69"/>
      <c r="Q77" s="69"/>
      <c r="R77" s="72"/>
    </row>
    <row r="78" spans="1:18">
      <c r="A78" s="21" t="s">
        <v>215</v>
      </c>
      <c r="B78" s="17" t="s">
        <v>109</v>
      </c>
      <c r="C78" s="36">
        <v>0</v>
      </c>
      <c r="D78" s="36">
        <v>0</v>
      </c>
      <c r="E78" s="36">
        <v>0</v>
      </c>
      <c r="F78" s="59">
        <f>SUM(C78:E78)</f>
        <v>0</v>
      </c>
      <c r="G78" s="35">
        <v>0</v>
      </c>
      <c r="H78" s="35">
        <v>0</v>
      </c>
      <c r="I78" s="35">
        <v>0</v>
      </c>
      <c r="J78" s="91">
        <f>SUM(G78:I78)</f>
        <v>0</v>
      </c>
      <c r="K78" s="69"/>
      <c r="L78" s="69"/>
      <c r="M78" s="69"/>
      <c r="N78" s="72"/>
      <c r="O78" s="69"/>
      <c r="P78" s="69"/>
      <c r="Q78" s="69"/>
      <c r="R78" s="72"/>
    </row>
    <row r="79" spans="1:18">
      <c r="A79" s="21" t="s">
        <v>110</v>
      </c>
      <c r="B79" s="17" t="s">
        <v>111</v>
      </c>
      <c r="C79" s="36">
        <v>0</v>
      </c>
      <c r="D79" s="36">
        <v>0</v>
      </c>
      <c r="E79" s="36">
        <v>0</v>
      </c>
      <c r="F79" s="59">
        <f t="shared" si="3"/>
        <v>0</v>
      </c>
      <c r="G79" s="35">
        <v>0</v>
      </c>
      <c r="H79" s="35">
        <v>0</v>
      </c>
      <c r="I79" s="35">
        <v>0</v>
      </c>
      <c r="J79" s="91">
        <f t="shared" ref="J79:J83" si="8">SUM(G79:I79)</f>
        <v>0</v>
      </c>
      <c r="K79" s="69"/>
      <c r="L79" s="69"/>
      <c r="M79" s="69"/>
      <c r="N79" s="72"/>
      <c r="O79" s="69"/>
      <c r="P79" s="69"/>
      <c r="Q79" s="69"/>
      <c r="R79" s="72"/>
    </row>
    <row r="80" spans="1:18">
      <c r="A80" s="21" t="s">
        <v>246</v>
      </c>
      <c r="B80" s="17" t="s">
        <v>113</v>
      </c>
      <c r="C80" s="36">
        <v>1774803</v>
      </c>
      <c r="D80" s="36">
        <v>0</v>
      </c>
      <c r="E80" s="36">
        <v>0</v>
      </c>
      <c r="F80" s="59">
        <f t="shared" si="3"/>
        <v>1774803</v>
      </c>
      <c r="G80" s="35">
        <v>1900000</v>
      </c>
      <c r="H80" s="35">
        <v>0</v>
      </c>
      <c r="I80" s="35">
        <v>0</v>
      </c>
      <c r="J80" s="91">
        <f t="shared" si="8"/>
        <v>1900000</v>
      </c>
      <c r="K80" s="69"/>
      <c r="L80" s="69"/>
      <c r="M80" s="69"/>
      <c r="N80" s="72"/>
      <c r="O80" s="69"/>
      <c r="P80" s="69"/>
      <c r="Q80" s="69"/>
      <c r="R80" s="72"/>
    </row>
    <row r="81" spans="1:18">
      <c r="A81" s="5" t="s">
        <v>114</v>
      </c>
      <c r="B81" s="17" t="s">
        <v>115</v>
      </c>
      <c r="C81" s="36">
        <v>0</v>
      </c>
      <c r="D81" s="36">
        <v>0</v>
      </c>
      <c r="E81" s="36">
        <v>0</v>
      </c>
      <c r="F81" s="59">
        <f t="shared" si="3"/>
        <v>0</v>
      </c>
      <c r="G81" s="35">
        <v>0</v>
      </c>
      <c r="H81" s="35">
        <v>0</v>
      </c>
      <c r="I81" s="35">
        <v>0</v>
      </c>
      <c r="J81" s="91">
        <f t="shared" si="8"/>
        <v>0</v>
      </c>
      <c r="K81" s="69"/>
      <c r="L81" s="69"/>
      <c r="M81" s="69"/>
      <c r="N81" s="72"/>
      <c r="O81" s="69"/>
      <c r="P81" s="69"/>
      <c r="Q81" s="69"/>
      <c r="R81" s="72"/>
    </row>
    <row r="82" spans="1:18">
      <c r="A82" s="5" t="s">
        <v>116</v>
      </c>
      <c r="B82" s="17" t="s">
        <v>117</v>
      </c>
      <c r="C82" s="36">
        <v>0</v>
      </c>
      <c r="D82" s="36">
        <v>0</v>
      </c>
      <c r="E82" s="36">
        <v>0</v>
      </c>
      <c r="F82" s="59">
        <f t="shared" si="3"/>
        <v>0</v>
      </c>
      <c r="G82" s="35">
        <v>0</v>
      </c>
      <c r="H82" s="35">
        <v>0</v>
      </c>
      <c r="I82" s="35">
        <v>0</v>
      </c>
      <c r="J82" s="91">
        <f t="shared" si="8"/>
        <v>0</v>
      </c>
      <c r="K82" s="69"/>
      <c r="L82" s="69"/>
      <c r="M82" s="69"/>
      <c r="N82" s="72"/>
      <c r="O82" s="69"/>
      <c r="P82" s="69"/>
      <c r="Q82" s="69"/>
      <c r="R82" s="72"/>
    </row>
    <row r="83" spans="1:18">
      <c r="A83" s="5" t="s">
        <v>118</v>
      </c>
      <c r="B83" s="17" t="s">
        <v>119</v>
      </c>
      <c r="C83" s="36">
        <v>479197</v>
      </c>
      <c r="D83" s="36">
        <v>0</v>
      </c>
      <c r="E83" s="36">
        <v>0</v>
      </c>
      <c r="F83" s="59">
        <f t="shared" si="3"/>
        <v>479197</v>
      </c>
      <c r="G83" s="35">
        <v>513000</v>
      </c>
      <c r="H83" s="35">
        <v>0</v>
      </c>
      <c r="I83" s="35">
        <v>0</v>
      </c>
      <c r="J83" s="91">
        <f t="shared" si="8"/>
        <v>513000</v>
      </c>
      <c r="K83" s="69"/>
      <c r="L83" s="69"/>
      <c r="M83" s="69"/>
      <c r="N83" s="72"/>
      <c r="O83" s="69"/>
      <c r="P83" s="69"/>
      <c r="Q83" s="69"/>
      <c r="R83" s="72"/>
    </row>
    <row r="84" spans="1:18" s="30" customFormat="1" ht="15.75">
      <c r="A84" s="26" t="s">
        <v>188</v>
      </c>
      <c r="B84" s="28" t="s">
        <v>120</v>
      </c>
      <c r="C84" s="38">
        <f t="shared" ref="C84:F84" si="9">SUM(C77:C83)</f>
        <v>2254000</v>
      </c>
      <c r="D84" s="38">
        <f t="shared" si="9"/>
        <v>0</v>
      </c>
      <c r="E84" s="38">
        <f t="shared" si="9"/>
        <v>0</v>
      </c>
      <c r="F84" s="56">
        <f t="shared" si="9"/>
        <v>2254000</v>
      </c>
      <c r="G84" s="38">
        <f t="shared" ref="G84:J84" si="10">SUM(G77:G83)</f>
        <v>2413000</v>
      </c>
      <c r="H84" s="38">
        <f t="shared" si="10"/>
        <v>0</v>
      </c>
      <c r="I84" s="38">
        <f t="shared" si="10"/>
        <v>0</v>
      </c>
      <c r="J84" s="56">
        <f t="shared" si="10"/>
        <v>2413000</v>
      </c>
      <c r="K84" s="74"/>
      <c r="L84" s="74"/>
      <c r="M84" s="74"/>
      <c r="N84" s="74"/>
      <c r="O84" s="74"/>
      <c r="P84" s="74"/>
      <c r="Q84" s="74"/>
      <c r="R84" s="74"/>
    </row>
    <row r="85" spans="1:18">
      <c r="A85" s="9" t="s">
        <v>121</v>
      </c>
      <c r="B85" s="17" t="s">
        <v>122</v>
      </c>
      <c r="C85" s="36">
        <v>1600000</v>
      </c>
      <c r="D85" s="36">
        <v>0</v>
      </c>
      <c r="E85" s="36">
        <v>0</v>
      </c>
      <c r="F85" s="59">
        <f t="shared" si="3"/>
        <v>1600000</v>
      </c>
      <c r="G85" s="36">
        <v>1600000</v>
      </c>
      <c r="H85" s="36">
        <v>0</v>
      </c>
      <c r="I85" s="36">
        <v>0</v>
      </c>
      <c r="J85" s="59">
        <f t="shared" ref="J85:J125" si="11">SUM(G85:I85)</f>
        <v>1600000</v>
      </c>
      <c r="K85" s="68"/>
      <c r="L85" s="69"/>
      <c r="M85" s="69"/>
      <c r="N85" s="72"/>
      <c r="O85" s="70"/>
      <c r="P85" s="69"/>
      <c r="Q85" s="69"/>
      <c r="R85" s="72"/>
    </row>
    <row r="86" spans="1:18">
      <c r="A86" s="9" t="s">
        <v>123</v>
      </c>
      <c r="B86" s="17" t="s">
        <v>124</v>
      </c>
      <c r="C86" s="36">
        <v>0</v>
      </c>
      <c r="D86" s="36">
        <v>0</v>
      </c>
      <c r="E86" s="36">
        <v>0</v>
      </c>
      <c r="F86" s="59">
        <f t="shared" si="3"/>
        <v>0</v>
      </c>
      <c r="G86" s="36">
        <v>0</v>
      </c>
      <c r="H86" s="36">
        <v>0</v>
      </c>
      <c r="I86" s="36">
        <v>0</v>
      </c>
      <c r="J86" s="59">
        <f t="shared" si="11"/>
        <v>0</v>
      </c>
      <c r="K86" s="69"/>
      <c r="L86" s="69"/>
      <c r="M86" s="69"/>
      <c r="N86" s="72"/>
      <c r="O86" s="69"/>
      <c r="P86" s="69"/>
      <c r="Q86" s="69"/>
      <c r="R86" s="72"/>
    </row>
    <row r="87" spans="1:18">
      <c r="A87" s="9" t="s">
        <v>125</v>
      </c>
      <c r="B87" s="17" t="s">
        <v>126</v>
      </c>
      <c r="C87" s="36">
        <v>0</v>
      </c>
      <c r="D87" s="36">
        <v>0</v>
      </c>
      <c r="E87" s="36">
        <v>0</v>
      </c>
      <c r="F87" s="59">
        <f t="shared" si="3"/>
        <v>0</v>
      </c>
      <c r="G87" s="36">
        <v>0</v>
      </c>
      <c r="H87" s="36">
        <v>0</v>
      </c>
      <c r="I87" s="36">
        <v>0</v>
      </c>
      <c r="J87" s="59">
        <f t="shared" si="11"/>
        <v>0</v>
      </c>
      <c r="K87" s="69"/>
      <c r="L87" s="69"/>
      <c r="M87" s="69"/>
      <c r="N87" s="72"/>
      <c r="O87" s="69"/>
      <c r="P87" s="69"/>
      <c r="Q87" s="69"/>
      <c r="R87" s="72"/>
    </row>
    <row r="88" spans="1:18">
      <c r="A88" s="9" t="s">
        <v>127</v>
      </c>
      <c r="B88" s="17" t="s">
        <v>128</v>
      </c>
      <c r="C88" s="36">
        <v>432000</v>
      </c>
      <c r="D88" s="36">
        <v>0</v>
      </c>
      <c r="E88" s="36">
        <v>0</v>
      </c>
      <c r="F88" s="59">
        <f t="shared" si="3"/>
        <v>432000</v>
      </c>
      <c r="G88" s="36">
        <v>432000</v>
      </c>
      <c r="H88" s="36">
        <v>0</v>
      </c>
      <c r="I88" s="36">
        <v>0</v>
      </c>
      <c r="J88" s="59">
        <f t="shared" si="11"/>
        <v>432000</v>
      </c>
      <c r="K88" s="69"/>
      <c r="L88" s="69"/>
      <c r="M88" s="69"/>
      <c r="N88" s="72"/>
      <c r="O88" s="69"/>
      <c r="P88" s="69"/>
      <c r="Q88" s="69"/>
      <c r="R88" s="72"/>
    </row>
    <row r="89" spans="1:18" s="30" customFormat="1" ht="15.75">
      <c r="A89" s="25" t="s">
        <v>189</v>
      </c>
      <c r="B89" s="28" t="s">
        <v>129</v>
      </c>
      <c r="C89" s="38">
        <f>SUM(C85:C88)</f>
        <v>2032000</v>
      </c>
      <c r="D89" s="38">
        <f>SUM(D85:D88)</f>
        <v>0</v>
      </c>
      <c r="E89" s="38">
        <f>SUM(E85:E88)</f>
        <v>0</v>
      </c>
      <c r="F89" s="56">
        <f t="shared" si="3"/>
        <v>2032000</v>
      </c>
      <c r="G89" s="38">
        <f>SUM(G85:G88)</f>
        <v>2032000</v>
      </c>
      <c r="H89" s="38">
        <f>SUM(H85:H88)</f>
        <v>0</v>
      </c>
      <c r="I89" s="38">
        <f>SUM(I85:I88)</f>
        <v>0</v>
      </c>
      <c r="J89" s="56">
        <f t="shared" si="11"/>
        <v>2032000</v>
      </c>
      <c r="K89" s="74"/>
      <c r="L89" s="74"/>
      <c r="M89" s="74"/>
      <c r="N89" s="74"/>
      <c r="O89" s="74"/>
      <c r="P89" s="74"/>
      <c r="Q89" s="74"/>
      <c r="R89" s="74"/>
    </row>
    <row r="90" spans="1:18">
      <c r="A90" s="9" t="s">
        <v>130</v>
      </c>
      <c r="B90" s="17" t="s">
        <v>131</v>
      </c>
      <c r="C90" s="36">
        <v>0</v>
      </c>
      <c r="D90" s="36">
        <v>0</v>
      </c>
      <c r="E90" s="36">
        <v>0</v>
      </c>
      <c r="F90" s="59">
        <f t="shared" si="3"/>
        <v>0</v>
      </c>
      <c r="G90" s="36">
        <v>0</v>
      </c>
      <c r="H90" s="36">
        <v>0</v>
      </c>
      <c r="I90" s="36">
        <v>0</v>
      </c>
      <c r="J90" s="59">
        <f t="shared" si="11"/>
        <v>0</v>
      </c>
      <c r="K90" s="69"/>
      <c r="L90" s="69"/>
      <c r="M90" s="69"/>
      <c r="N90" s="72"/>
      <c r="O90" s="69"/>
      <c r="P90" s="69"/>
      <c r="Q90" s="69"/>
      <c r="R90" s="72"/>
    </row>
    <row r="91" spans="1:18">
      <c r="A91" s="9" t="s">
        <v>216</v>
      </c>
      <c r="B91" s="17" t="s">
        <v>132</v>
      </c>
      <c r="C91" s="36">
        <v>0</v>
      </c>
      <c r="D91" s="36">
        <v>0</v>
      </c>
      <c r="E91" s="36">
        <v>0</v>
      </c>
      <c r="F91" s="59">
        <f t="shared" si="3"/>
        <v>0</v>
      </c>
      <c r="G91" s="36">
        <v>0</v>
      </c>
      <c r="H91" s="36">
        <v>0</v>
      </c>
      <c r="I91" s="36">
        <v>0</v>
      </c>
      <c r="J91" s="59">
        <f t="shared" si="11"/>
        <v>0</v>
      </c>
      <c r="K91" s="69"/>
      <c r="L91" s="69"/>
      <c r="M91" s="69"/>
      <c r="N91" s="72"/>
      <c r="O91" s="69"/>
      <c r="P91" s="69"/>
      <c r="Q91" s="69"/>
      <c r="R91" s="72"/>
    </row>
    <row r="92" spans="1:18">
      <c r="A92" s="9" t="s">
        <v>217</v>
      </c>
      <c r="B92" s="17" t="s">
        <v>133</v>
      </c>
      <c r="C92" s="36">
        <v>0</v>
      </c>
      <c r="D92" s="36">
        <v>0</v>
      </c>
      <c r="E92" s="36">
        <v>0</v>
      </c>
      <c r="F92" s="59">
        <f t="shared" si="3"/>
        <v>0</v>
      </c>
      <c r="G92" s="36">
        <v>0</v>
      </c>
      <c r="H92" s="36">
        <v>0</v>
      </c>
      <c r="I92" s="36">
        <v>0</v>
      </c>
      <c r="J92" s="59">
        <f t="shared" si="11"/>
        <v>0</v>
      </c>
      <c r="K92" s="69"/>
      <c r="L92" s="69"/>
      <c r="M92" s="69"/>
      <c r="N92" s="72"/>
      <c r="O92" s="69"/>
      <c r="P92" s="69"/>
      <c r="Q92" s="69"/>
      <c r="R92" s="72"/>
    </row>
    <row r="93" spans="1:18">
      <c r="A93" s="9" t="s">
        <v>218</v>
      </c>
      <c r="B93" s="17" t="s">
        <v>134</v>
      </c>
      <c r="C93" s="36">
        <v>0</v>
      </c>
      <c r="D93" s="36">
        <v>0</v>
      </c>
      <c r="E93" s="36">
        <v>0</v>
      </c>
      <c r="F93" s="59">
        <f t="shared" si="3"/>
        <v>0</v>
      </c>
      <c r="G93" s="36">
        <v>0</v>
      </c>
      <c r="H93" s="36">
        <v>0</v>
      </c>
      <c r="I93" s="36">
        <v>0</v>
      </c>
      <c r="J93" s="59">
        <f t="shared" si="11"/>
        <v>0</v>
      </c>
      <c r="K93" s="69"/>
      <c r="L93" s="69"/>
      <c r="M93" s="69"/>
      <c r="N93" s="72"/>
      <c r="O93" s="69"/>
      <c r="P93" s="69"/>
      <c r="Q93" s="69"/>
      <c r="R93" s="72"/>
    </row>
    <row r="94" spans="1:18">
      <c r="A94" s="9" t="s">
        <v>219</v>
      </c>
      <c r="B94" s="17" t="s">
        <v>135</v>
      </c>
      <c r="C94" s="36">
        <v>0</v>
      </c>
      <c r="D94" s="36">
        <v>0</v>
      </c>
      <c r="E94" s="36">
        <v>0</v>
      </c>
      <c r="F94" s="59">
        <f t="shared" si="3"/>
        <v>0</v>
      </c>
      <c r="G94" s="36">
        <v>0</v>
      </c>
      <c r="H94" s="36">
        <v>0</v>
      </c>
      <c r="I94" s="36">
        <v>0</v>
      </c>
      <c r="J94" s="59">
        <f t="shared" si="11"/>
        <v>0</v>
      </c>
      <c r="K94" s="69"/>
      <c r="L94" s="69"/>
      <c r="M94" s="69"/>
      <c r="N94" s="72"/>
      <c r="O94" s="69"/>
      <c r="P94" s="69"/>
      <c r="Q94" s="69"/>
      <c r="R94" s="72"/>
    </row>
    <row r="95" spans="1:18">
      <c r="A95" s="9" t="s">
        <v>220</v>
      </c>
      <c r="B95" s="17" t="s">
        <v>136</v>
      </c>
      <c r="C95" s="36">
        <v>0</v>
      </c>
      <c r="D95" s="36">
        <v>0</v>
      </c>
      <c r="E95" s="36">
        <v>0</v>
      </c>
      <c r="F95" s="59">
        <f t="shared" si="3"/>
        <v>0</v>
      </c>
      <c r="G95" s="36">
        <v>0</v>
      </c>
      <c r="H95" s="36">
        <v>0</v>
      </c>
      <c r="I95" s="36">
        <v>0</v>
      </c>
      <c r="J95" s="59">
        <f t="shared" si="11"/>
        <v>0</v>
      </c>
      <c r="K95" s="69"/>
      <c r="L95" s="69"/>
      <c r="M95" s="69"/>
      <c r="N95" s="72"/>
      <c r="O95" s="69"/>
      <c r="P95" s="69"/>
      <c r="Q95" s="69"/>
      <c r="R95" s="72"/>
    </row>
    <row r="96" spans="1:18">
      <c r="A96" s="9" t="s">
        <v>137</v>
      </c>
      <c r="B96" s="17" t="s">
        <v>138</v>
      </c>
      <c r="C96" s="36">
        <v>0</v>
      </c>
      <c r="D96" s="36">
        <v>0</v>
      </c>
      <c r="E96" s="36">
        <v>0</v>
      </c>
      <c r="F96" s="59">
        <f t="shared" si="3"/>
        <v>0</v>
      </c>
      <c r="G96" s="36">
        <v>0</v>
      </c>
      <c r="H96" s="36">
        <v>0</v>
      </c>
      <c r="I96" s="36">
        <v>0</v>
      </c>
      <c r="J96" s="59">
        <f t="shared" si="11"/>
        <v>0</v>
      </c>
      <c r="K96" s="69"/>
      <c r="L96" s="69"/>
      <c r="M96" s="69"/>
      <c r="N96" s="72"/>
      <c r="O96" s="69"/>
      <c r="P96" s="69"/>
      <c r="Q96" s="69"/>
      <c r="R96" s="72"/>
    </row>
    <row r="97" spans="1:18">
      <c r="A97" s="9" t="s">
        <v>236</v>
      </c>
      <c r="B97" s="17" t="s">
        <v>139</v>
      </c>
      <c r="C97" s="36">
        <v>0</v>
      </c>
      <c r="D97" s="36">
        <v>0</v>
      </c>
      <c r="E97" s="36">
        <v>0</v>
      </c>
      <c r="F97" s="59">
        <f t="shared" si="3"/>
        <v>0</v>
      </c>
      <c r="G97" s="36">
        <v>0</v>
      </c>
      <c r="H97" s="36">
        <v>0</v>
      </c>
      <c r="I97" s="36">
        <v>0</v>
      </c>
      <c r="J97" s="59">
        <f t="shared" si="11"/>
        <v>0</v>
      </c>
      <c r="K97" s="69"/>
      <c r="L97" s="69"/>
      <c r="M97" s="69"/>
      <c r="N97" s="72"/>
      <c r="O97" s="69"/>
      <c r="P97" s="69"/>
      <c r="Q97" s="69"/>
      <c r="R97" s="72"/>
    </row>
    <row r="98" spans="1:18">
      <c r="A98" s="9" t="s">
        <v>237</v>
      </c>
      <c r="B98" s="17" t="s">
        <v>238</v>
      </c>
      <c r="C98" s="36">
        <v>0</v>
      </c>
      <c r="D98" s="36">
        <v>0</v>
      </c>
      <c r="E98" s="36">
        <v>0</v>
      </c>
      <c r="F98" s="59">
        <f t="shared" si="3"/>
        <v>0</v>
      </c>
      <c r="G98" s="36">
        <v>0</v>
      </c>
      <c r="H98" s="36">
        <v>0</v>
      </c>
      <c r="I98" s="36">
        <v>0</v>
      </c>
      <c r="J98" s="59">
        <f t="shared" si="11"/>
        <v>0</v>
      </c>
      <c r="K98" s="69"/>
      <c r="L98" s="69"/>
      <c r="M98" s="69"/>
      <c r="N98" s="72"/>
      <c r="O98" s="69"/>
      <c r="P98" s="69"/>
      <c r="Q98" s="69"/>
      <c r="R98" s="72"/>
    </row>
    <row r="99" spans="1:18" s="30" customFormat="1" ht="15.75">
      <c r="A99" s="25" t="s">
        <v>190</v>
      </c>
      <c r="B99" s="28" t="s">
        <v>140</v>
      </c>
      <c r="C99" s="38">
        <f>SUM(C90:C98)</f>
        <v>0</v>
      </c>
      <c r="D99" s="38">
        <f>SUM(D90:D98)</f>
        <v>0</v>
      </c>
      <c r="E99" s="38">
        <f>SUM(E90:E98)</f>
        <v>0</v>
      </c>
      <c r="F99" s="56">
        <f t="shared" si="3"/>
        <v>0</v>
      </c>
      <c r="G99" s="38">
        <f>SUM(G90:G98)</f>
        <v>0</v>
      </c>
      <c r="H99" s="38">
        <f>SUM(H90:H98)</f>
        <v>0</v>
      </c>
      <c r="I99" s="38">
        <f>SUM(I90:I98)</f>
        <v>0</v>
      </c>
      <c r="J99" s="56">
        <f t="shared" si="11"/>
        <v>0</v>
      </c>
      <c r="K99" s="74"/>
      <c r="L99" s="74"/>
      <c r="M99" s="74"/>
      <c r="N99" s="74"/>
      <c r="O99" s="74"/>
      <c r="P99" s="74"/>
      <c r="Q99" s="74"/>
      <c r="R99" s="74"/>
    </row>
    <row r="100" spans="1:18" s="30" customFormat="1" ht="15.75">
      <c r="A100" s="42" t="s">
        <v>2</v>
      </c>
      <c r="B100" s="43"/>
      <c r="C100" s="44">
        <f>C99+C89+C84</f>
        <v>4286000</v>
      </c>
      <c r="D100" s="44"/>
      <c r="E100" s="44"/>
      <c r="F100" s="61">
        <f t="shared" si="3"/>
        <v>4286000</v>
      </c>
      <c r="G100" s="44">
        <f>G99+G89+G84</f>
        <v>4445000</v>
      </c>
      <c r="H100" s="44"/>
      <c r="I100" s="44"/>
      <c r="J100" s="61">
        <f t="shared" si="11"/>
        <v>4445000</v>
      </c>
      <c r="K100" s="78"/>
      <c r="L100" s="78"/>
      <c r="M100" s="78"/>
      <c r="N100" s="77"/>
      <c r="O100" s="78"/>
      <c r="P100" s="78"/>
      <c r="Q100" s="78"/>
      <c r="R100" s="77"/>
    </row>
    <row r="101" spans="1:18" s="30" customFormat="1" ht="17.25">
      <c r="A101" s="46" t="s">
        <v>227</v>
      </c>
      <c r="B101" s="47" t="s">
        <v>141</v>
      </c>
      <c r="C101" s="48">
        <f>C26+C27+C52+C61+C75+C84+C89+C99</f>
        <v>64484088</v>
      </c>
      <c r="D101" s="48">
        <f>D26+D27+D52+D61+D75+D84+D89+D99</f>
        <v>0</v>
      </c>
      <c r="E101" s="48">
        <f>E26+E27+E52+E61+E75+E84+E89+E99</f>
        <v>13000</v>
      </c>
      <c r="F101" s="62">
        <f t="shared" si="3"/>
        <v>64497088</v>
      </c>
      <c r="G101" s="48">
        <f>G26+G27+G52+G61+G75+G84+G89+G99</f>
        <v>64484088</v>
      </c>
      <c r="H101" s="48">
        <f>H26+H27+H52+H61+H75+H84+H89+H99</f>
        <v>0</v>
      </c>
      <c r="I101" s="48">
        <f>I26+I27+I52+I61+I75+I84+I89+I99</f>
        <v>13000</v>
      </c>
      <c r="J101" s="62">
        <f t="shared" si="11"/>
        <v>64497088</v>
      </c>
      <c r="K101" s="79"/>
      <c r="L101" s="79"/>
      <c r="M101" s="79"/>
      <c r="N101" s="80"/>
      <c r="O101" s="79"/>
      <c r="P101" s="79"/>
      <c r="Q101" s="79"/>
      <c r="R101" s="80"/>
    </row>
    <row r="102" spans="1:18">
      <c r="A102" s="9" t="s">
        <v>239</v>
      </c>
      <c r="B102" s="4" t="s">
        <v>142</v>
      </c>
      <c r="C102" s="36">
        <v>0</v>
      </c>
      <c r="D102" s="36">
        <v>0</v>
      </c>
      <c r="E102" s="36">
        <v>0</v>
      </c>
      <c r="F102" s="59">
        <f t="shared" si="3"/>
        <v>0</v>
      </c>
      <c r="G102" s="36">
        <v>0</v>
      </c>
      <c r="H102" s="36">
        <v>0</v>
      </c>
      <c r="I102" s="36">
        <v>0</v>
      </c>
      <c r="J102" s="59">
        <f t="shared" si="11"/>
        <v>0</v>
      </c>
      <c r="K102" s="69"/>
      <c r="L102" s="69"/>
      <c r="M102" s="69"/>
      <c r="N102" s="72"/>
      <c r="O102" s="69"/>
      <c r="P102" s="69"/>
      <c r="Q102" s="69"/>
      <c r="R102" s="72"/>
    </row>
    <row r="103" spans="1:18">
      <c r="A103" s="9" t="s">
        <v>143</v>
      </c>
      <c r="B103" s="4" t="s">
        <v>144</v>
      </c>
      <c r="C103" s="36">
        <v>0</v>
      </c>
      <c r="D103" s="36">
        <v>0</v>
      </c>
      <c r="E103" s="36">
        <v>0</v>
      </c>
      <c r="F103" s="59">
        <f t="shared" si="3"/>
        <v>0</v>
      </c>
      <c r="G103" s="36">
        <v>0</v>
      </c>
      <c r="H103" s="36">
        <v>0</v>
      </c>
      <c r="I103" s="36">
        <v>0</v>
      </c>
      <c r="J103" s="59">
        <f t="shared" si="11"/>
        <v>0</v>
      </c>
      <c r="K103" s="69"/>
      <c r="L103" s="69"/>
      <c r="M103" s="69"/>
      <c r="N103" s="72"/>
      <c r="O103" s="69"/>
      <c r="P103" s="69"/>
      <c r="Q103" s="69"/>
      <c r="R103" s="72"/>
    </row>
    <row r="104" spans="1:18">
      <c r="A104" s="9" t="s">
        <v>221</v>
      </c>
      <c r="B104" s="4" t="s">
        <v>145</v>
      </c>
      <c r="C104" s="36">
        <v>0</v>
      </c>
      <c r="D104" s="36">
        <v>0</v>
      </c>
      <c r="E104" s="36">
        <v>0</v>
      </c>
      <c r="F104" s="59">
        <f t="shared" si="3"/>
        <v>0</v>
      </c>
      <c r="G104" s="36">
        <v>0</v>
      </c>
      <c r="H104" s="36">
        <v>0</v>
      </c>
      <c r="I104" s="36">
        <v>0</v>
      </c>
      <c r="J104" s="59">
        <f t="shared" si="11"/>
        <v>0</v>
      </c>
      <c r="K104" s="69"/>
      <c r="L104" s="69"/>
      <c r="M104" s="69"/>
      <c r="N104" s="72"/>
      <c r="O104" s="69"/>
      <c r="P104" s="69"/>
      <c r="Q104" s="69"/>
      <c r="R104" s="72"/>
    </row>
    <row r="105" spans="1:18" s="30" customFormat="1">
      <c r="A105" s="11" t="s">
        <v>191</v>
      </c>
      <c r="B105" s="6" t="s">
        <v>146</v>
      </c>
      <c r="C105" s="37">
        <f>SUM(C102:C104)</f>
        <v>0</v>
      </c>
      <c r="D105" s="37">
        <f>SUM(D102:D104)</f>
        <v>0</v>
      </c>
      <c r="E105" s="37">
        <f>SUM(E102:E104)</f>
        <v>0</v>
      </c>
      <c r="F105" s="55">
        <f t="shared" si="3"/>
        <v>0</v>
      </c>
      <c r="G105" s="37">
        <f>SUM(G102:G104)</f>
        <v>0</v>
      </c>
      <c r="H105" s="37">
        <f>SUM(H102:H104)</f>
        <v>0</v>
      </c>
      <c r="I105" s="37">
        <f>SUM(I102:I104)</f>
        <v>0</v>
      </c>
      <c r="J105" s="55">
        <f t="shared" si="11"/>
        <v>0</v>
      </c>
      <c r="K105" s="73"/>
      <c r="L105" s="73"/>
      <c r="M105" s="73"/>
      <c r="N105" s="73"/>
      <c r="O105" s="73"/>
      <c r="P105" s="73"/>
      <c r="Q105" s="73"/>
      <c r="R105" s="73"/>
    </row>
    <row r="106" spans="1:18">
      <c r="A106" s="22" t="s">
        <v>222</v>
      </c>
      <c r="B106" s="4" t="s">
        <v>147</v>
      </c>
      <c r="C106" s="36">
        <v>0</v>
      </c>
      <c r="D106" s="36">
        <v>0</v>
      </c>
      <c r="E106" s="36">
        <v>0</v>
      </c>
      <c r="F106" s="59">
        <f t="shared" si="3"/>
        <v>0</v>
      </c>
      <c r="G106" s="36">
        <v>0</v>
      </c>
      <c r="H106" s="36">
        <v>0</v>
      </c>
      <c r="I106" s="36">
        <v>0</v>
      </c>
      <c r="J106" s="59">
        <f t="shared" si="11"/>
        <v>0</v>
      </c>
      <c r="K106" s="69"/>
      <c r="L106" s="69"/>
      <c r="M106" s="69"/>
      <c r="N106" s="72"/>
      <c r="O106" s="69"/>
      <c r="P106" s="69"/>
      <c r="Q106" s="69"/>
      <c r="R106" s="72"/>
    </row>
    <row r="107" spans="1:18">
      <c r="A107" s="22" t="s">
        <v>194</v>
      </c>
      <c r="B107" s="4" t="s">
        <v>148</v>
      </c>
      <c r="C107" s="36">
        <v>0</v>
      </c>
      <c r="D107" s="36">
        <v>0</v>
      </c>
      <c r="E107" s="36">
        <v>0</v>
      </c>
      <c r="F107" s="59">
        <f t="shared" si="3"/>
        <v>0</v>
      </c>
      <c r="G107" s="36">
        <v>0</v>
      </c>
      <c r="H107" s="36">
        <v>0</v>
      </c>
      <c r="I107" s="36">
        <v>0</v>
      </c>
      <c r="J107" s="59">
        <f t="shared" si="11"/>
        <v>0</v>
      </c>
      <c r="K107" s="69"/>
      <c r="L107" s="69"/>
      <c r="M107" s="69"/>
      <c r="N107" s="72"/>
      <c r="O107" s="69"/>
      <c r="P107" s="69"/>
      <c r="Q107" s="69"/>
      <c r="R107" s="72"/>
    </row>
    <row r="108" spans="1:18">
      <c r="A108" s="9" t="s">
        <v>149</v>
      </c>
      <c r="B108" s="4" t="s">
        <v>150</v>
      </c>
      <c r="C108" s="36">
        <v>0</v>
      </c>
      <c r="D108" s="36">
        <v>0</v>
      </c>
      <c r="E108" s="36">
        <v>0</v>
      </c>
      <c r="F108" s="59">
        <f t="shared" si="3"/>
        <v>0</v>
      </c>
      <c r="G108" s="36">
        <v>0</v>
      </c>
      <c r="H108" s="36">
        <v>0</v>
      </c>
      <c r="I108" s="36">
        <v>0</v>
      </c>
      <c r="J108" s="59">
        <f t="shared" si="11"/>
        <v>0</v>
      </c>
      <c r="K108" s="69"/>
      <c r="L108" s="69"/>
      <c r="M108" s="69"/>
      <c r="N108" s="72"/>
      <c r="O108" s="69"/>
      <c r="P108" s="69"/>
      <c r="Q108" s="69"/>
      <c r="R108" s="72"/>
    </row>
    <row r="109" spans="1:18">
      <c r="A109" s="9" t="s">
        <v>223</v>
      </c>
      <c r="B109" s="4" t="s">
        <v>151</v>
      </c>
      <c r="C109" s="36">
        <v>0</v>
      </c>
      <c r="D109" s="36">
        <v>0</v>
      </c>
      <c r="E109" s="36">
        <v>0</v>
      </c>
      <c r="F109" s="59">
        <f t="shared" si="3"/>
        <v>0</v>
      </c>
      <c r="G109" s="36">
        <v>0</v>
      </c>
      <c r="H109" s="36">
        <v>0</v>
      </c>
      <c r="I109" s="36">
        <v>0</v>
      </c>
      <c r="J109" s="59">
        <f t="shared" si="11"/>
        <v>0</v>
      </c>
      <c r="K109" s="69"/>
      <c r="L109" s="69"/>
      <c r="M109" s="69"/>
      <c r="N109" s="72"/>
      <c r="O109" s="69"/>
      <c r="P109" s="69"/>
      <c r="Q109" s="69"/>
      <c r="R109" s="72"/>
    </row>
    <row r="110" spans="1:18" s="30" customFormat="1">
      <c r="A110" s="10" t="s">
        <v>192</v>
      </c>
      <c r="B110" s="6" t="s">
        <v>152</v>
      </c>
      <c r="C110" s="37">
        <f>SUM(C106:C109)</f>
        <v>0</v>
      </c>
      <c r="D110" s="37">
        <f>SUM(D106:D109)</f>
        <v>0</v>
      </c>
      <c r="E110" s="37">
        <f>SUM(E106:E109)</f>
        <v>0</v>
      </c>
      <c r="F110" s="55">
        <f t="shared" si="3"/>
        <v>0</v>
      </c>
      <c r="G110" s="37">
        <f>SUM(G106:G109)</f>
        <v>0</v>
      </c>
      <c r="H110" s="37">
        <f>SUM(H106:H109)</f>
        <v>0</v>
      </c>
      <c r="I110" s="37">
        <f>SUM(I106:I109)</f>
        <v>0</v>
      </c>
      <c r="J110" s="55">
        <f t="shared" si="11"/>
        <v>0</v>
      </c>
      <c r="K110" s="73"/>
      <c r="L110" s="73"/>
      <c r="M110" s="73"/>
      <c r="N110" s="73"/>
      <c r="O110" s="73"/>
      <c r="P110" s="73"/>
      <c r="Q110" s="73"/>
      <c r="R110" s="73"/>
    </row>
    <row r="111" spans="1:18" s="30" customFormat="1">
      <c r="A111" s="10" t="s">
        <v>153</v>
      </c>
      <c r="B111" s="6" t="s">
        <v>154</v>
      </c>
      <c r="C111" s="37">
        <v>0</v>
      </c>
      <c r="D111" s="37">
        <v>0</v>
      </c>
      <c r="E111" s="37">
        <v>0</v>
      </c>
      <c r="F111" s="55">
        <f t="shared" si="3"/>
        <v>0</v>
      </c>
      <c r="G111" s="37">
        <v>0</v>
      </c>
      <c r="H111" s="37">
        <v>0</v>
      </c>
      <c r="I111" s="37">
        <v>0</v>
      </c>
      <c r="J111" s="55">
        <f t="shared" si="11"/>
        <v>0</v>
      </c>
      <c r="K111" s="73"/>
      <c r="L111" s="73"/>
      <c r="M111" s="73"/>
      <c r="N111" s="73"/>
      <c r="O111" s="73"/>
      <c r="P111" s="73"/>
      <c r="Q111" s="73"/>
      <c r="R111" s="73"/>
    </row>
    <row r="112" spans="1:18" s="30" customFormat="1">
      <c r="A112" s="10" t="s">
        <v>155</v>
      </c>
      <c r="B112" s="6" t="s">
        <v>156</v>
      </c>
      <c r="C112" s="37">
        <v>1265953</v>
      </c>
      <c r="D112" s="37">
        <v>0</v>
      </c>
      <c r="E112" s="37">
        <v>0</v>
      </c>
      <c r="F112" s="55">
        <f t="shared" si="3"/>
        <v>1265953</v>
      </c>
      <c r="G112" s="37">
        <v>1265953</v>
      </c>
      <c r="H112" s="37">
        <v>0</v>
      </c>
      <c r="I112" s="37">
        <v>0</v>
      </c>
      <c r="J112" s="55">
        <f t="shared" si="11"/>
        <v>1265953</v>
      </c>
      <c r="K112" s="73"/>
      <c r="L112" s="73"/>
      <c r="M112" s="73"/>
      <c r="N112" s="73"/>
      <c r="O112" s="73"/>
      <c r="P112" s="73"/>
      <c r="Q112" s="73"/>
      <c r="R112" s="73"/>
    </row>
    <row r="113" spans="1:18" s="30" customFormat="1">
      <c r="A113" s="10" t="s">
        <v>157</v>
      </c>
      <c r="B113" s="6" t="s">
        <v>158</v>
      </c>
      <c r="C113" s="37">
        <v>19256368</v>
      </c>
      <c r="D113" s="37">
        <f>SUM(D111:D112)</f>
        <v>0</v>
      </c>
      <c r="E113" s="37">
        <f>SUM(E111:E112)</f>
        <v>0</v>
      </c>
      <c r="F113" s="55">
        <f t="shared" si="3"/>
        <v>19256368</v>
      </c>
      <c r="G113" s="37">
        <v>19256368</v>
      </c>
      <c r="H113" s="37">
        <f>SUM(H111:H112)</f>
        <v>0</v>
      </c>
      <c r="I113" s="37">
        <f>SUM(I111:I112)</f>
        <v>0</v>
      </c>
      <c r="J113" s="55">
        <f t="shared" si="11"/>
        <v>19256368</v>
      </c>
      <c r="K113" s="81"/>
      <c r="L113" s="82"/>
      <c r="M113" s="82"/>
      <c r="N113" s="82"/>
      <c r="O113" s="82"/>
      <c r="P113" s="82"/>
      <c r="Q113" s="82"/>
      <c r="R113" s="82"/>
    </row>
    <row r="114" spans="1:18" s="30" customFormat="1">
      <c r="A114" s="10" t="s">
        <v>159</v>
      </c>
      <c r="B114" s="6" t="s">
        <v>160</v>
      </c>
      <c r="C114" s="39">
        <v>0</v>
      </c>
      <c r="D114" s="39">
        <v>0</v>
      </c>
      <c r="E114" s="39">
        <v>0</v>
      </c>
      <c r="F114" s="55">
        <f t="shared" si="3"/>
        <v>0</v>
      </c>
      <c r="G114" s="39">
        <v>0</v>
      </c>
      <c r="H114" s="39">
        <v>0</v>
      </c>
      <c r="I114" s="39">
        <v>0</v>
      </c>
      <c r="J114" s="55">
        <f t="shared" si="11"/>
        <v>0</v>
      </c>
      <c r="K114" s="82"/>
      <c r="L114" s="82"/>
      <c r="M114" s="82"/>
      <c r="N114" s="73"/>
      <c r="O114" s="82"/>
      <c r="P114" s="82"/>
      <c r="Q114" s="82"/>
      <c r="R114" s="73"/>
    </row>
    <row r="115" spans="1:18" s="30" customFormat="1">
      <c r="A115" s="10" t="s">
        <v>161</v>
      </c>
      <c r="B115" s="6" t="s">
        <v>162</v>
      </c>
      <c r="C115" s="39">
        <v>0</v>
      </c>
      <c r="D115" s="39">
        <v>0</v>
      </c>
      <c r="E115" s="39">
        <v>0</v>
      </c>
      <c r="F115" s="55">
        <f t="shared" si="3"/>
        <v>0</v>
      </c>
      <c r="G115" s="39">
        <v>0</v>
      </c>
      <c r="H115" s="39">
        <v>0</v>
      </c>
      <c r="I115" s="39">
        <v>0</v>
      </c>
      <c r="J115" s="55">
        <f t="shared" si="11"/>
        <v>0</v>
      </c>
      <c r="K115" s="82"/>
      <c r="L115" s="82"/>
      <c r="M115" s="82"/>
      <c r="N115" s="73"/>
      <c r="O115" s="82"/>
      <c r="P115" s="82"/>
      <c r="Q115" s="82"/>
      <c r="R115" s="73"/>
    </row>
    <row r="116" spans="1:18" s="30" customFormat="1">
      <c r="A116" s="10" t="s">
        <v>163</v>
      </c>
      <c r="B116" s="6" t="s">
        <v>164</v>
      </c>
      <c r="C116" s="39">
        <v>0</v>
      </c>
      <c r="D116" s="39">
        <v>0</v>
      </c>
      <c r="E116" s="39">
        <v>0</v>
      </c>
      <c r="F116" s="55">
        <f t="shared" si="3"/>
        <v>0</v>
      </c>
      <c r="G116" s="39">
        <v>0</v>
      </c>
      <c r="H116" s="39">
        <v>0</v>
      </c>
      <c r="I116" s="39">
        <v>0</v>
      </c>
      <c r="J116" s="55">
        <f t="shared" si="11"/>
        <v>0</v>
      </c>
      <c r="K116" s="82"/>
      <c r="L116" s="82"/>
      <c r="M116" s="82"/>
      <c r="N116" s="73"/>
      <c r="O116" s="82"/>
      <c r="P116" s="82"/>
      <c r="Q116" s="82"/>
      <c r="R116" s="73"/>
    </row>
    <row r="117" spans="1:18" s="30" customFormat="1" ht="15.75">
      <c r="A117" s="23" t="s">
        <v>193</v>
      </c>
      <c r="B117" s="24" t="s">
        <v>165</v>
      </c>
      <c r="C117" s="40">
        <f>C105+C110+C111+C112+C113+C114+C115+C116</f>
        <v>20522321</v>
      </c>
      <c r="D117" s="40">
        <f>D105+D110+D111+D112+D113+D114+D115+D116</f>
        <v>0</v>
      </c>
      <c r="E117" s="40">
        <f>E105+E110+E111+E112+E113+E114+E115+E116</f>
        <v>0</v>
      </c>
      <c r="F117" s="63">
        <f t="shared" si="3"/>
        <v>20522321</v>
      </c>
      <c r="G117" s="40">
        <f>G105+G110+G111+G112+G113+G114+G115+G116</f>
        <v>20522321</v>
      </c>
      <c r="H117" s="40">
        <f>H105+H110+H111+H112+H113+H114+H115+H116</f>
        <v>0</v>
      </c>
      <c r="I117" s="40">
        <f>I105+I110+I111+I112+I113+I114+I115+I116</f>
        <v>0</v>
      </c>
      <c r="J117" s="63">
        <f t="shared" si="11"/>
        <v>20522321</v>
      </c>
      <c r="K117" s="83"/>
      <c r="L117" s="83"/>
      <c r="M117" s="83"/>
      <c r="N117" s="83"/>
      <c r="O117" s="83"/>
      <c r="P117" s="83"/>
      <c r="Q117" s="83"/>
      <c r="R117" s="83"/>
    </row>
    <row r="118" spans="1:18">
      <c r="A118" s="22" t="s">
        <v>166</v>
      </c>
      <c r="B118" s="4" t="s">
        <v>167</v>
      </c>
      <c r="C118" s="36">
        <v>0</v>
      </c>
      <c r="D118" s="36">
        <v>0</v>
      </c>
      <c r="E118" s="36">
        <v>0</v>
      </c>
      <c r="F118" s="59">
        <f t="shared" si="3"/>
        <v>0</v>
      </c>
      <c r="G118" s="36">
        <v>0</v>
      </c>
      <c r="H118" s="36">
        <v>0</v>
      </c>
      <c r="I118" s="36">
        <v>0</v>
      </c>
      <c r="J118" s="59">
        <f t="shared" si="11"/>
        <v>0</v>
      </c>
      <c r="K118" s="69"/>
      <c r="L118" s="69"/>
      <c r="M118" s="69"/>
      <c r="N118" s="72"/>
      <c r="O118" s="69"/>
      <c r="P118" s="69"/>
      <c r="Q118" s="69"/>
      <c r="R118" s="72"/>
    </row>
    <row r="119" spans="1:18">
      <c r="A119" s="9" t="s">
        <v>168</v>
      </c>
      <c r="B119" s="4" t="s">
        <v>169</v>
      </c>
      <c r="C119" s="36">
        <v>0</v>
      </c>
      <c r="D119" s="36">
        <v>0</v>
      </c>
      <c r="E119" s="36">
        <v>0</v>
      </c>
      <c r="F119" s="59">
        <f t="shared" si="3"/>
        <v>0</v>
      </c>
      <c r="G119" s="36">
        <v>0</v>
      </c>
      <c r="H119" s="36">
        <v>0</v>
      </c>
      <c r="I119" s="36">
        <v>0</v>
      </c>
      <c r="J119" s="59">
        <f t="shared" si="11"/>
        <v>0</v>
      </c>
      <c r="K119" s="69"/>
      <c r="L119" s="69"/>
      <c r="M119" s="69"/>
      <c r="N119" s="72"/>
      <c r="O119" s="69"/>
      <c r="P119" s="69"/>
      <c r="Q119" s="69"/>
      <c r="R119" s="72"/>
    </row>
    <row r="120" spans="1:18">
      <c r="A120" s="22" t="s">
        <v>224</v>
      </c>
      <c r="B120" s="4" t="s">
        <v>170</v>
      </c>
      <c r="C120" s="36">
        <v>0</v>
      </c>
      <c r="D120" s="36">
        <v>0</v>
      </c>
      <c r="E120" s="36">
        <v>0</v>
      </c>
      <c r="F120" s="59">
        <f t="shared" si="3"/>
        <v>0</v>
      </c>
      <c r="G120" s="36">
        <v>0</v>
      </c>
      <c r="H120" s="36">
        <v>0</v>
      </c>
      <c r="I120" s="36">
        <v>0</v>
      </c>
      <c r="J120" s="59">
        <f t="shared" si="11"/>
        <v>0</v>
      </c>
      <c r="K120" s="69"/>
      <c r="L120" s="69"/>
      <c r="M120" s="69"/>
      <c r="N120" s="72"/>
      <c r="O120" s="69"/>
      <c r="P120" s="69"/>
      <c r="Q120" s="69"/>
      <c r="R120" s="72"/>
    </row>
    <row r="121" spans="1:18">
      <c r="A121" s="22" t="s">
        <v>195</v>
      </c>
      <c r="B121" s="4" t="s">
        <v>171</v>
      </c>
      <c r="C121" s="36">
        <v>0</v>
      </c>
      <c r="D121" s="36">
        <v>0</v>
      </c>
      <c r="E121" s="36">
        <v>0</v>
      </c>
      <c r="F121" s="59">
        <f t="shared" si="3"/>
        <v>0</v>
      </c>
      <c r="G121" s="36">
        <v>0</v>
      </c>
      <c r="H121" s="36">
        <v>0</v>
      </c>
      <c r="I121" s="36">
        <v>0</v>
      </c>
      <c r="J121" s="59">
        <f t="shared" si="11"/>
        <v>0</v>
      </c>
      <c r="K121" s="69"/>
      <c r="L121" s="69"/>
      <c r="M121" s="69"/>
      <c r="N121" s="72"/>
      <c r="O121" s="69"/>
      <c r="P121" s="69"/>
      <c r="Q121" s="69"/>
      <c r="R121" s="72"/>
    </row>
    <row r="122" spans="1:18" s="30" customFormat="1">
      <c r="A122" s="23" t="s">
        <v>196</v>
      </c>
      <c r="B122" s="24" t="s">
        <v>172</v>
      </c>
      <c r="C122" s="37">
        <f>SUM(C118:C121)</f>
        <v>0</v>
      </c>
      <c r="D122" s="37">
        <f>SUM(D118:D121)</f>
        <v>0</v>
      </c>
      <c r="E122" s="37">
        <f>SUM(E118:E121)</f>
        <v>0</v>
      </c>
      <c r="F122" s="55">
        <f t="shared" si="3"/>
        <v>0</v>
      </c>
      <c r="G122" s="37">
        <f>SUM(G118:G121)</f>
        <v>0</v>
      </c>
      <c r="H122" s="37">
        <f>SUM(H118:H121)</f>
        <v>0</v>
      </c>
      <c r="I122" s="37">
        <f>SUM(I118:I121)</f>
        <v>0</v>
      </c>
      <c r="J122" s="55">
        <f t="shared" si="11"/>
        <v>0</v>
      </c>
      <c r="K122" s="73"/>
      <c r="L122" s="73"/>
      <c r="M122" s="73"/>
      <c r="N122" s="73"/>
      <c r="O122" s="73"/>
      <c r="P122" s="73"/>
      <c r="Q122" s="73"/>
      <c r="R122" s="73"/>
    </row>
    <row r="123" spans="1:18">
      <c r="A123" s="9" t="s">
        <v>173</v>
      </c>
      <c r="B123" s="4" t="s">
        <v>174</v>
      </c>
      <c r="C123" s="36">
        <v>0</v>
      </c>
      <c r="D123" s="36">
        <v>0</v>
      </c>
      <c r="E123" s="36">
        <v>0</v>
      </c>
      <c r="F123" s="59">
        <f t="shared" si="3"/>
        <v>0</v>
      </c>
      <c r="G123" s="36">
        <v>0</v>
      </c>
      <c r="H123" s="36">
        <v>0</v>
      </c>
      <c r="I123" s="36">
        <v>0</v>
      </c>
      <c r="J123" s="59">
        <f t="shared" si="11"/>
        <v>0</v>
      </c>
      <c r="K123" s="69"/>
      <c r="L123" s="69"/>
      <c r="M123" s="69"/>
      <c r="N123" s="72"/>
      <c r="O123" s="69"/>
      <c r="P123" s="69"/>
      <c r="Q123" s="69"/>
      <c r="R123" s="72"/>
    </row>
    <row r="124" spans="1:18" s="30" customFormat="1" ht="15.75">
      <c r="A124" s="49" t="s">
        <v>228</v>
      </c>
      <c r="B124" s="50" t="s">
        <v>175</v>
      </c>
      <c r="C124" s="51">
        <f>C117+C122+C123</f>
        <v>20522321</v>
      </c>
      <c r="D124" s="51">
        <f>D117+D122+D123</f>
        <v>0</v>
      </c>
      <c r="E124" s="51">
        <f>E117+E122+E123</f>
        <v>0</v>
      </c>
      <c r="F124" s="64">
        <f t="shared" si="3"/>
        <v>20522321</v>
      </c>
      <c r="G124" s="51">
        <f>G117+G122+G123</f>
        <v>20522321</v>
      </c>
      <c r="H124" s="51">
        <f>H117+H122+H123</f>
        <v>0</v>
      </c>
      <c r="I124" s="51">
        <f>I117+I122+I123</f>
        <v>0</v>
      </c>
      <c r="J124" s="64">
        <f t="shared" si="11"/>
        <v>20522321</v>
      </c>
      <c r="K124" s="84"/>
      <c r="L124" s="84"/>
      <c r="M124" s="84"/>
      <c r="N124" s="84"/>
      <c r="O124" s="84"/>
      <c r="P124" s="84"/>
      <c r="Q124" s="84"/>
      <c r="R124" s="84"/>
    </row>
    <row r="125" spans="1:18" s="30" customFormat="1" ht="17.25">
      <c r="A125" s="32" t="s">
        <v>229</v>
      </c>
      <c r="B125" s="32"/>
      <c r="C125" s="52">
        <f>C101+C124</f>
        <v>85006409</v>
      </c>
      <c r="D125" s="52">
        <f>D101+D124</f>
        <v>0</v>
      </c>
      <c r="E125" s="52">
        <f>E101+E124</f>
        <v>13000</v>
      </c>
      <c r="F125" s="65">
        <f t="shared" si="3"/>
        <v>85019409</v>
      </c>
      <c r="G125" s="52">
        <f>G101+G124</f>
        <v>85006409</v>
      </c>
      <c r="H125" s="52">
        <f>H101+H124</f>
        <v>0</v>
      </c>
      <c r="I125" s="52">
        <f>I101+I124</f>
        <v>13000</v>
      </c>
      <c r="J125" s="65">
        <f t="shared" si="11"/>
        <v>85019409</v>
      </c>
      <c r="K125" s="85"/>
      <c r="L125" s="85"/>
      <c r="M125" s="85"/>
      <c r="N125" s="85"/>
      <c r="O125" s="85"/>
      <c r="P125" s="85"/>
      <c r="Q125" s="85"/>
      <c r="R125" s="85"/>
    </row>
    <row r="126" spans="1:18">
      <c r="B126" s="14"/>
      <c r="C126" s="14"/>
      <c r="D126" s="14"/>
      <c r="E126" s="14"/>
      <c r="F126" s="14"/>
    </row>
    <row r="127" spans="1:18">
      <c r="B127" s="14"/>
      <c r="C127" s="14"/>
      <c r="D127" s="14"/>
      <c r="E127" s="14"/>
      <c r="F127" s="14"/>
    </row>
    <row r="128" spans="1:18">
      <c r="B128" s="14"/>
      <c r="C128" s="14"/>
      <c r="D128" s="14"/>
      <c r="E128" s="14"/>
      <c r="F128" s="14"/>
    </row>
    <row r="129" spans="2:6">
      <c r="B129" s="14"/>
      <c r="C129" s="14"/>
      <c r="D129" s="14"/>
      <c r="E129" s="14"/>
      <c r="F129" s="14"/>
    </row>
    <row r="130" spans="2:6">
      <c r="B130" s="14"/>
      <c r="C130" s="14"/>
      <c r="D130" s="14"/>
      <c r="E130" s="14"/>
      <c r="F130" s="14"/>
    </row>
    <row r="131" spans="2:6">
      <c r="B131" s="14"/>
      <c r="C131" s="14"/>
      <c r="D131" s="14"/>
      <c r="E131" s="14"/>
      <c r="F131" s="14"/>
    </row>
    <row r="132" spans="2:6">
      <c r="B132" s="14"/>
      <c r="C132" s="14"/>
      <c r="D132" s="14"/>
      <c r="E132" s="14"/>
      <c r="F132" s="14"/>
    </row>
    <row r="133" spans="2:6">
      <c r="B133" s="14"/>
      <c r="C133" s="14"/>
      <c r="D133" s="14"/>
      <c r="E133" s="14"/>
      <c r="F133" s="14"/>
    </row>
    <row r="134" spans="2:6">
      <c r="B134" s="14"/>
      <c r="C134" s="14"/>
      <c r="D134" s="14"/>
      <c r="E134" s="14"/>
      <c r="F134" s="14"/>
    </row>
    <row r="135" spans="2:6">
      <c r="B135" s="14"/>
      <c r="C135" s="14"/>
      <c r="D135" s="14"/>
      <c r="E135" s="14"/>
      <c r="F135" s="14"/>
    </row>
    <row r="136" spans="2:6">
      <c r="B136" s="14"/>
      <c r="C136" s="14"/>
      <c r="D136" s="14"/>
      <c r="E136" s="14"/>
      <c r="F136" s="14"/>
    </row>
    <row r="137" spans="2:6">
      <c r="B137" s="14"/>
      <c r="C137" s="14"/>
      <c r="D137" s="14"/>
      <c r="E137" s="14"/>
      <c r="F137" s="14"/>
    </row>
    <row r="138" spans="2:6">
      <c r="B138" s="14"/>
      <c r="C138" s="14"/>
      <c r="D138" s="14"/>
      <c r="E138" s="14"/>
      <c r="F138" s="14"/>
    </row>
    <row r="139" spans="2:6">
      <c r="B139" s="14"/>
      <c r="C139" s="14"/>
      <c r="D139" s="14"/>
      <c r="E139" s="14"/>
      <c r="F139" s="14"/>
    </row>
    <row r="140" spans="2:6">
      <c r="B140" s="14"/>
      <c r="C140" s="14"/>
      <c r="D140" s="14"/>
      <c r="E140" s="14"/>
      <c r="F140" s="14"/>
    </row>
    <row r="141" spans="2:6">
      <c r="B141" s="14"/>
      <c r="C141" s="14"/>
      <c r="D141" s="14"/>
      <c r="E141" s="14"/>
      <c r="F141" s="14"/>
    </row>
    <row r="142" spans="2:6">
      <c r="B142" s="14"/>
      <c r="C142" s="14"/>
      <c r="D142" s="14"/>
      <c r="E142" s="14"/>
      <c r="F142" s="14"/>
    </row>
    <row r="143" spans="2:6">
      <c r="B143" s="14"/>
      <c r="C143" s="14"/>
      <c r="D143" s="14"/>
      <c r="E143" s="14"/>
      <c r="F143" s="14"/>
    </row>
    <row r="144" spans="2:6">
      <c r="B144" s="14"/>
      <c r="C144" s="14"/>
      <c r="D144" s="14"/>
      <c r="E144" s="14"/>
      <c r="F144" s="14"/>
    </row>
    <row r="145" spans="2:6">
      <c r="B145" s="14"/>
      <c r="C145" s="14"/>
      <c r="D145" s="14"/>
      <c r="E145" s="14"/>
      <c r="F145" s="14"/>
    </row>
    <row r="146" spans="2:6">
      <c r="B146" s="14"/>
      <c r="C146" s="14"/>
      <c r="D146" s="14"/>
      <c r="E146" s="14"/>
      <c r="F146" s="14"/>
    </row>
    <row r="147" spans="2:6">
      <c r="B147" s="14"/>
      <c r="C147" s="14"/>
      <c r="D147" s="14"/>
      <c r="E147" s="14"/>
      <c r="F147" s="14"/>
    </row>
    <row r="148" spans="2:6">
      <c r="B148" s="14"/>
      <c r="C148" s="14"/>
      <c r="D148" s="14"/>
      <c r="E148" s="14"/>
      <c r="F148" s="14"/>
    </row>
    <row r="149" spans="2:6">
      <c r="B149" s="14"/>
      <c r="C149" s="14"/>
      <c r="D149" s="14"/>
      <c r="E149" s="14"/>
      <c r="F149" s="14"/>
    </row>
    <row r="150" spans="2:6">
      <c r="B150" s="14"/>
      <c r="C150" s="14"/>
      <c r="D150" s="14"/>
      <c r="E150" s="14"/>
      <c r="F150" s="14"/>
    </row>
    <row r="151" spans="2:6">
      <c r="B151" s="14"/>
      <c r="C151" s="14"/>
      <c r="D151" s="14"/>
      <c r="E151" s="14"/>
      <c r="F151" s="14"/>
    </row>
    <row r="152" spans="2:6">
      <c r="B152" s="14"/>
      <c r="C152" s="14"/>
      <c r="D152" s="14"/>
      <c r="E152" s="14"/>
      <c r="F152" s="14"/>
    </row>
    <row r="153" spans="2:6">
      <c r="B153" s="14"/>
      <c r="C153" s="14"/>
      <c r="D153" s="14"/>
      <c r="E153" s="14"/>
      <c r="F153" s="14"/>
    </row>
    <row r="154" spans="2:6">
      <c r="B154" s="14"/>
      <c r="C154" s="14"/>
      <c r="D154" s="14"/>
      <c r="E154" s="14"/>
      <c r="F154" s="14"/>
    </row>
    <row r="155" spans="2:6">
      <c r="B155" s="14"/>
      <c r="C155" s="14"/>
      <c r="D155" s="14"/>
      <c r="E155" s="14"/>
      <c r="F155" s="14"/>
    </row>
    <row r="156" spans="2:6">
      <c r="B156" s="14"/>
      <c r="C156" s="14"/>
      <c r="D156" s="14"/>
      <c r="E156" s="14"/>
      <c r="F156" s="14"/>
    </row>
    <row r="157" spans="2:6">
      <c r="B157" s="14"/>
      <c r="C157" s="14"/>
      <c r="D157" s="14"/>
      <c r="E157" s="14"/>
      <c r="F157" s="14"/>
    </row>
    <row r="158" spans="2:6">
      <c r="B158" s="14"/>
      <c r="C158" s="14"/>
      <c r="D158" s="14"/>
      <c r="E158" s="14"/>
      <c r="F158" s="14"/>
    </row>
    <row r="159" spans="2:6">
      <c r="B159" s="14"/>
      <c r="C159" s="14"/>
      <c r="D159" s="14"/>
      <c r="E159" s="14"/>
      <c r="F159" s="14"/>
    </row>
    <row r="160" spans="2:6">
      <c r="B160" s="14"/>
      <c r="C160" s="14"/>
      <c r="D160" s="14"/>
      <c r="E160" s="14"/>
      <c r="F160" s="14"/>
    </row>
    <row r="161" spans="2:6">
      <c r="B161" s="14"/>
      <c r="C161" s="14"/>
      <c r="D161" s="14"/>
      <c r="E161" s="14"/>
      <c r="F161" s="14"/>
    </row>
    <row r="162" spans="2:6">
      <c r="B162" s="14"/>
      <c r="C162" s="14"/>
      <c r="D162" s="14"/>
      <c r="E162" s="14"/>
      <c r="F162" s="14"/>
    </row>
    <row r="163" spans="2:6">
      <c r="B163" s="14"/>
      <c r="C163" s="14"/>
      <c r="D163" s="14"/>
      <c r="E163" s="14"/>
      <c r="F163" s="14"/>
    </row>
    <row r="164" spans="2:6">
      <c r="B164" s="14"/>
      <c r="C164" s="14"/>
      <c r="D164" s="14"/>
      <c r="E164" s="14"/>
      <c r="F164" s="14"/>
    </row>
    <row r="165" spans="2:6">
      <c r="B165" s="14"/>
      <c r="C165" s="14"/>
      <c r="D165" s="14"/>
      <c r="E165" s="14"/>
      <c r="F165" s="14"/>
    </row>
    <row r="166" spans="2:6">
      <c r="B166" s="14"/>
      <c r="C166" s="14"/>
      <c r="D166" s="14"/>
      <c r="E166" s="14"/>
      <c r="F166" s="14"/>
    </row>
    <row r="167" spans="2:6">
      <c r="B167" s="14"/>
      <c r="C167" s="14"/>
      <c r="D167" s="14"/>
      <c r="E167" s="14"/>
      <c r="F167" s="14"/>
    </row>
    <row r="168" spans="2:6">
      <c r="B168" s="14"/>
      <c r="C168" s="14"/>
      <c r="D168" s="14"/>
      <c r="E168" s="14"/>
      <c r="F168" s="14"/>
    </row>
    <row r="169" spans="2:6">
      <c r="B169" s="14"/>
      <c r="C169" s="14"/>
      <c r="D169" s="14"/>
      <c r="E169" s="14"/>
      <c r="F169" s="14"/>
    </row>
    <row r="170" spans="2:6">
      <c r="B170" s="14"/>
      <c r="C170" s="14"/>
      <c r="D170" s="14"/>
      <c r="E170" s="14"/>
      <c r="F170" s="14"/>
    </row>
    <row r="171" spans="2:6">
      <c r="B171" s="14"/>
      <c r="C171" s="14"/>
      <c r="D171" s="14"/>
      <c r="E171" s="14"/>
      <c r="F171" s="14"/>
    </row>
    <row r="172" spans="2:6">
      <c r="B172" s="14"/>
      <c r="C172" s="14"/>
      <c r="D172" s="14"/>
      <c r="E172" s="14"/>
      <c r="F172" s="14"/>
    </row>
    <row r="173" spans="2:6">
      <c r="B173" s="14"/>
      <c r="C173" s="14"/>
      <c r="D173" s="14"/>
      <c r="E173" s="14"/>
      <c r="F173" s="14"/>
    </row>
    <row r="174" spans="2:6">
      <c r="B174" s="14"/>
      <c r="C174" s="14"/>
      <c r="D174" s="14"/>
      <c r="E174" s="14"/>
      <c r="F174" s="14"/>
    </row>
  </sheetData>
  <mergeCells count="7">
    <mergeCell ref="C1:F1"/>
    <mergeCell ref="G6:J6"/>
    <mergeCell ref="O6:R6"/>
    <mergeCell ref="K6:N6"/>
    <mergeCell ref="C6:F6"/>
    <mergeCell ref="A3:F3"/>
    <mergeCell ref="A4:F4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  <ignoredErrors>
    <ignoredError sqref="C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R174"/>
  <sheetViews>
    <sheetView view="pageBreakPreview" zoomScale="85" zoomScaleNormal="100" workbookViewId="0">
      <selection activeCell="C1" sqref="C1:F1"/>
    </sheetView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2.85546875" bestFit="1" customWidth="1"/>
    <col min="8" max="8" width="9.5703125" bestFit="1" customWidth="1"/>
    <col min="9" max="9" width="10.7109375" bestFit="1" customWidth="1"/>
    <col min="10" max="10" width="12.7109375" bestFit="1" customWidth="1"/>
    <col min="11" max="11" width="12.85546875" bestFit="1" customWidth="1"/>
    <col min="14" max="15" width="12.7109375" bestFit="1" customWidth="1"/>
    <col min="18" max="18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>
      <c r="C1" s="94" t="s">
        <v>247</v>
      </c>
      <c r="D1" s="94"/>
      <c r="E1" s="94"/>
      <c r="F1" s="94"/>
      <c r="G1" s="1"/>
      <c r="H1" s="1"/>
      <c r="I1" s="1"/>
      <c r="J1" s="1"/>
    </row>
    <row r="3" spans="1:18" ht="21" customHeight="1">
      <c r="A3" s="99" t="s">
        <v>244</v>
      </c>
      <c r="B3" s="100"/>
      <c r="C3" s="100"/>
      <c r="D3" s="100"/>
      <c r="E3" s="100"/>
      <c r="F3" s="101"/>
    </row>
    <row r="4" spans="1:18" ht="18.75" customHeight="1">
      <c r="A4" s="102" t="s">
        <v>243</v>
      </c>
      <c r="B4" s="100"/>
      <c r="C4" s="100"/>
      <c r="D4" s="100"/>
      <c r="E4" s="100"/>
      <c r="F4" s="101"/>
    </row>
    <row r="5" spans="1:18" ht="18">
      <c r="A5" s="33"/>
    </row>
    <row r="6" spans="1:18">
      <c r="A6" s="29" t="s">
        <v>241</v>
      </c>
      <c r="C6" s="98" t="s">
        <v>232</v>
      </c>
      <c r="D6" s="98"/>
      <c r="E6" s="98"/>
      <c r="F6" s="95"/>
      <c r="G6" s="95" t="s">
        <v>245</v>
      </c>
      <c r="H6" s="96"/>
      <c r="I6" s="96"/>
      <c r="J6" s="96"/>
      <c r="K6" s="97"/>
      <c r="L6" s="97"/>
      <c r="M6" s="97"/>
      <c r="N6" s="97"/>
      <c r="O6" s="97"/>
      <c r="P6" s="97"/>
      <c r="Q6" s="97"/>
      <c r="R6" s="97"/>
    </row>
    <row r="7" spans="1:18" ht="45">
      <c r="A7" s="2" t="s">
        <v>4</v>
      </c>
      <c r="B7" s="3" t="s">
        <v>5</v>
      </c>
      <c r="C7" s="34" t="s">
        <v>230</v>
      </c>
      <c r="D7" s="34" t="s">
        <v>231</v>
      </c>
      <c r="E7" s="34" t="s">
        <v>3</v>
      </c>
      <c r="F7" s="54" t="s">
        <v>0</v>
      </c>
      <c r="G7" s="34" t="s">
        <v>230</v>
      </c>
      <c r="H7" s="34" t="s">
        <v>231</v>
      </c>
      <c r="I7" s="34" t="s">
        <v>3</v>
      </c>
      <c r="J7" s="54" t="s">
        <v>0</v>
      </c>
      <c r="K7" s="66"/>
      <c r="L7" s="66"/>
      <c r="M7" s="66"/>
      <c r="N7" s="67"/>
      <c r="O7" s="66"/>
      <c r="P7" s="66"/>
      <c r="Q7" s="66"/>
      <c r="R7" s="67"/>
    </row>
    <row r="8" spans="1:18">
      <c r="A8" s="15" t="s">
        <v>6</v>
      </c>
      <c r="B8" s="16" t="s">
        <v>7</v>
      </c>
      <c r="C8" s="36">
        <v>12494052</v>
      </c>
      <c r="D8" s="36">
        <v>0</v>
      </c>
      <c r="E8" s="36">
        <v>0</v>
      </c>
      <c r="F8" s="59">
        <f>SUM(C8:E8)</f>
        <v>12494052</v>
      </c>
      <c r="G8" s="90">
        <v>12409002</v>
      </c>
      <c r="H8" s="36">
        <v>0</v>
      </c>
      <c r="I8" s="36">
        <v>0</v>
      </c>
      <c r="J8" s="59">
        <f>SUM(G8:I8)</f>
        <v>12409002</v>
      </c>
      <c r="K8" s="68"/>
      <c r="L8" s="69"/>
      <c r="M8" s="69"/>
      <c r="N8" s="72"/>
      <c r="O8" s="70"/>
      <c r="P8" s="69"/>
      <c r="Q8" s="69"/>
      <c r="R8" s="72"/>
    </row>
    <row r="9" spans="1:18">
      <c r="A9" s="15" t="s">
        <v>8</v>
      </c>
      <c r="B9" s="17" t="s">
        <v>9</v>
      </c>
      <c r="C9" s="36">
        <v>120300</v>
      </c>
      <c r="D9" s="36">
        <v>0</v>
      </c>
      <c r="E9" s="36">
        <v>0</v>
      </c>
      <c r="F9" s="59">
        <f t="shared" ref="F9:F72" si="0">SUM(C9:E9)</f>
        <v>120300</v>
      </c>
      <c r="G9" s="36">
        <v>120300</v>
      </c>
      <c r="H9" s="36">
        <v>0</v>
      </c>
      <c r="I9" s="36">
        <v>0</v>
      </c>
      <c r="J9" s="59">
        <f t="shared" ref="J9:J51" si="1">SUM(G9:I9)</f>
        <v>120300</v>
      </c>
      <c r="K9" s="69"/>
      <c r="L9" s="69"/>
      <c r="M9" s="69"/>
      <c r="N9" s="72"/>
      <c r="O9" s="69"/>
      <c r="P9" s="69"/>
      <c r="Q9" s="69"/>
      <c r="R9" s="72"/>
    </row>
    <row r="10" spans="1:18">
      <c r="A10" s="15" t="s">
        <v>10</v>
      </c>
      <c r="B10" s="17" t="s">
        <v>11</v>
      </c>
      <c r="C10" s="36">
        <v>0</v>
      </c>
      <c r="D10" s="36">
        <v>0</v>
      </c>
      <c r="E10" s="36">
        <v>0</v>
      </c>
      <c r="F10" s="59">
        <f t="shared" si="0"/>
        <v>0</v>
      </c>
      <c r="G10" s="36">
        <v>0</v>
      </c>
      <c r="H10" s="36">
        <v>0</v>
      </c>
      <c r="I10" s="36">
        <v>0</v>
      </c>
      <c r="J10" s="59">
        <f t="shared" si="1"/>
        <v>0</v>
      </c>
      <c r="K10" s="69"/>
      <c r="L10" s="69"/>
      <c r="M10" s="69"/>
      <c r="N10" s="72"/>
      <c r="O10" s="69"/>
      <c r="P10" s="69"/>
      <c r="Q10" s="69"/>
      <c r="R10" s="72"/>
    </row>
    <row r="11" spans="1:18">
      <c r="A11" s="18" t="s">
        <v>12</v>
      </c>
      <c r="B11" s="17" t="s">
        <v>13</v>
      </c>
      <c r="C11" s="36">
        <v>0</v>
      </c>
      <c r="D11" s="36">
        <v>0</v>
      </c>
      <c r="E11" s="36">
        <v>0</v>
      </c>
      <c r="F11" s="59">
        <f t="shared" si="0"/>
        <v>0</v>
      </c>
      <c r="G11" s="36">
        <v>0</v>
      </c>
      <c r="H11" s="36">
        <v>0</v>
      </c>
      <c r="I11" s="36">
        <v>0</v>
      </c>
      <c r="J11" s="59">
        <f t="shared" si="1"/>
        <v>0</v>
      </c>
      <c r="K11" s="69"/>
      <c r="L11" s="69"/>
      <c r="M11" s="69"/>
      <c r="N11" s="72"/>
      <c r="O11" s="69"/>
      <c r="P11" s="69"/>
      <c r="Q11" s="69"/>
      <c r="R11" s="72"/>
    </row>
    <row r="12" spans="1:18">
      <c r="A12" s="18" t="s">
        <v>14</v>
      </c>
      <c r="B12" s="17" t="s">
        <v>15</v>
      </c>
      <c r="C12" s="36">
        <v>0</v>
      </c>
      <c r="D12" s="36">
        <v>0</v>
      </c>
      <c r="E12" s="36">
        <v>0</v>
      </c>
      <c r="F12" s="59">
        <f t="shared" si="0"/>
        <v>0</v>
      </c>
      <c r="G12" s="36">
        <v>0</v>
      </c>
      <c r="H12" s="36">
        <v>0</v>
      </c>
      <c r="I12" s="36">
        <v>0</v>
      </c>
      <c r="J12" s="59">
        <f t="shared" si="1"/>
        <v>0</v>
      </c>
      <c r="K12" s="69"/>
      <c r="L12" s="69"/>
      <c r="M12" s="69"/>
      <c r="N12" s="72"/>
      <c r="O12" s="69"/>
      <c r="P12" s="69"/>
      <c r="Q12" s="69"/>
      <c r="R12" s="72"/>
    </row>
    <row r="13" spans="1:18">
      <c r="A13" s="18" t="s">
        <v>16</v>
      </c>
      <c r="B13" s="17" t="s">
        <v>17</v>
      </c>
      <c r="C13" s="36">
        <v>983001</v>
      </c>
      <c r="D13" s="36">
        <v>0</v>
      </c>
      <c r="E13" s="36">
        <v>0</v>
      </c>
      <c r="F13" s="59">
        <f t="shared" si="0"/>
        <v>983001</v>
      </c>
      <c r="G13" s="36">
        <v>983001</v>
      </c>
      <c r="H13" s="36">
        <v>0</v>
      </c>
      <c r="I13" s="36">
        <v>0</v>
      </c>
      <c r="J13" s="59">
        <f t="shared" si="1"/>
        <v>983001</v>
      </c>
      <c r="K13" s="69"/>
      <c r="L13" s="69"/>
      <c r="M13" s="69"/>
      <c r="N13" s="72"/>
      <c r="O13" s="69"/>
      <c r="P13" s="69"/>
      <c r="Q13" s="69"/>
      <c r="R13" s="72"/>
    </row>
    <row r="14" spans="1:18">
      <c r="A14" s="18" t="s">
        <v>18</v>
      </c>
      <c r="B14" s="17" t="s">
        <v>19</v>
      </c>
      <c r="C14" s="36">
        <v>384000</v>
      </c>
      <c r="D14" s="36">
        <v>0</v>
      </c>
      <c r="E14" s="36">
        <v>0</v>
      </c>
      <c r="F14" s="59">
        <f t="shared" si="0"/>
        <v>384000</v>
      </c>
      <c r="G14" s="90">
        <v>404000</v>
      </c>
      <c r="H14" s="36">
        <v>0</v>
      </c>
      <c r="I14" s="36">
        <v>0</v>
      </c>
      <c r="J14" s="59">
        <f t="shared" si="1"/>
        <v>404000</v>
      </c>
      <c r="K14" s="68"/>
      <c r="L14" s="69"/>
      <c r="M14" s="69"/>
      <c r="N14" s="72"/>
      <c r="O14" s="70"/>
      <c r="P14" s="69"/>
      <c r="Q14" s="69"/>
      <c r="R14" s="72"/>
    </row>
    <row r="15" spans="1:18">
      <c r="A15" s="18" t="s">
        <v>20</v>
      </c>
      <c r="B15" s="17" t="s">
        <v>21</v>
      </c>
      <c r="C15" s="36">
        <v>0</v>
      </c>
      <c r="D15" s="36">
        <v>0</v>
      </c>
      <c r="E15" s="36">
        <v>0</v>
      </c>
      <c r="F15" s="59">
        <f t="shared" si="0"/>
        <v>0</v>
      </c>
      <c r="G15" s="36">
        <v>0</v>
      </c>
      <c r="H15" s="36">
        <v>0</v>
      </c>
      <c r="I15" s="36">
        <v>0</v>
      </c>
      <c r="J15" s="59">
        <f t="shared" si="1"/>
        <v>0</v>
      </c>
      <c r="K15" s="69"/>
      <c r="L15" s="69"/>
      <c r="M15" s="69"/>
      <c r="N15" s="72"/>
      <c r="O15" s="69"/>
      <c r="P15" s="69"/>
      <c r="Q15" s="69"/>
      <c r="R15" s="72"/>
    </row>
    <row r="16" spans="1:18">
      <c r="A16" s="4" t="s">
        <v>22</v>
      </c>
      <c r="B16" s="17" t="s">
        <v>23</v>
      </c>
      <c r="C16" s="36">
        <v>124050</v>
      </c>
      <c r="D16" s="36">
        <v>0</v>
      </c>
      <c r="E16" s="36">
        <v>0</v>
      </c>
      <c r="F16" s="59">
        <f t="shared" si="0"/>
        <v>124050</v>
      </c>
      <c r="G16" s="36">
        <v>124050</v>
      </c>
      <c r="H16" s="36">
        <v>0</v>
      </c>
      <c r="I16" s="36">
        <v>0</v>
      </c>
      <c r="J16" s="59">
        <f t="shared" si="1"/>
        <v>124050</v>
      </c>
      <c r="K16" s="69"/>
      <c r="L16" s="69"/>
      <c r="M16" s="69"/>
      <c r="N16" s="72"/>
      <c r="O16" s="69"/>
      <c r="P16" s="69"/>
      <c r="Q16" s="69"/>
      <c r="R16" s="72"/>
    </row>
    <row r="17" spans="1:18">
      <c r="A17" s="4" t="s">
        <v>24</v>
      </c>
      <c r="B17" s="17" t="s">
        <v>25</v>
      </c>
      <c r="C17" s="36">
        <v>0</v>
      </c>
      <c r="D17" s="36">
        <v>0</v>
      </c>
      <c r="E17" s="36">
        <v>0</v>
      </c>
      <c r="F17" s="59">
        <f t="shared" si="0"/>
        <v>0</v>
      </c>
      <c r="G17" s="36">
        <v>0</v>
      </c>
      <c r="H17" s="36">
        <v>0</v>
      </c>
      <c r="I17" s="36">
        <v>0</v>
      </c>
      <c r="J17" s="59">
        <f t="shared" si="1"/>
        <v>0</v>
      </c>
      <c r="K17" s="69"/>
      <c r="L17" s="69"/>
      <c r="M17" s="69"/>
      <c r="N17" s="72"/>
      <c r="O17" s="69"/>
      <c r="P17" s="69"/>
      <c r="Q17" s="69"/>
      <c r="R17" s="72"/>
    </row>
    <row r="18" spans="1:18">
      <c r="A18" s="4" t="s">
        <v>26</v>
      </c>
      <c r="B18" s="17" t="s">
        <v>27</v>
      </c>
      <c r="C18" s="36">
        <v>0</v>
      </c>
      <c r="D18" s="36">
        <v>0</v>
      </c>
      <c r="E18" s="36">
        <v>0</v>
      </c>
      <c r="F18" s="59">
        <f t="shared" si="0"/>
        <v>0</v>
      </c>
      <c r="G18" s="36">
        <v>0</v>
      </c>
      <c r="H18" s="36">
        <v>0</v>
      </c>
      <c r="I18" s="36">
        <v>0</v>
      </c>
      <c r="J18" s="59">
        <f t="shared" si="1"/>
        <v>0</v>
      </c>
      <c r="K18" s="69"/>
      <c r="L18" s="69"/>
      <c r="M18" s="69"/>
      <c r="N18" s="72"/>
      <c r="O18" s="69"/>
      <c r="P18" s="69"/>
      <c r="Q18" s="69"/>
      <c r="R18" s="72"/>
    </row>
    <row r="19" spans="1:18">
      <c r="A19" s="4" t="s">
        <v>28</v>
      </c>
      <c r="B19" s="17" t="s">
        <v>29</v>
      </c>
      <c r="C19" s="36">
        <v>0</v>
      </c>
      <c r="D19" s="36">
        <v>0</v>
      </c>
      <c r="E19" s="36">
        <v>0</v>
      </c>
      <c r="F19" s="59">
        <f t="shared" si="0"/>
        <v>0</v>
      </c>
      <c r="G19" s="36">
        <v>0</v>
      </c>
      <c r="H19" s="36">
        <v>0</v>
      </c>
      <c r="I19" s="36">
        <v>0</v>
      </c>
      <c r="J19" s="59">
        <f t="shared" si="1"/>
        <v>0</v>
      </c>
      <c r="K19" s="69"/>
      <c r="L19" s="69"/>
      <c r="M19" s="69"/>
      <c r="N19" s="72"/>
      <c r="O19" s="69"/>
      <c r="P19" s="69"/>
      <c r="Q19" s="69"/>
      <c r="R19" s="72"/>
    </row>
    <row r="20" spans="1:18">
      <c r="A20" s="4" t="s">
        <v>197</v>
      </c>
      <c r="B20" s="17" t="s">
        <v>30</v>
      </c>
      <c r="C20" s="36">
        <v>0</v>
      </c>
      <c r="D20" s="36">
        <v>0</v>
      </c>
      <c r="E20" s="36">
        <v>0</v>
      </c>
      <c r="F20" s="59">
        <f t="shared" si="0"/>
        <v>0</v>
      </c>
      <c r="G20" s="90">
        <v>85050</v>
      </c>
      <c r="H20" s="36">
        <v>0</v>
      </c>
      <c r="I20" s="36">
        <v>0</v>
      </c>
      <c r="J20" s="59">
        <f t="shared" si="1"/>
        <v>85050</v>
      </c>
      <c r="K20" s="69"/>
      <c r="L20" s="69"/>
      <c r="M20" s="69"/>
      <c r="N20" s="72"/>
      <c r="O20" s="69"/>
      <c r="P20" s="69"/>
      <c r="Q20" s="69"/>
      <c r="R20" s="72"/>
    </row>
    <row r="21" spans="1:18" s="30" customFormat="1">
      <c r="A21" s="19" t="s">
        <v>176</v>
      </c>
      <c r="B21" s="20" t="s">
        <v>31</v>
      </c>
      <c r="C21" s="37">
        <f>SUM(C8:C20)</f>
        <v>14105403</v>
      </c>
      <c r="D21" s="37">
        <f>SUM(D8:D20)</f>
        <v>0</v>
      </c>
      <c r="E21" s="37">
        <f>SUM(E8:E20)</f>
        <v>0</v>
      </c>
      <c r="F21" s="55">
        <f t="shared" si="0"/>
        <v>14105403</v>
      </c>
      <c r="G21" s="37">
        <f>SUM(G8:G20)</f>
        <v>14125403</v>
      </c>
      <c r="H21" s="37">
        <f>SUM(H8:H20)</f>
        <v>0</v>
      </c>
      <c r="I21" s="37">
        <f>SUM(I8:I20)</f>
        <v>0</v>
      </c>
      <c r="J21" s="55">
        <f t="shared" si="1"/>
        <v>14125403</v>
      </c>
      <c r="K21" s="73"/>
      <c r="L21" s="73"/>
      <c r="M21" s="73"/>
      <c r="N21" s="73"/>
      <c r="O21" s="73"/>
      <c r="P21" s="73"/>
      <c r="Q21" s="73"/>
      <c r="R21" s="73"/>
    </row>
    <row r="22" spans="1:18">
      <c r="A22" s="4" t="s">
        <v>32</v>
      </c>
      <c r="B22" s="17" t="s">
        <v>33</v>
      </c>
      <c r="C22" s="36">
        <v>0</v>
      </c>
      <c r="D22" s="36">
        <v>0</v>
      </c>
      <c r="E22" s="36">
        <v>0</v>
      </c>
      <c r="F22" s="59">
        <f t="shared" si="0"/>
        <v>0</v>
      </c>
      <c r="G22" s="36">
        <v>0</v>
      </c>
      <c r="H22" s="36">
        <v>0</v>
      </c>
      <c r="I22" s="36">
        <v>0</v>
      </c>
      <c r="J22" s="59">
        <f t="shared" si="1"/>
        <v>0</v>
      </c>
      <c r="K22" s="69"/>
      <c r="L22" s="69"/>
      <c r="M22" s="69"/>
      <c r="N22" s="72"/>
      <c r="O22" s="69"/>
      <c r="P22" s="69"/>
      <c r="Q22" s="69"/>
      <c r="R22" s="72"/>
    </row>
    <row r="23" spans="1:18">
      <c r="A23" s="4" t="s">
        <v>34</v>
      </c>
      <c r="B23" s="17" t="s">
        <v>35</v>
      </c>
      <c r="C23" s="36">
        <v>0</v>
      </c>
      <c r="D23" s="36">
        <v>0</v>
      </c>
      <c r="E23" s="36">
        <v>0</v>
      </c>
      <c r="F23" s="59">
        <f t="shared" si="0"/>
        <v>0</v>
      </c>
      <c r="G23" s="36">
        <v>0</v>
      </c>
      <c r="H23" s="36">
        <v>0</v>
      </c>
      <c r="I23" s="36">
        <v>0</v>
      </c>
      <c r="J23" s="59">
        <f t="shared" si="1"/>
        <v>0</v>
      </c>
      <c r="K23" s="69"/>
      <c r="L23" s="69"/>
      <c r="M23" s="69"/>
      <c r="N23" s="72"/>
      <c r="O23" s="69"/>
      <c r="P23" s="69"/>
      <c r="Q23" s="69"/>
      <c r="R23" s="72"/>
    </row>
    <row r="24" spans="1:18">
      <c r="A24" s="5" t="s">
        <v>36</v>
      </c>
      <c r="B24" s="17" t="s">
        <v>37</v>
      </c>
      <c r="C24" s="36">
        <v>0</v>
      </c>
      <c r="D24" s="36">
        <v>0</v>
      </c>
      <c r="E24" s="36">
        <v>0</v>
      </c>
      <c r="F24" s="59">
        <f t="shared" si="0"/>
        <v>0</v>
      </c>
      <c r="G24" s="36">
        <v>0</v>
      </c>
      <c r="H24" s="36">
        <v>0</v>
      </c>
      <c r="I24" s="36">
        <v>0</v>
      </c>
      <c r="J24" s="59">
        <f t="shared" si="1"/>
        <v>0</v>
      </c>
      <c r="K24" s="69"/>
      <c r="L24" s="69"/>
      <c r="M24" s="69"/>
      <c r="N24" s="72"/>
      <c r="O24" s="69"/>
      <c r="P24" s="69"/>
      <c r="Q24" s="69"/>
      <c r="R24" s="72"/>
    </row>
    <row r="25" spans="1:18" s="30" customFormat="1">
      <c r="A25" s="6" t="s">
        <v>177</v>
      </c>
      <c r="B25" s="20" t="s">
        <v>38</v>
      </c>
      <c r="C25" s="37">
        <f>SUM(C22:C24)</f>
        <v>0</v>
      </c>
      <c r="D25" s="37">
        <f>SUM(D22:D24)</f>
        <v>0</v>
      </c>
      <c r="E25" s="37">
        <f>SUM(E22:E24)</f>
        <v>0</v>
      </c>
      <c r="F25" s="55">
        <f t="shared" si="0"/>
        <v>0</v>
      </c>
      <c r="G25" s="37">
        <f>SUM(G22:G24)</f>
        <v>0</v>
      </c>
      <c r="H25" s="37">
        <f>SUM(H22:H24)</f>
        <v>0</v>
      </c>
      <c r="I25" s="37">
        <f>SUM(I22:I24)</f>
        <v>0</v>
      </c>
      <c r="J25" s="55">
        <f t="shared" si="1"/>
        <v>0</v>
      </c>
      <c r="K25" s="73"/>
      <c r="L25" s="73"/>
      <c r="M25" s="73"/>
      <c r="N25" s="73"/>
      <c r="O25" s="73"/>
      <c r="P25" s="73"/>
      <c r="Q25" s="73"/>
      <c r="R25" s="73"/>
    </row>
    <row r="26" spans="1:18" s="30" customFormat="1" ht="15.75">
      <c r="A26" s="27" t="s">
        <v>225</v>
      </c>
      <c r="B26" s="28" t="s">
        <v>39</v>
      </c>
      <c r="C26" s="38">
        <f>C21+C25</f>
        <v>14105403</v>
      </c>
      <c r="D26" s="38">
        <f>D21+D25</f>
        <v>0</v>
      </c>
      <c r="E26" s="38">
        <f>E21+E25</f>
        <v>0</v>
      </c>
      <c r="F26" s="56">
        <f t="shared" si="0"/>
        <v>14105403</v>
      </c>
      <c r="G26" s="38">
        <f>G21+G25</f>
        <v>14125403</v>
      </c>
      <c r="H26" s="38">
        <f>H21+H25</f>
        <v>0</v>
      </c>
      <c r="I26" s="38">
        <f>I21+I25</f>
        <v>0</v>
      </c>
      <c r="J26" s="56">
        <f t="shared" si="1"/>
        <v>14125403</v>
      </c>
      <c r="K26" s="74"/>
      <c r="L26" s="74"/>
      <c r="M26" s="74"/>
      <c r="N26" s="74"/>
      <c r="O26" s="74"/>
      <c r="P26" s="74"/>
      <c r="Q26" s="74"/>
      <c r="R26" s="74"/>
    </row>
    <row r="27" spans="1:18" s="30" customFormat="1" ht="15.75">
      <c r="A27" s="24" t="s">
        <v>198</v>
      </c>
      <c r="B27" s="28" t="s">
        <v>40</v>
      </c>
      <c r="C27" s="38">
        <v>2843965</v>
      </c>
      <c r="D27" s="38">
        <v>0</v>
      </c>
      <c r="E27" s="38">
        <v>0</v>
      </c>
      <c r="F27" s="56">
        <f t="shared" si="0"/>
        <v>2843965</v>
      </c>
      <c r="G27" s="38">
        <v>2843965</v>
      </c>
      <c r="H27" s="38">
        <v>0</v>
      </c>
      <c r="I27" s="38">
        <v>0</v>
      </c>
      <c r="J27" s="56">
        <f t="shared" si="1"/>
        <v>2843965</v>
      </c>
      <c r="K27" s="75"/>
      <c r="L27" s="74"/>
      <c r="M27" s="74"/>
      <c r="N27" s="74"/>
      <c r="O27" s="83"/>
      <c r="P27" s="74"/>
      <c r="Q27" s="74"/>
      <c r="R27" s="74"/>
    </row>
    <row r="28" spans="1:18">
      <c r="A28" s="4" t="s">
        <v>41</v>
      </c>
      <c r="B28" s="17" t="s">
        <v>42</v>
      </c>
      <c r="C28" s="36">
        <v>50000</v>
      </c>
      <c r="D28" s="36">
        <v>0</v>
      </c>
      <c r="E28" s="36">
        <v>0</v>
      </c>
      <c r="F28" s="59">
        <f t="shared" si="0"/>
        <v>50000</v>
      </c>
      <c r="G28" s="36">
        <v>50000</v>
      </c>
      <c r="H28" s="36">
        <v>0</v>
      </c>
      <c r="I28" s="36">
        <v>0</v>
      </c>
      <c r="J28" s="59">
        <f t="shared" si="1"/>
        <v>50000</v>
      </c>
      <c r="K28" s="68"/>
      <c r="L28" s="69"/>
      <c r="M28" s="69"/>
      <c r="N28" s="72"/>
      <c r="O28" s="70"/>
      <c r="P28" s="69"/>
      <c r="Q28" s="69"/>
      <c r="R28" s="72"/>
    </row>
    <row r="29" spans="1:18">
      <c r="A29" s="4" t="s">
        <v>43</v>
      </c>
      <c r="B29" s="17" t="s">
        <v>44</v>
      </c>
      <c r="C29" s="36">
        <v>371712</v>
      </c>
      <c r="D29" s="36">
        <v>0</v>
      </c>
      <c r="E29" s="36">
        <v>0</v>
      </c>
      <c r="F29" s="59">
        <f t="shared" si="0"/>
        <v>371712</v>
      </c>
      <c r="G29" s="90">
        <v>351712</v>
      </c>
      <c r="H29" s="36">
        <v>0</v>
      </c>
      <c r="I29" s="36">
        <v>0</v>
      </c>
      <c r="J29" s="59">
        <f t="shared" si="1"/>
        <v>351712</v>
      </c>
      <c r="K29" s="68"/>
      <c r="L29" s="69"/>
      <c r="M29" s="69"/>
      <c r="N29" s="72"/>
      <c r="O29" s="70"/>
      <c r="P29" s="69"/>
      <c r="Q29" s="69"/>
      <c r="R29" s="72"/>
    </row>
    <row r="30" spans="1:18">
      <c r="A30" s="4" t="s">
        <v>45</v>
      </c>
      <c r="B30" s="17" t="s">
        <v>46</v>
      </c>
      <c r="C30" s="36">
        <v>0</v>
      </c>
      <c r="D30" s="36">
        <v>0</v>
      </c>
      <c r="E30" s="36">
        <v>0</v>
      </c>
      <c r="F30" s="59">
        <f t="shared" si="0"/>
        <v>0</v>
      </c>
      <c r="G30" s="36">
        <v>0</v>
      </c>
      <c r="H30" s="36">
        <v>0</v>
      </c>
      <c r="I30" s="36">
        <v>0</v>
      </c>
      <c r="J30" s="59">
        <f t="shared" si="1"/>
        <v>0</v>
      </c>
      <c r="K30" s="69"/>
      <c r="L30" s="69"/>
      <c r="M30" s="69"/>
      <c r="N30" s="72"/>
      <c r="O30" s="69"/>
      <c r="P30" s="69"/>
      <c r="Q30" s="69"/>
      <c r="R30" s="72"/>
    </row>
    <row r="31" spans="1:18" s="30" customFormat="1">
      <c r="A31" s="6" t="s">
        <v>178</v>
      </c>
      <c r="B31" s="20" t="s">
        <v>47</v>
      </c>
      <c r="C31" s="37">
        <f>SUM(C28:C30)</f>
        <v>421712</v>
      </c>
      <c r="D31" s="37">
        <f>SUM(D28:D30)</f>
        <v>0</v>
      </c>
      <c r="E31" s="37">
        <f>SUM(E28:E30)</f>
        <v>0</v>
      </c>
      <c r="F31" s="55">
        <f t="shared" si="0"/>
        <v>421712</v>
      </c>
      <c r="G31" s="37">
        <f>SUM(G28:G30)</f>
        <v>401712</v>
      </c>
      <c r="H31" s="37">
        <f>SUM(H28:H30)</f>
        <v>0</v>
      </c>
      <c r="I31" s="37">
        <f>SUM(I28:I30)</f>
        <v>0</v>
      </c>
      <c r="J31" s="55">
        <f t="shared" si="1"/>
        <v>401712</v>
      </c>
      <c r="K31" s="73"/>
      <c r="L31" s="73"/>
      <c r="M31" s="73"/>
      <c r="N31" s="73"/>
      <c r="O31" s="73"/>
      <c r="P31" s="73"/>
      <c r="Q31" s="73"/>
      <c r="R31" s="73"/>
    </row>
    <row r="32" spans="1:18">
      <c r="A32" s="4" t="s">
        <v>48</v>
      </c>
      <c r="B32" s="17" t="s">
        <v>49</v>
      </c>
      <c r="C32" s="36">
        <v>45000</v>
      </c>
      <c r="D32" s="36">
        <v>0</v>
      </c>
      <c r="E32" s="36">
        <v>0</v>
      </c>
      <c r="F32" s="59">
        <f t="shared" si="0"/>
        <v>45000</v>
      </c>
      <c r="G32" s="36">
        <v>45000</v>
      </c>
      <c r="H32" s="36">
        <v>0</v>
      </c>
      <c r="I32" s="36">
        <v>0</v>
      </c>
      <c r="J32" s="59">
        <f t="shared" si="1"/>
        <v>45000</v>
      </c>
      <c r="K32" s="68"/>
      <c r="L32" s="69"/>
      <c r="M32" s="69"/>
      <c r="N32" s="72"/>
      <c r="O32" s="70"/>
      <c r="P32" s="69"/>
      <c r="Q32" s="69"/>
      <c r="R32" s="72"/>
    </row>
    <row r="33" spans="1:18">
      <c r="A33" s="4" t="s">
        <v>50</v>
      </c>
      <c r="B33" s="17" t="s">
        <v>51</v>
      </c>
      <c r="C33" s="36">
        <v>0</v>
      </c>
      <c r="D33" s="36">
        <v>0</v>
      </c>
      <c r="E33" s="36">
        <v>0</v>
      </c>
      <c r="F33" s="59">
        <f t="shared" si="0"/>
        <v>0</v>
      </c>
      <c r="G33" s="36">
        <v>0</v>
      </c>
      <c r="H33" s="36">
        <v>0</v>
      </c>
      <c r="I33" s="36">
        <v>0</v>
      </c>
      <c r="J33" s="59">
        <f t="shared" si="1"/>
        <v>0</v>
      </c>
      <c r="K33" s="68"/>
      <c r="L33" s="69"/>
      <c r="M33" s="69"/>
      <c r="N33" s="72"/>
      <c r="O33" s="70"/>
      <c r="P33" s="69"/>
      <c r="Q33" s="69"/>
      <c r="R33" s="72"/>
    </row>
    <row r="34" spans="1:18" s="30" customFormat="1" ht="15" customHeight="1">
      <c r="A34" s="6" t="s">
        <v>226</v>
      </c>
      <c r="B34" s="20" t="s">
        <v>52</v>
      </c>
      <c r="C34" s="37">
        <f>SUM(C32:C33)</f>
        <v>45000</v>
      </c>
      <c r="D34" s="37">
        <f>SUM(D32:D33)</f>
        <v>0</v>
      </c>
      <c r="E34" s="37">
        <f>SUM(E32:E33)</f>
        <v>0</v>
      </c>
      <c r="F34" s="55">
        <f t="shared" si="0"/>
        <v>45000</v>
      </c>
      <c r="G34" s="37">
        <f>SUM(G32:G33)</f>
        <v>45000</v>
      </c>
      <c r="H34" s="37">
        <f>SUM(H32:H33)</f>
        <v>0</v>
      </c>
      <c r="I34" s="37">
        <f>SUM(I32:I33)</f>
        <v>0</v>
      </c>
      <c r="J34" s="55">
        <f t="shared" si="1"/>
        <v>45000</v>
      </c>
      <c r="K34" s="73"/>
      <c r="L34" s="73"/>
      <c r="M34" s="73"/>
      <c r="N34" s="73"/>
      <c r="O34" s="73"/>
      <c r="P34" s="73"/>
      <c r="Q34" s="73"/>
      <c r="R34" s="73"/>
    </row>
    <row r="35" spans="1:18">
      <c r="A35" s="4" t="s">
        <v>53</v>
      </c>
      <c r="B35" s="17" t="s">
        <v>54</v>
      </c>
      <c r="C35" s="36">
        <v>890000</v>
      </c>
      <c r="D35" s="36">
        <v>0</v>
      </c>
      <c r="E35" s="36">
        <v>0</v>
      </c>
      <c r="F35" s="59">
        <f t="shared" si="0"/>
        <v>890000</v>
      </c>
      <c r="G35" s="36">
        <v>890000</v>
      </c>
      <c r="H35" s="36">
        <v>0</v>
      </c>
      <c r="I35" s="36">
        <v>0</v>
      </c>
      <c r="J35" s="59">
        <f t="shared" si="1"/>
        <v>890000</v>
      </c>
      <c r="K35" s="69"/>
      <c r="L35" s="69"/>
      <c r="M35" s="69"/>
      <c r="N35" s="72"/>
      <c r="O35" s="69"/>
      <c r="P35" s="69"/>
      <c r="Q35" s="69"/>
      <c r="R35" s="72"/>
    </row>
    <row r="36" spans="1:18">
      <c r="A36" s="4" t="s">
        <v>55</v>
      </c>
      <c r="B36" s="17" t="s">
        <v>56</v>
      </c>
      <c r="C36" s="36">
        <v>0</v>
      </c>
      <c r="D36" s="36">
        <v>0</v>
      </c>
      <c r="E36" s="36">
        <v>0</v>
      </c>
      <c r="F36" s="59">
        <f t="shared" si="0"/>
        <v>0</v>
      </c>
      <c r="G36" s="36">
        <v>0</v>
      </c>
      <c r="H36" s="36">
        <v>0</v>
      </c>
      <c r="I36" s="36">
        <v>0</v>
      </c>
      <c r="J36" s="59">
        <f t="shared" si="1"/>
        <v>0</v>
      </c>
      <c r="K36" s="69"/>
      <c r="L36" s="69"/>
      <c r="M36" s="69"/>
      <c r="N36" s="72"/>
      <c r="O36" s="69"/>
      <c r="P36" s="69"/>
      <c r="Q36" s="69"/>
      <c r="R36" s="72"/>
    </row>
    <row r="37" spans="1:18">
      <c r="A37" s="4" t="s">
        <v>199</v>
      </c>
      <c r="B37" s="17" t="s">
        <v>57</v>
      </c>
      <c r="C37" s="36">
        <v>0</v>
      </c>
      <c r="D37" s="36">
        <v>0</v>
      </c>
      <c r="E37" s="36">
        <v>0</v>
      </c>
      <c r="F37" s="59">
        <f t="shared" si="0"/>
        <v>0</v>
      </c>
      <c r="G37" s="36">
        <v>0</v>
      </c>
      <c r="H37" s="36">
        <v>0</v>
      </c>
      <c r="I37" s="36">
        <v>0</v>
      </c>
      <c r="J37" s="59">
        <f t="shared" si="1"/>
        <v>0</v>
      </c>
      <c r="K37" s="69"/>
      <c r="L37" s="69"/>
      <c r="M37" s="69"/>
      <c r="N37" s="72"/>
      <c r="O37" s="69"/>
      <c r="P37" s="69"/>
      <c r="Q37" s="69"/>
      <c r="R37" s="72"/>
    </row>
    <row r="38" spans="1:18">
      <c r="A38" s="4" t="s">
        <v>58</v>
      </c>
      <c r="B38" s="17" t="s">
        <v>59</v>
      </c>
      <c r="C38" s="36">
        <v>100000</v>
      </c>
      <c r="D38" s="36">
        <v>0</v>
      </c>
      <c r="E38" s="36">
        <v>0</v>
      </c>
      <c r="F38" s="59">
        <f t="shared" si="0"/>
        <v>100000</v>
      </c>
      <c r="G38" s="36">
        <v>100000</v>
      </c>
      <c r="H38" s="36">
        <v>0</v>
      </c>
      <c r="I38" s="36">
        <v>0</v>
      </c>
      <c r="J38" s="59">
        <f t="shared" si="1"/>
        <v>100000</v>
      </c>
      <c r="K38" s="69"/>
      <c r="L38" s="69"/>
      <c r="M38" s="69"/>
      <c r="N38" s="72"/>
      <c r="O38" s="69"/>
      <c r="P38" s="69"/>
      <c r="Q38" s="69"/>
      <c r="R38" s="72"/>
    </row>
    <row r="39" spans="1:18">
      <c r="A39" s="7" t="s">
        <v>200</v>
      </c>
      <c r="B39" s="17" t="s">
        <v>60</v>
      </c>
      <c r="C39" s="36">
        <v>0</v>
      </c>
      <c r="D39" s="36">
        <v>0</v>
      </c>
      <c r="E39" s="36">
        <v>0</v>
      </c>
      <c r="F39" s="59">
        <f t="shared" si="0"/>
        <v>0</v>
      </c>
      <c r="G39" s="36">
        <v>0</v>
      </c>
      <c r="H39" s="36">
        <v>0</v>
      </c>
      <c r="I39" s="36">
        <v>0</v>
      </c>
      <c r="J39" s="59">
        <f t="shared" si="1"/>
        <v>0</v>
      </c>
      <c r="K39" s="69"/>
      <c r="L39" s="69"/>
      <c r="M39" s="69"/>
      <c r="N39" s="72"/>
      <c r="O39" s="69"/>
      <c r="P39" s="69"/>
      <c r="Q39" s="69"/>
      <c r="R39" s="72"/>
    </row>
    <row r="40" spans="1:18">
      <c r="A40" s="5" t="s">
        <v>61</v>
      </c>
      <c r="B40" s="17" t="s">
        <v>62</v>
      </c>
      <c r="C40" s="36">
        <v>262000</v>
      </c>
      <c r="D40" s="36">
        <v>0</v>
      </c>
      <c r="E40" s="36">
        <v>0</v>
      </c>
      <c r="F40" s="59">
        <f t="shared" si="0"/>
        <v>262000</v>
      </c>
      <c r="G40" s="36">
        <v>262000</v>
      </c>
      <c r="H40" s="36">
        <v>0</v>
      </c>
      <c r="I40" s="36">
        <v>0</v>
      </c>
      <c r="J40" s="59">
        <f t="shared" si="1"/>
        <v>262000</v>
      </c>
      <c r="K40" s="68"/>
      <c r="L40" s="69"/>
      <c r="M40" s="69"/>
      <c r="N40" s="72"/>
      <c r="O40" s="70"/>
      <c r="P40" s="69"/>
      <c r="Q40" s="69"/>
      <c r="R40" s="72"/>
    </row>
    <row r="41" spans="1:18">
      <c r="A41" s="4" t="s">
        <v>201</v>
      </c>
      <c r="B41" s="17" t="s">
        <v>63</v>
      </c>
      <c r="C41" s="36">
        <v>230000</v>
      </c>
      <c r="D41" s="36">
        <v>0</v>
      </c>
      <c r="E41" s="36">
        <v>0</v>
      </c>
      <c r="F41" s="59">
        <f t="shared" si="0"/>
        <v>230000</v>
      </c>
      <c r="G41" s="36">
        <v>230000</v>
      </c>
      <c r="H41" s="36">
        <v>0</v>
      </c>
      <c r="I41" s="36">
        <v>0</v>
      </c>
      <c r="J41" s="59">
        <f t="shared" si="1"/>
        <v>230000</v>
      </c>
      <c r="K41" s="69"/>
      <c r="L41" s="69"/>
      <c r="M41" s="69"/>
      <c r="N41" s="72"/>
      <c r="O41" s="69"/>
      <c r="P41" s="69"/>
      <c r="Q41" s="69"/>
      <c r="R41" s="72"/>
    </row>
    <row r="42" spans="1:18" s="30" customFormat="1">
      <c r="A42" s="6" t="s">
        <v>179</v>
      </c>
      <c r="B42" s="20" t="s">
        <v>64</v>
      </c>
      <c r="C42" s="37">
        <f>SUM(C35:C41)</f>
        <v>1482000</v>
      </c>
      <c r="D42" s="37">
        <f>SUM(D35:D41)</f>
        <v>0</v>
      </c>
      <c r="E42" s="37">
        <f>SUM(E35:E41)</f>
        <v>0</v>
      </c>
      <c r="F42" s="55">
        <f t="shared" si="0"/>
        <v>1482000</v>
      </c>
      <c r="G42" s="37">
        <f>SUM(G35:G41)</f>
        <v>1482000</v>
      </c>
      <c r="H42" s="37">
        <f>SUM(H35:H41)</f>
        <v>0</v>
      </c>
      <c r="I42" s="37">
        <f>SUM(I35:I41)</f>
        <v>0</v>
      </c>
      <c r="J42" s="55">
        <f t="shared" si="1"/>
        <v>1482000</v>
      </c>
      <c r="K42" s="73"/>
      <c r="L42" s="73"/>
      <c r="M42" s="73"/>
      <c r="N42" s="73"/>
      <c r="O42" s="73"/>
      <c r="P42" s="73"/>
      <c r="Q42" s="73"/>
      <c r="R42" s="73"/>
    </row>
    <row r="43" spans="1:18">
      <c r="A43" s="4" t="s">
        <v>65</v>
      </c>
      <c r="B43" s="17" t="s">
        <v>66</v>
      </c>
      <c r="C43" s="36">
        <v>0</v>
      </c>
      <c r="D43" s="36">
        <v>0</v>
      </c>
      <c r="E43" s="36">
        <v>0</v>
      </c>
      <c r="F43" s="59">
        <f t="shared" si="0"/>
        <v>0</v>
      </c>
      <c r="G43" s="36">
        <v>0</v>
      </c>
      <c r="H43" s="36">
        <v>0</v>
      </c>
      <c r="I43" s="36">
        <v>0</v>
      </c>
      <c r="J43" s="59">
        <f t="shared" si="1"/>
        <v>0</v>
      </c>
      <c r="K43" s="69"/>
      <c r="L43" s="69"/>
      <c r="M43" s="69"/>
      <c r="N43" s="72"/>
      <c r="O43" s="69"/>
      <c r="P43" s="69"/>
      <c r="Q43" s="69"/>
      <c r="R43" s="72"/>
    </row>
    <row r="44" spans="1:18">
      <c r="A44" s="4" t="s">
        <v>67</v>
      </c>
      <c r="B44" s="17" t="s">
        <v>68</v>
      </c>
      <c r="C44" s="36">
        <v>0</v>
      </c>
      <c r="D44" s="36">
        <v>0</v>
      </c>
      <c r="E44" s="36">
        <v>0</v>
      </c>
      <c r="F44" s="59">
        <f t="shared" si="0"/>
        <v>0</v>
      </c>
      <c r="G44" s="36">
        <v>0</v>
      </c>
      <c r="H44" s="36">
        <v>0</v>
      </c>
      <c r="I44" s="36">
        <v>0</v>
      </c>
      <c r="J44" s="59">
        <f t="shared" si="1"/>
        <v>0</v>
      </c>
      <c r="K44" s="69"/>
      <c r="L44" s="69"/>
      <c r="M44" s="69"/>
      <c r="N44" s="72"/>
      <c r="O44" s="69"/>
      <c r="P44" s="69"/>
      <c r="Q44" s="69"/>
      <c r="R44" s="72"/>
    </row>
    <row r="45" spans="1:18" s="30" customFormat="1">
      <c r="A45" s="6" t="s">
        <v>180</v>
      </c>
      <c r="B45" s="20" t="s">
        <v>69</v>
      </c>
      <c r="C45" s="37">
        <f>SUM(C43:C44)</f>
        <v>0</v>
      </c>
      <c r="D45" s="37">
        <f>SUM(D43:D44)</f>
        <v>0</v>
      </c>
      <c r="E45" s="37">
        <f>SUM(E43:E44)</f>
        <v>0</v>
      </c>
      <c r="F45" s="55">
        <f t="shared" si="0"/>
        <v>0</v>
      </c>
      <c r="G45" s="37">
        <f>SUM(G43:G44)</f>
        <v>0</v>
      </c>
      <c r="H45" s="37">
        <f>SUM(H43:H44)</f>
        <v>0</v>
      </c>
      <c r="I45" s="37">
        <f>SUM(I43:I44)</f>
        <v>0</v>
      </c>
      <c r="J45" s="55">
        <f t="shared" si="1"/>
        <v>0</v>
      </c>
      <c r="K45" s="73"/>
      <c r="L45" s="73"/>
      <c r="M45" s="73"/>
      <c r="N45" s="73"/>
      <c r="O45" s="73"/>
      <c r="P45" s="73"/>
      <c r="Q45" s="73"/>
      <c r="R45" s="73"/>
    </row>
    <row r="46" spans="1:18">
      <c r="A46" s="4" t="s">
        <v>70</v>
      </c>
      <c r="B46" s="17" t="s">
        <v>71</v>
      </c>
      <c r="C46" s="36">
        <v>300000</v>
      </c>
      <c r="D46" s="36">
        <v>0</v>
      </c>
      <c r="E46" s="36">
        <v>0</v>
      </c>
      <c r="F46" s="59">
        <f t="shared" si="0"/>
        <v>300000</v>
      </c>
      <c r="G46" s="36">
        <v>300000</v>
      </c>
      <c r="H46" s="36">
        <v>0</v>
      </c>
      <c r="I46" s="36">
        <v>0</v>
      </c>
      <c r="J46" s="59">
        <f t="shared" si="1"/>
        <v>300000</v>
      </c>
      <c r="K46" s="68"/>
      <c r="L46" s="70"/>
      <c r="M46" s="70"/>
      <c r="N46" s="71"/>
      <c r="O46" s="70"/>
      <c r="P46" s="70"/>
      <c r="Q46" s="70"/>
      <c r="R46" s="71"/>
    </row>
    <row r="47" spans="1:18">
      <c r="A47" s="4" t="s">
        <v>72</v>
      </c>
      <c r="B47" s="17" t="s">
        <v>73</v>
      </c>
      <c r="C47" s="36">
        <v>0</v>
      </c>
      <c r="D47" s="36">
        <v>0</v>
      </c>
      <c r="E47" s="36">
        <v>0</v>
      </c>
      <c r="F47" s="59">
        <f t="shared" si="0"/>
        <v>0</v>
      </c>
      <c r="G47" s="36">
        <v>0</v>
      </c>
      <c r="H47" s="36">
        <v>0</v>
      </c>
      <c r="I47" s="36">
        <v>0</v>
      </c>
      <c r="J47" s="59">
        <f t="shared" si="1"/>
        <v>0</v>
      </c>
      <c r="K47" s="69"/>
      <c r="L47" s="69"/>
      <c r="M47" s="69"/>
      <c r="N47" s="72"/>
      <c r="O47" s="69"/>
      <c r="P47" s="69"/>
      <c r="Q47" s="69"/>
      <c r="R47" s="72"/>
    </row>
    <row r="48" spans="1:18">
      <c r="A48" s="4" t="s">
        <v>202</v>
      </c>
      <c r="B48" s="17" t="s">
        <v>74</v>
      </c>
      <c r="C48" s="36">
        <v>0</v>
      </c>
      <c r="D48" s="36">
        <v>0</v>
      </c>
      <c r="E48" s="36">
        <v>0</v>
      </c>
      <c r="F48" s="59">
        <f t="shared" si="0"/>
        <v>0</v>
      </c>
      <c r="G48" s="36">
        <v>0</v>
      </c>
      <c r="H48" s="36">
        <v>0</v>
      </c>
      <c r="I48" s="36">
        <v>0</v>
      </c>
      <c r="J48" s="59">
        <f t="shared" si="1"/>
        <v>0</v>
      </c>
      <c r="K48" s="69"/>
      <c r="L48" s="69"/>
      <c r="M48" s="69"/>
      <c r="N48" s="72"/>
      <c r="O48" s="69"/>
      <c r="P48" s="69"/>
      <c r="Q48" s="69"/>
      <c r="R48" s="72"/>
    </row>
    <row r="49" spans="1:18">
      <c r="A49" s="4" t="s">
        <v>203</v>
      </c>
      <c r="B49" s="17" t="s">
        <v>75</v>
      </c>
      <c r="C49" s="36">
        <v>0</v>
      </c>
      <c r="D49" s="36">
        <v>0</v>
      </c>
      <c r="E49" s="36">
        <v>0</v>
      </c>
      <c r="F49" s="59">
        <f t="shared" si="0"/>
        <v>0</v>
      </c>
      <c r="G49" s="36">
        <v>0</v>
      </c>
      <c r="H49" s="36">
        <v>0</v>
      </c>
      <c r="I49" s="36">
        <v>0</v>
      </c>
      <c r="J49" s="59">
        <f t="shared" si="1"/>
        <v>0</v>
      </c>
      <c r="K49" s="69"/>
      <c r="L49" s="69"/>
      <c r="M49" s="69"/>
      <c r="N49" s="72"/>
      <c r="O49" s="69"/>
      <c r="P49" s="69"/>
      <c r="Q49" s="69"/>
      <c r="R49" s="72"/>
    </row>
    <row r="50" spans="1:18">
      <c r="A50" s="4" t="s">
        <v>76</v>
      </c>
      <c r="B50" s="17" t="s">
        <v>77</v>
      </c>
      <c r="C50" s="35">
        <v>15000</v>
      </c>
      <c r="D50" s="35">
        <v>0</v>
      </c>
      <c r="E50" s="35">
        <v>0</v>
      </c>
      <c r="F50" s="59">
        <f t="shared" si="0"/>
        <v>15000</v>
      </c>
      <c r="G50" s="35">
        <v>15000</v>
      </c>
      <c r="H50" s="35">
        <v>0</v>
      </c>
      <c r="I50" s="35">
        <v>0</v>
      </c>
      <c r="J50" s="59">
        <f t="shared" si="1"/>
        <v>15000</v>
      </c>
      <c r="K50" s="68"/>
      <c r="L50" s="70"/>
      <c r="M50" s="70"/>
      <c r="N50" s="72"/>
      <c r="O50" s="70"/>
      <c r="P50" s="70"/>
      <c r="Q50" s="70"/>
      <c r="R50" s="72"/>
    </row>
    <row r="51" spans="1:18" s="30" customFormat="1">
      <c r="A51" s="6" t="s">
        <v>181</v>
      </c>
      <c r="B51" s="20" t="s">
        <v>78</v>
      </c>
      <c r="C51" s="37">
        <f>SUM(C46:C50)</f>
        <v>315000</v>
      </c>
      <c r="D51" s="37">
        <f>SUM(D46:D50)</f>
        <v>0</v>
      </c>
      <c r="E51" s="37">
        <v>0</v>
      </c>
      <c r="F51" s="55">
        <f t="shared" si="0"/>
        <v>315000</v>
      </c>
      <c r="G51" s="37">
        <f>SUM(G46:G50)</f>
        <v>315000</v>
      </c>
      <c r="H51" s="37">
        <f>SUM(H46:H50)</f>
        <v>0</v>
      </c>
      <c r="I51" s="37">
        <v>0</v>
      </c>
      <c r="J51" s="55">
        <f t="shared" si="1"/>
        <v>315000</v>
      </c>
      <c r="K51" s="73"/>
      <c r="L51" s="73"/>
      <c r="M51" s="73"/>
      <c r="N51" s="73"/>
      <c r="O51" s="73"/>
      <c r="P51" s="73"/>
      <c r="Q51" s="73"/>
      <c r="R51" s="73"/>
    </row>
    <row r="52" spans="1:18" s="30" customFormat="1" ht="15.75">
      <c r="A52" s="24" t="s">
        <v>182</v>
      </c>
      <c r="B52" s="28" t="s">
        <v>79</v>
      </c>
      <c r="C52" s="38">
        <f>C31+C34+C42+C45+C51</f>
        <v>2263712</v>
      </c>
      <c r="D52" s="38">
        <f>D31+D34+D42+D45+D51</f>
        <v>0</v>
      </c>
      <c r="E52" s="38">
        <f>E31+E34+E42+E45+E51</f>
        <v>0</v>
      </c>
      <c r="F52" s="55">
        <f>SUM(C52:E52)</f>
        <v>2263712</v>
      </c>
      <c r="G52" s="38">
        <f>G31+G34+G42+G45+G51</f>
        <v>2243712</v>
      </c>
      <c r="H52" s="38">
        <f>H31+H34+H42+H45+H51</f>
        <v>0</v>
      </c>
      <c r="I52" s="38">
        <f>I31+I34+I42+I45+I51</f>
        <v>0</v>
      </c>
      <c r="J52" s="55">
        <f>SUM(G52:I52)</f>
        <v>2243712</v>
      </c>
      <c r="K52" s="74"/>
      <c r="L52" s="74"/>
      <c r="M52" s="74"/>
      <c r="N52" s="73"/>
      <c r="O52" s="74"/>
      <c r="P52" s="74"/>
      <c r="Q52" s="74"/>
      <c r="R52" s="73"/>
    </row>
    <row r="53" spans="1:18">
      <c r="A53" s="9" t="s">
        <v>80</v>
      </c>
      <c r="B53" s="17" t="s">
        <v>81</v>
      </c>
      <c r="C53" s="36">
        <v>0</v>
      </c>
      <c r="D53" s="36">
        <v>0</v>
      </c>
      <c r="E53" s="36">
        <v>0</v>
      </c>
      <c r="F53" s="59">
        <f t="shared" si="0"/>
        <v>0</v>
      </c>
      <c r="G53" s="36">
        <v>0</v>
      </c>
      <c r="H53" s="36">
        <v>0</v>
      </c>
      <c r="I53" s="36">
        <v>0</v>
      </c>
      <c r="J53" s="59">
        <f t="shared" ref="J53:J75" si="2">SUM(G53:I53)</f>
        <v>0</v>
      </c>
      <c r="K53" s="69"/>
      <c r="L53" s="69"/>
      <c r="M53" s="69"/>
      <c r="N53" s="72"/>
      <c r="O53" s="69"/>
      <c r="P53" s="69"/>
      <c r="Q53" s="69"/>
      <c r="R53" s="72"/>
    </row>
    <row r="54" spans="1:18">
      <c r="A54" s="9" t="s">
        <v>183</v>
      </c>
      <c r="B54" s="17" t="s">
        <v>82</v>
      </c>
      <c r="C54" s="36">
        <v>0</v>
      </c>
      <c r="D54" s="36">
        <v>0</v>
      </c>
      <c r="E54" s="36">
        <v>0</v>
      </c>
      <c r="F54" s="59">
        <f t="shared" si="0"/>
        <v>0</v>
      </c>
      <c r="G54" s="36">
        <v>0</v>
      </c>
      <c r="H54" s="36">
        <v>0</v>
      </c>
      <c r="I54" s="36">
        <v>0</v>
      </c>
      <c r="J54" s="59">
        <f t="shared" si="2"/>
        <v>0</v>
      </c>
      <c r="K54" s="69"/>
      <c r="L54" s="69"/>
      <c r="M54" s="69"/>
      <c r="N54" s="72"/>
      <c r="O54" s="69"/>
      <c r="P54" s="69"/>
      <c r="Q54" s="69"/>
      <c r="R54" s="72"/>
    </row>
    <row r="55" spans="1:18">
      <c r="A55" s="12" t="s">
        <v>204</v>
      </c>
      <c r="B55" s="17" t="s">
        <v>83</v>
      </c>
      <c r="C55" s="36">
        <v>0</v>
      </c>
      <c r="D55" s="36">
        <v>0</v>
      </c>
      <c r="E55" s="36">
        <v>0</v>
      </c>
      <c r="F55" s="59">
        <f t="shared" si="0"/>
        <v>0</v>
      </c>
      <c r="G55" s="36">
        <v>0</v>
      </c>
      <c r="H55" s="36">
        <v>0</v>
      </c>
      <c r="I55" s="36">
        <v>0</v>
      </c>
      <c r="J55" s="59">
        <f t="shared" si="2"/>
        <v>0</v>
      </c>
      <c r="K55" s="69"/>
      <c r="L55" s="69"/>
      <c r="M55" s="69"/>
      <c r="N55" s="72"/>
      <c r="O55" s="69"/>
      <c r="P55" s="69"/>
      <c r="Q55" s="69"/>
      <c r="R55" s="72"/>
    </row>
    <row r="56" spans="1:18">
      <c r="A56" s="12" t="s">
        <v>205</v>
      </c>
      <c r="B56" s="17" t="s">
        <v>84</v>
      </c>
      <c r="C56" s="36">
        <v>0</v>
      </c>
      <c r="D56" s="36">
        <v>0</v>
      </c>
      <c r="E56" s="36">
        <v>0</v>
      </c>
      <c r="F56" s="59">
        <f t="shared" si="0"/>
        <v>0</v>
      </c>
      <c r="G56" s="36">
        <v>0</v>
      </c>
      <c r="H56" s="36">
        <v>0</v>
      </c>
      <c r="I56" s="36">
        <v>0</v>
      </c>
      <c r="J56" s="59">
        <f t="shared" si="2"/>
        <v>0</v>
      </c>
      <c r="K56" s="69"/>
      <c r="L56" s="69"/>
      <c r="M56" s="69"/>
      <c r="N56" s="72"/>
      <c r="O56" s="69"/>
      <c r="P56" s="69"/>
      <c r="Q56" s="69"/>
      <c r="R56" s="72"/>
    </row>
    <row r="57" spans="1:18">
      <c r="A57" s="12" t="s">
        <v>206</v>
      </c>
      <c r="B57" s="17" t="s">
        <v>85</v>
      </c>
      <c r="C57" s="36">
        <v>0</v>
      </c>
      <c r="D57" s="36">
        <v>0</v>
      </c>
      <c r="E57" s="36">
        <v>0</v>
      </c>
      <c r="F57" s="59">
        <f t="shared" si="0"/>
        <v>0</v>
      </c>
      <c r="G57" s="36">
        <v>0</v>
      </c>
      <c r="H57" s="36">
        <v>0</v>
      </c>
      <c r="I57" s="36">
        <v>0</v>
      </c>
      <c r="J57" s="59">
        <f t="shared" si="2"/>
        <v>0</v>
      </c>
      <c r="K57" s="69"/>
      <c r="L57" s="69"/>
      <c r="M57" s="69"/>
      <c r="N57" s="72"/>
      <c r="O57" s="69"/>
      <c r="P57" s="69"/>
      <c r="Q57" s="69"/>
      <c r="R57" s="72"/>
    </row>
    <row r="58" spans="1:18">
      <c r="A58" s="9" t="s">
        <v>207</v>
      </c>
      <c r="B58" s="17" t="s">
        <v>86</v>
      </c>
      <c r="C58" s="36">
        <v>0</v>
      </c>
      <c r="D58" s="36">
        <v>0</v>
      </c>
      <c r="E58" s="36">
        <v>0</v>
      </c>
      <c r="F58" s="59">
        <f t="shared" si="0"/>
        <v>0</v>
      </c>
      <c r="G58" s="36">
        <v>0</v>
      </c>
      <c r="H58" s="36">
        <v>0</v>
      </c>
      <c r="I58" s="36">
        <v>0</v>
      </c>
      <c r="J58" s="59">
        <f t="shared" si="2"/>
        <v>0</v>
      </c>
      <c r="K58" s="69"/>
      <c r="L58" s="69"/>
      <c r="M58" s="69"/>
      <c r="N58" s="72"/>
      <c r="O58" s="69"/>
      <c r="P58" s="69"/>
      <c r="Q58" s="69"/>
      <c r="R58" s="72"/>
    </row>
    <row r="59" spans="1:18">
      <c r="A59" s="9" t="s">
        <v>208</v>
      </c>
      <c r="B59" s="17" t="s">
        <v>87</v>
      </c>
      <c r="C59" s="36">
        <v>0</v>
      </c>
      <c r="D59" s="36">
        <v>0</v>
      </c>
      <c r="E59" s="36">
        <v>0</v>
      </c>
      <c r="F59" s="59">
        <f t="shared" si="0"/>
        <v>0</v>
      </c>
      <c r="G59" s="36">
        <v>0</v>
      </c>
      <c r="H59" s="36">
        <v>0</v>
      </c>
      <c r="I59" s="36">
        <v>0</v>
      </c>
      <c r="J59" s="59">
        <f t="shared" si="2"/>
        <v>0</v>
      </c>
      <c r="K59" s="69"/>
      <c r="L59" s="69"/>
      <c r="M59" s="69"/>
      <c r="N59" s="72"/>
      <c r="O59" s="69"/>
      <c r="P59" s="69"/>
      <c r="Q59" s="69"/>
      <c r="R59" s="72"/>
    </row>
    <row r="60" spans="1:18">
      <c r="A60" s="9" t="s">
        <v>209</v>
      </c>
      <c r="B60" s="17" t="s">
        <v>88</v>
      </c>
      <c r="C60" s="36">
        <v>0</v>
      </c>
      <c r="D60" s="36">
        <v>0</v>
      </c>
      <c r="E60" s="36">
        <v>0</v>
      </c>
      <c r="F60" s="59">
        <f t="shared" si="0"/>
        <v>0</v>
      </c>
      <c r="G60" s="36">
        <v>0</v>
      </c>
      <c r="H60" s="36">
        <v>0</v>
      </c>
      <c r="I60" s="36">
        <v>0</v>
      </c>
      <c r="J60" s="59">
        <f t="shared" si="2"/>
        <v>0</v>
      </c>
      <c r="K60" s="69"/>
      <c r="L60" s="69"/>
      <c r="M60" s="69"/>
      <c r="N60" s="72"/>
      <c r="O60" s="69"/>
      <c r="P60" s="69"/>
      <c r="Q60" s="69"/>
      <c r="R60" s="72"/>
    </row>
    <row r="61" spans="1:18" s="30" customFormat="1" ht="15.75">
      <c r="A61" s="25" t="s">
        <v>184</v>
      </c>
      <c r="B61" s="28" t="s">
        <v>89</v>
      </c>
      <c r="C61" s="38">
        <f>SUM(C53:C60)</f>
        <v>0</v>
      </c>
      <c r="D61" s="38">
        <f>SUM(D53:D60)</f>
        <v>0</v>
      </c>
      <c r="E61" s="38">
        <f>SUM(E53:E60)</f>
        <v>0</v>
      </c>
      <c r="F61" s="56">
        <f t="shared" si="0"/>
        <v>0</v>
      </c>
      <c r="G61" s="38">
        <f>SUM(G53:G60)</f>
        <v>0</v>
      </c>
      <c r="H61" s="38">
        <f>SUM(H53:H60)</f>
        <v>0</v>
      </c>
      <c r="I61" s="38">
        <f>SUM(I53:I60)</f>
        <v>0</v>
      </c>
      <c r="J61" s="56">
        <f t="shared" si="2"/>
        <v>0</v>
      </c>
      <c r="K61" s="74"/>
      <c r="L61" s="74"/>
      <c r="M61" s="74"/>
      <c r="N61" s="74"/>
      <c r="O61" s="74"/>
      <c r="P61" s="74"/>
      <c r="Q61" s="74"/>
      <c r="R61" s="74"/>
    </row>
    <row r="62" spans="1:18">
      <c r="A62" s="8" t="s">
        <v>210</v>
      </c>
      <c r="B62" s="17" t="s">
        <v>90</v>
      </c>
      <c r="C62" s="36">
        <v>0</v>
      </c>
      <c r="D62" s="36">
        <v>0</v>
      </c>
      <c r="E62" s="36">
        <v>0</v>
      </c>
      <c r="F62" s="59">
        <f t="shared" si="0"/>
        <v>0</v>
      </c>
      <c r="G62" s="36">
        <v>0</v>
      </c>
      <c r="H62" s="36">
        <v>0</v>
      </c>
      <c r="I62" s="36">
        <v>0</v>
      </c>
      <c r="J62" s="59">
        <f t="shared" si="2"/>
        <v>0</v>
      </c>
      <c r="K62" s="69"/>
      <c r="L62" s="69"/>
      <c r="M62" s="69"/>
      <c r="N62" s="72"/>
      <c r="O62" s="69"/>
      <c r="P62" s="69"/>
      <c r="Q62" s="69"/>
      <c r="R62" s="72"/>
    </row>
    <row r="63" spans="1:18">
      <c r="A63" s="8" t="s">
        <v>91</v>
      </c>
      <c r="B63" s="17" t="s">
        <v>92</v>
      </c>
      <c r="C63" s="36">
        <v>0</v>
      </c>
      <c r="D63" s="36">
        <v>0</v>
      </c>
      <c r="E63" s="36">
        <v>0</v>
      </c>
      <c r="F63" s="59">
        <f t="shared" si="0"/>
        <v>0</v>
      </c>
      <c r="G63" s="36">
        <v>0</v>
      </c>
      <c r="H63" s="36">
        <v>0</v>
      </c>
      <c r="I63" s="36">
        <v>0</v>
      </c>
      <c r="J63" s="59">
        <f t="shared" si="2"/>
        <v>0</v>
      </c>
      <c r="K63" s="69"/>
      <c r="L63" s="69"/>
      <c r="M63" s="69"/>
      <c r="N63" s="72"/>
      <c r="O63" s="69"/>
      <c r="P63" s="69"/>
      <c r="Q63" s="69"/>
      <c r="R63" s="72"/>
    </row>
    <row r="64" spans="1:18">
      <c r="A64" s="8" t="s">
        <v>93</v>
      </c>
      <c r="B64" s="17" t="s">
        <v>94</v>
      </c>
      <c r="C64" s="36">
        <v>0</v>
      </c>
      <c r="D64" s="36">
        <v>0</v>
      </c>
      <c r="E64" s="36">
        <v>0</v>
      </c>
      <c r="F64" s="59">
        <f t="shared" si="0"/>
        <v>0</v>
      </c>
      <c r="G64" s="36">
        <v>0</v>
      </c>
      <c r="H64" s="36">
        <v>0</v>
      </c>
      <c r="I64" s="36">
        <v>0</v>
      </c>
      <c r="J64" s="59">
        <f t="shared" si="2"/>
        <v>0</v>
      </c>
      <c r="K64" s="69"/>
      <c r="L64" s="69"/>
      <c r="M64" s="69"/>
      <c r="N64" s="72"/>
      <c r="O64" s="69"/>
      <c r="P64" s="69"/>
      <c r="Q64" s="69"/>
      <c r="R64" s="72"/>
    </row>
    <row r="65" spans="1:18">
      <c r="A65" s="8" t="s">
        <v>185</v>
      </c>
      <c r="B65" s="17" t="s">
        <v>95</v>
      </c>
      <c r="C65" s="36">
        <v>0</v>
      </c>
      <c r="D65" s="36">
        <v>0</v>
      </c>
      <c r="E65" s="36">
        <v>0</v>
      </c>
      <c r="F65" s="59">
        <f t="shared" si="0"/>
        <v>0</v>
      </c>
      <c r="G65" s="36">
        <v>0</v>
      </c>
      <c r="H65" s="36">
        <v>0</v>
      </c>
      <c r="I65" s="36">
        <v>0</v>
      </c>
      <c r="J65" s="59">
        <f t="shared" si="2"/>
        <v>0</v>
      </c>
      <c r="K65" s="69"/>
      <c r="L65" s="69"/>
      <c r="M65" s="69"/>
      <c r="N65" s="72"/>
      <c r="O65" s="69"/>
      <c r="P65" s="69"/>
      <c r="Q65" s="69"/>
      <c r="R65" s="72"/>
    </row>
    <row r="66" spans="1:18">
      <c r="A66" s="8" t="s">
        <v>211</v>
      </c>
      <c r="B66" s="17" t="s">
        <v>96</v>
      </c>
      <c r="C66" s="36">
        <v>0</v>
      </c>
      <c r="D66" s="36">
        <v>0</v>
      </c>
      <c r="E66" s="36">
        <v>0</v>
      </c>
      <c r="F66" s="59">
        <f t="shared" si="0"/>
        <v>0</v>
      </c>
      <c r="G66" s="36">
        <v>0</v>
      </c>
      <c r="H66" s="36">
        <v>0</v>
      </c>
      <c r="I66" s="36">
        <v>0</v>
      </c>
      <c r="J66" s="59">
        <f t="shared" si="2"/>
        <v>0</v>
      </c>
      <c r="K66" s="69"/>
      <c r="L66" s="69"/>
      <c r="M66" s="69"/>
      <c r="N66" s="72"/>
      <c r="O66" s="69"/>
      <c r="P66" s="69"/>
      <c r="Q66" s="69"/>
      <c r="R66" s="72"/>
    </row>
    <row r="67" spans="1:18">
      <c r="A67" s="8" t="s">
        <v>186</v>
      </c>
      <c r="B67" s="17" t="s">
        <v>97</v>
      </c>
      <c r="C67" s="36">
        <v>0</v>
      </c>
      <c r="D67" s="36">
        <v>0</v>
      </c>
      <c r="E67" s="36">
        <v>0</v>
      </c>
      <c r="F67" s="59">
        <f t="shared" si="0"/>
        <v>0</v>
      </c>
      <c r="G67" s="36">
        <v>0</v>
      </c>
      <c r="H67" s="36">
        <v>0</v>
      </c>
      <c r="I67" s="36">
        <v>0</v>
      </c>
      <c r="J67" s="59">
        <f t="shared" si="2"/>
        <v>0</v>
      </c>
      <c r="K67" s="69"/>
      <c r="L67" s="69"/>
      <c r="M67" s="69"/>
      <c r="N67" s="72"/>
      <c r="O67" s="69"/>
      <c r="P67" s="69"/>
      <c r="Q67" s="69"/>
      <c r="R67" s="72"/>
    </row>
    <row r="68" spans="1:18">
      <c r="A68" s="8" t="s">
        <v>212</v>
      </c>
      <c r="B68" s="17" t="s">
        <v>98</v>
      </c>
      <c r="C68" s="36">
        <v>0</v>
      </c>
      <c r="D68" s="36">
        <v>0</v>
      </c>
      <c r="E68" s="36">
        <v>0</v>
      </c>
      <c r="F68" s="59">
        <f t="shared" si="0"/>
        <v>0</v>
      </c>
      <c r="G68" s="36">
        <v>0</v>
      </c>
      <c r="H68" s="36">
        <v>0</v>
      </c>
      <c r="I68" s="36">
        <v>0</v>
      </c>
      <c r="J68" s="59">
        <f t="shared" si="2"/>
        <v>0</v>
      </c>
      <c r="K68" s="69"/>
      <c r="L68" s="69"/>
      <c r="M68" s="69"/>
      <c r="N68" s="72"/>
      <c r="O68" s="69"/>
      <c r="P68" s="69"/>
      <c r="Q68" s="69"/>
      <c r="R68" s="72"/>
    </row>
    <row r="69" spans="1:18">
      <c r="A69" s="8" t="s">
        <v>213</v>
      </c>
      <c r="B69" s="17" t="s">
        <v>99</v>
      </c>
      <c r="C69" s="36">
        <v>0</v>
      </c>
      <c r="D69" s="36">
        <v>0</v>
      </c>
      <c r="E69" s="36">
        <v>0</v>
      </c>
      <c r="F69" s="59">
        <f t="shared" si="0"/>
        <v>0</v>
      </c>
      <c r="G69" s="36">
        <v>0</v>
      </c>
      <c r="H69" s="36">
        <v>0</v>
      </c>
      <c r="I69" s="36">
        <v>0</v>
      </c>
      <c r="J69" s="59">
        <f t="shared" si="2"/>
        <v>0</v>
      </c>
      <c r="K69" s="69"/>
      <c r="L69" s="69"/>
      <c r="M69" s="69"/>
      <c r="N69" s="72"/>
      <c r="O69" s="69"/>
      <c r="P69" s="69"/>
      <c r="Q69" s="69"/>
      <c r="R69" s="72"/>
    </row>
    <row r="70" spans="1:18">
      <c r="A70" s="8" t="s">
        <v>100</v>
      </c>
      <c r="B70" s="17" t="s">
        <v>101</v>
      </c>
      <c r="C70" s="36">
        <v>0</v>
      </c>
      <c r="D70" s="36">
        <v>0</v>
      </c>
      <c r="E70" s="36">
        <v>0</v>
      </c>
      <c r="F70" s="59">
        <f t="shared" si="0"/>
        <v>0</v>
      </c>
      <c r="G70" s="36">
        <v>0</v>
      </c>
      <c r="H70" s="36">
        <v>0</v>
      </c>
      <c r="I70" s="36">
        <v>0</v>
      </c>
      <c r="J70" s="59">
        <f t="shared" si="2"/>
        <v>0</v>
      </c>
      <c r="K70" s="69"/>
      <c r="L70" s="69"/>
      <c r="M70" s="69"/>
      <c r="N70" s="72"/>
      <c r="O70" s="69"/>
      <c r="P70" s="69"/>
      <c r="Q70" s="69"/>
      <c r="R70" s="72"/>
    </row>
    <row r="71" spans="1:18">
      <c r="A71" s="13" t="s">
        <v>102</v>
      </c>
      <c r="B71" s="17" t="s">
        <v>103</v>
      </c>
      <c r="C71" s="36">
        <v>0</v>
      </c>
      <c r="D71" s="36">
        <v>0</v>
      </c>
      <c r="E71" s="36">
        <v>0</v>
      </c>
      <c r="F71" s="59">
        <f t="shared" si="0"/>
        <v>0</v>
      </c>
      <c r="G71" s="36">
        <v>0</v>
      </c>
      <c r="H71" s="36">
        <v>0</v>
      </c>
      <c r="I71" s="36">
        <v>0</v>
      </c>
      <c r="J71" s="59">
        <f t="shared" si="2"/>
        <v>0</v>
      </c>
      <c r="K71" s="69"/>
      <c r="L71" s="69"/>
      <c r="M71" s="69"/>
      <c r="N71" s="72"/>
      <c r="O71" s="69"/>
      <c r="P71" s="69"/>
      <c r="Q71" s="69"/>
      <c r="R71" s="72"/>
    </row>
    <row r="72" spans="1:18">
      <c r="A72" s="8" t="s">
        <v>233</v>
      </c>
      <c r="B72" s="17" t="s">
        <v>104</v>
      </c>
      <c r="C72" s="36">
        <v>0</v>
      </c>
      <c r="D72" s="36">
        <v>0</v>
      </c>
      <c r="E72" s="36">
        <v>0</v>
      </c>
      <c r="F72" s="59">
        <f t="shared" si="0"/>
        <v>0</v>
      </c>
      <c r="G72" s="36">
        <v>0</v>
      </c>
      <c r="H72" s="36">
        <v>0</v>
      </c>
      <c r="I72" s="36">
        <v>0</v>
      </c>
      <c r="J72" s="59">
        <f t="shared" si="2"/>
        <v>0</v>
      </c>
      <c r="K72" s="69"/>
      <c r="L72" s="69"/>
      <c r="M72" s="69"/>
      <c r="N72" s="72"/>
      <c r="O72" s="69"/>
      <c r="P72" s="69"/>
      <c r="Q72" s="69"/>
      <c r="R72" s="72"/>
    </row>
    <row r="73" spans="1:18">
      <c r="A73" s="13" t="s">
        <v>214</v>
      </c>
      <c r="B73" s="17" t="s">
        <v>105</v>
      </c>
      <c r="C73" s="35">
        <v>0</v>
      </c>
      <c r="D73" s="35">
        <v>0</v>
      </c>
      <c r="E73" s="35">
        <v>0</v>
      </c>
      <c r="F73" s="59">
        <f t="shared" ref="F73:F125" si="3">SUM(C73:E73)</f>
        <v>0</v>
      </c>
      <c r="G73" s="35">
        <v>0</v>
      </c>
      <c r="H73" s="35">
        <v>0</v>
      </c>
      <c r="I73" s="35">
        <v>0</v>
      </c>
      <c r="J73" s="59">
        <f t="shared" si="2"/>
        <v>0</v>
      </c>
      <c r="K73" s="70"/>
      <c r="L73" s="70"/>
      <c r="M73" s="70"/>
      <c r="N73" s="72"/>
      <c r="O73" s="70"/>
      <c r="P73" s="70"/>
      <c r="Q73" s="70"/>
      <c r="R73" s="72"/>
    </row>
    <row r="74" spans="1:18">
      <c r="A74" s="13" t="s">
        <v>235</v>
      </c>
      <c r="B74" s="17" t="s">
        <v>234</v>
      </c>
      <c r="C74" s="36">
        <v>0</v>
      </c>
      <c r="D74" s="36">
        <v>0</v>
      </c>
      <c r="E74" s="36">
        <v>0</v>
      </c>
      <c r="F74" s="59">
        <f t="shared" si="3"/>
        <v>0</v>
      </c>
      <c r="G74" s="36">
        <v>0</v>
      </c>
      <c r="H74" s="36">
        <v>0</v>
      </c>
      <c r="I74" s="36">
        <v>0</v>
      </c>
      <c r="J74" s="59">
        <f t="shared" si="2"/>
        <v>0</v>
      </c>
      <c r="K74" s="69"/>
      <c r="L74" s="69"/>
      <c r="M74" s="69"/>
      <c r="N74" s="72"/>
      <c r="O74" s="69"/>
      <c r="P74" s="69"/>
      <c r="Q74" s="69"/>
      <c r="R74" s="72"/>
    </row>
    <row r="75" spans="1:18" s="30" customFormat="1" ht="15.75">
      <c r="A75" s="25" t="s">
        <v>187</v>
      </c>
      <c r="B75" s="28" t="s">
        <v>106</v>
      </c>
      <c r="C75" s="38">
        <f>SUM(C62:C74)</f>
        <v>0</v>
      </c>
      <c r="D75" s="38">
        <f>SUM(D62:D74)</f>
        <v>0</v>
      </c>
      <c r="E75" s="38">
        <f>SUM(E62:E74)</f>
        <v>0</v>
      </c>
      <c r="F75" s="56">
        <f t="shared" si="3"/>
        <v>0</v>
      </c>
      <c r="G75" s="38">
        <f>SUM(G62:G74)</f>
        <v>0</v>
      </c>
      <c r="H75" s="38">
        <f>SUM(H62:H74)</f>
        <v>0</v>
      </c>
      <c r="I75" s="38">
        <f>SUM(I62:I74)</f>
        <v>0</v>
      </c>
      <c r="J75" s="56">
        <f t="shared" si="2"/>
        <v>0</v>
      </c>
      <c r="K75" s="74"/>
      <c r="L75" s="74"/>
      <c r="M75" s="74"/>
      <c r="N75" s="74"/>
      <c r="O75" s="74"/>
      <c r="P75" s="74"/>
      <c r="Q75" s="74"/>
      <c r="R75" s="74"/>
    </row>
    <row r="76" spans="1:18" s="30" customFormat="1" ht="15.75">
      <c r="A76" s="42" t="s">
        <v>1</v>
      </c>
      <c r="B76" s="43"/>
      <c r="C76" s="45">
        <f t="shared" ref="C76:F76" si="4">SUM(C26+C27+C52+C61+C75)</f>
        <v>19213080</v>
      </c>
      <c r="D76" s="45">
        <f t="shared" si="4"/>
        <v>0</v>
      </c>
      <c r="E76" s="45">
        <f t="shared" si="4"/>
        <v>0</v>
      </c>
      <c r="F76" s="61">
        <f t="shared" si="4"/>
        <v>19213080</v>
      </c>
      <c r="G76" s="45">
        <f t="shared" ref="G76:J76" si="5">SUM(G26+G27+G52+G61+G75)</f>
        <v>19213080</v>
      </c>
      <c r="H76" s="45">
        <f t="shared" si="5"/>
        <v>0</v>
      </c>
      <c r="I76" s="45">
        <f t="shared" si="5"/>
        <v>0</v>
      </c>
      <c r="J76" s="61">
        <f t="shared" si="5"/>
        <v>19213080</v>
      </c>
      <c r="K76" s="77"/>
      <c r="L76" s="77"/>
      <c r="M76" s="77"/>
      <c r="N76" s="77"/>
      <c r="O76" s="77"/>
      <c r="P76" s="77"/>
      <c r="Q76" s="77"/>
      <c r="R76" s="77"/>
    </row>
    <row r="77" spans="1:18">
      <c r="A77" s="21" t="s">
        <v>107</v>
      </c>
      <c r="B77" s="17" t="s">
        <v>108</v>
      </c>
      <c r="C77" s="36">
        <v>0</v>
      </c>
      <c r="D77" s="36">
        <v>0</v>
      </c>
      <c r="E77" s="36">
        <v>0</v>
      </c>
      <c r="F77" s="59">
        <f t="shared" si="3"/>
        <v>0</v>
      </c>
      <c r="G77" s="36">
        <v>0</v>
      </c>
      <c r="H77" s="36">
        <v>0</v>
      </c>
      <c r="I77" s="36">
        <v>0</v>
      </c>
      <c r="J77" s="59">
        <f t="shared" ref="J77:J99" si="6">SUM(G77:I77)</f>
        <v>0</v>
      </c>
      <c r="K77" s="69"/>
      <c r="L77" s="69"/>
      <c r="M77" s="69"/>
      <c r="N77" s="72"/>
      <c r="O77" s="69"/>
      <c r="P77" s="69"/>
      <c r="Q77" s="69"/>
      <c r="R77" s="72"/>
    </row>
    <row r="78" spans="1:18">
      <c r="A78" s="21" t="s">
        <v>215</v>
      </c>
      <c r="B78" s="17" t="s">
        <v>109</v>
      </c>
      <c r="C78" s="36">
        <v>0</v>
      </c>
      <c r="D78" s="36">
        <v>0</v>
      </c>
      <c r="E78" s="36">
        <v>0</v>
      </c>
      <c r="F78" s="59">
        <f t="shared" si="3"/>
        <v>0</v>
      </c>
      <c r="G78" s="36">
        <v>0</v>
      </c>
      <c r="H78" s="36">
        <v>0</v>
      </c>
      <c r="I78" s="36">
        <v>0</v>
      </c>
      <c r="J78" s="59">
        <f t="shared" si="6"/>
        <v>0</v>
      </c>
      <c r="K78" s="69"/>
      <c r="L78" s="69"/>
      <c r="M78" s="69"/>
      <c r="N78" s="72"/>
      <c r="O78" s="69"/>
      <c r="P78" s="69"/>
      <c r="Q78" s="69"/>
      <c r="R78" s="72"/>
    </row>
    <row r="79" spans="1:18">
      <c r="A79" s="21" t="s">
        <v>110</v>
      </c>
      <c r="B79" s="17" t="s">
        <v>111</v>
      </c>
      <c r="C79" s="36">
        <v>0</v>
      </c>
      <c r="D79" s="36">
        <v>0</v>
      </c>
      <c r="E79" s="36">
        <v>0</v>
      </c>
      <c r="F79" s="59">
        <f t="shared" si="3"/>
        <v>0</v>
      </c>
      <c r="G79" s="36">
        <v>0</v>
      </c>
      <c r="H79" s="36">
        <v>0</v>
      </c>
      <c r="I79" s="36">
        <v>0</v>
      </c>
      <c r="J79" s="59">
        <f t="shared" si="6"/>
        <v>0</v>
      </c>
      <c r="K79" s="69"/>
      <c r="L79" s="69"/>
      <c r="M79" s="69"/>
      <c r="N79" s="72"/>
      <c r="O79" s="69"/>
      <c r="P79" s="69"/>
      <c r="Q79" s="69"/>
      <c r="R79" s="72"/>
    </row>
    <row r="80" spans="1:18">
      <c r="A80" s="21" t="s">
        <v>112</v>
      </c>
      <c r="B80" s="17" t="s">
        <v>113</v>
      </c>
      <c r="C80" s="36">
        <v>50000</v>
      </c>
      <c r="D80" s="36">
        <v>0</v>
      </c>
      <c r="E80" s="36">
        <v>0</v>
      </c>
      <c r="F80" s="59">
        <f t="shared" si="3"/>
        <v>50000</v>
      </c>
      <c r="G80" s="36">
        <v>50000</v>
      </c>
      <c r="H80" s="36">
        <v>0</v>
      </c>
      <c r="I80" s="36">
        <v>0</v>
      </c>
      <c r="J80" s="59">
        <f t="shared" si="6"/>
        <v>50000</v>
      </c>
      <c r="K80" s="68"/>
      <c r="L80" s="69"/>
      <c r="M80" s="69"/>
      <c r="N80" s="72"/>
      <c r="O80" s="70"/>
      <c r="P80" s="69"/>
      <c r="Q80" s="69"/>
      <c r="R80" s="72"/>
    </row>
    <row r="81" spans="1:18">
      <c r="A81" s="5" t="s">
        <v>114</v>
      </c>
      <c r="B81" s="17" t="s">
        <v>115</v>
      </c>
      <c r="C81" s="36">
        <v>0</v>
      </c>
      <c r="D81" s="36">
        <v>0</v>
      </c>
      <c r="E81" s="36">
        <v>0</v>
      </c>
      <c r="F81" s="59">
        <f t="shared" si="3"/>
        <v>0</v>
      </c>
      <c r="G81" s="36">
        <v>0</v>
      </c>
      <c r="H81" s="36">
        <v>0</v>
      </c>
      <c r="I81" s="36">
        <v>0</v>
      </c>
      <c r="J81" s="59">
        <f t="shared" si="6"/>
        <v>0</v>
      </c>
      <c r="K81" s="69"/>
      <c r="L81" s="69"/>
      <c r="M81" s="69"/>
      <c r="N81" s="72"/>
      <c r="O81" s="69"/>
      <c r="P81" s="69"/>
      <c r="Q81" s="69"/>
      <c r="R81" s="72"/>
    </row>
    <row r="82" spans="1:18">
      <c r="A82" s="5" t="s">
        <v>116</v>
      </c>
      <c r="B82" s="17" t="s">
        <v>117</v>
      </c>
      <c r="C82" s="36">
        <v>0</v>
      </c>
      <c r="D82" s="36">
        <v>0</v>
      </c>
      <c r="E82" s="36">
        <v>0</v>
      </c>
      <c r="F82" s="59">
        <f t="shared" si="3"/>
        <v>0</v>
      </c>
      <c r="G82" s="36">
        <v>0</v>
      </c>
      <c r="H82" s="36">
        <v>0</v>
      </c>
      <c r="I82" s="36">
        <v>0</v>
      </c>
      <c r="J82" s="59">
        <f t="shared" si="6"/>
        <v>0</v>
      </c>
      <c r="K82" s="69"/>
      <c r="L82" s="69"/>
      <c r="M82" s="69"/>
      <c r="N82" s="72"/>
      <c r="O82" s="69"/>
      <c r="P82" s="69"/>
      <c r="Q82" s="69"/>
      <c r="R82" s="72"/>
    </row>
    <row r="83" spans="1:18">
      <c r="A83" s="5" t="s">
        <v>118</v>
      </c>
      <c r="B83" s="17" t="s">
        <v>119</v>
      </c>
      <c r="C83" s="36">
        <v>15000</v>
      </c>
      <c r="D83" s="36">
        <v>0</v>
      </c>
      <c r="E83" s="36">
        <v>0</v>
      </c>
      <c r="F83" s="59">
        <f t="shared" si="3"/>
        <v>15000</v>
      </c>
      <c r="G83" s="36">
        <v>15000</v>
      </c>
      <c r="H83" s="36">
        <v>0</v>
      </c>
      <c r="I83" s="36">
        <v>0</v>
      </c>
      <c r="J83" s="59">
        <f t="shared" si="6"/>
        <v>15000</v>
      </c>
      <c r="K83" s="68"/>
      <c r="L83" s="69"/>
      <c r="M83" s="69"/>
      <c r="N83" s="72"/>
      <c r="O83" s="70"/>
      <c r="P83" s="69"/>
      <c r="Q83" s="69"/>
      <c r="R83" s="72"/>
    </row>
    <row r="84" spans="1:18" s="30" customFormat="1" ht="15.75">
      <c r="A84" s="26" t="s">
        <v>188</v>
      </c>
      <c r="B84" s="28" t="s">
        <v>120</v>
      </c>
      <c r="C84" s="38">
        <f>SUM(C77:C83)</f>
        <v>65000</v>
      </c>
      <c r="D84" s="38">
        <f>SUM(D77:D83)</f>
        <v>0</v>
      </c>
      <c r="E84" s="38">
        <f>SUM(E77:E83)</f>
        <v>0</v>
      </c>
      <c r="F84" s="56">
        <f t="shared" si="3"/>
        <v>65000</v>
      </c>
      <c r="G84" s="38">
        <f>SUM(G77:G83)</f>
        <v>65000</v>
      </c>
      <c r="H84" s="38">
        <f>SUM(H77:H83)</f>
        <v>0</v>
      </c>
      <c r="I84" s="38">
        <f>SUM(I77:I83)</f>
        <v>0</v>
      </c>
      <c r="J84" s="56">
        <f t="shared" si="6"/>
        <v>65000</v>
      </c>
      <c r="K84" s="74"/>
      <c r="L84" s="74"/>
      <c r="M84" s="74"/>
      <c r="N84" s="74"/>
      <c r="O84" s="74"/>
      <c r="P84" s="74"/>
      <c r="Q84" s="74"/>
      <c r="R84" s="74"/>
    </row>
    <row r="85" spans="1:18">
      <c r="A85" s="9" t="s">
        <v>121</v>
      </c>
      <c r="B85" s="17" t="s">
        <v>122</v>
      </c>
      <c r="C85" s="36">
        <v>0</v>
      </c>
      <c r="D85" s="36">
        <v>0</v>
      </c>
      <c r="E85" s="36">
        <v>0</v>
      </c>
      <c r="F85" s="59">
        <f t="shared" si="3"/>
        <v>0</v>
      </c>
      <c r="G85" s="36">
        <v>0</v>
      </c>
      <c r="H85" s="36">
        <v>0</v>
      </c>
      <c r="I85" s="36">
        <v>0</v>
      </c>
      <c r="J85" s="59">
        <f t="shared" si="6"/>
        <v>0</v>
      </c>
      <c r="K85" s="69"/>
      <c r="L85" s="69"/>
      <c r="M85" s="69"/>
      <c r="N85" s="72"/>
      <c r="O85" s="69"/>
      <c r="P85" s="69"/>
      <c r="Q85" s="69"/>
      <c r="R85" s="72"/>
    </row>
    <row r="86" spans="1:18">
      <c r="A86" s="9" t="s">
        <v>123</v>
      </c>
      <c r="B86" s="17" t="s">
        <v>124</v>
      </c>
      <c r="C86" s="36">
        <v>0</v>
      </c>
      <c r="D86" s="36">
        <v>0</v>
      </c>
      <c r="E86" s="36">
        <v>0</v>
      </c>
      <c r="F86" s="59">
        <f t="shared" si="3"/>
        <v>0</v>
      </c>
      <c r="G86" s="36">
        <v>0</v>
      </c>
      <c r="H86" s="36">
        <v>0</v>
      </c>
      <c r="I86" s="36">
        <v>0</v>
      </c>
      <c r="J86" s="59">
        <f t="shared" si="6"/>
        <v>0</v>
      </c>
      <c r="K86" s="69"/>
      <c r="L86" s="69"/>
      <c r="M86" s="69"/>
      <c r="N86" s="72"/>
      <c r="O86" s="69"/>
      <c r="P86" s="69"/>
      <c r="Q86" s="69"/>
      <c r="R86" s="72"/>
    </row>
    <row r="87" spans="1:18">
      <c r="A87" s="9" t="s">
        <v>125</v>
      </c>
      <c r="B87" s="17" t="s">
        <v>126</v>
      </c>
      <c r="C87" s="36">
        <v>0</v>
      </c>
      <c r="D87" s="36">
        <v>0</v>
      </c>
      <c r="E87" s="36">
        <v>0</v>
      </c>
      <c r="F87" s="59">
        <f t="shared" si="3"/>
        <v>0</v>
      </c>
      <c r="G87" s="36">
        <v>0</v>
      </c>
      <c r="H87" s="36">
        <v>0</v>
      </c>
      <c r="I87" s="36">
        <v>0</v>
      </c>
      <c r="J87" s="59">
        <f t="shared" si="6"/>
        <v>0</v>
      </c>
      <c r="K87" s="69"/>
      <c r="L87" s="69"/>
      <c r="M87" s="69"/>
      <c r="N87" s="72"/>
      <c r="O87" s="69"/>
      <c r="P87" s="69"/>
      <c r="Q87" s="69"/>
      <c r="R87" s="72"/>
    </row>
    <row r="88" spans="1:18">
      <c r="A88" s="9" t="s">
        <v>127</v>
      </c>
      <c r="B88" s="17" t="s">
        <v>128</v>
      </c>
      <c r="C88" s="36">
        <v>0</v>
      </c>
      <c r="D88" s="36">
        <v>0</v>
      </c>
      <c r="E88" s="36">
        <v>0</v>
      </c>
      <c r="F88" s="59">
        <f t="shared" si="3"/>
        <v>0</v>
      </c>
      <c r="G88" s="36">
        <v>0</v>
      </c>
      <c r="H88" s="36">
        <v>0</v>
      </c>
      <c r="I88" s="36">
        <v>0</v>
      </c>
      <c r="J88" s="59">
        <f t="shared" si="6"/>
        <v>0</v>
      </c>
      <c r="K88" s="69"/>
      <c r="L88" s="69"/>
      <c r="M88" s="69"/>
      <c r="N88" s="72"/>
      <c r="O88" s="69"/>
      <c r="P88" s="69"/>
      <c r="Q88" s="69"/>
      <c r="R88" s="72"/>
    </row>
    <row r="89" spans="1:18" s="30" customFormat="1" ht="15.75">
      <c r="A89" s="25" t="s">
        <v>189</v>
      </c>
      <c r="B89" s="28" t="s">
        <v>129</v>
      </c>
      <c r="C89" s="38">
        <f>SUM(C85:C88)</f>
        <v>0</v>
      </c>
      <c r="D89" s="38">
        <f>SUM(D85:D88)</f>
        <v>0</v>
      </c>
      <c r="E89" s="38">
        <f>SUM(E85:E88)</f>
        <v>0</v>
      </c>
      <c r="F89" s="56">
        <f t="shared" si="3"/>
        <v>0</v>
      </c>
      <c r="G89" s="38">
        <f>SUM(G85:G88)</f>
        <v>0</v>
      </c>
      <c r="H89" s="38">
        <f>SUM(H85:H88)</f>
        <v>0</v>
      </c>
      <c r="I89" s="38">
        <f>SUM(I85:I88)</f>
        <v>0</v>
      </c>
      <c r="J89" s="56">
        <f t="shared" si="6"/>
        <v>0</v>
      </c>
      <c r="K89" s="74"/>
      <c r="L89" s="74"/>
      <c r="M89" s="74"/>
      <c r="N89" s="74"/>
      <c r="O89" s="74"/>
      <c r="P89" s="74"/>
      <c r="Q89" s="74"/>
      <c r="R89" s="74"/>
    </row>
    <row r="90" spans="1:18">
      <c r="A90" s="9" t="s">
        <v>130</v>
      </c>
      <c r="B90" s="17" t="s">
        <v>131</v>
      </c>
      <c r="C90" s="36">
        <v>0</v>
      </c>
      <c r="D90" s="36">
        <v>0</v>
      </c>
      <c r="E90" s="36">
        <v>0</v>
      </c>
      <c r="F90" s="59">
        <f t="shared" si="3"/>
        <v>0</v>
      </c>
      <c r="G90" s="36">
        <v>0</v>
      </c>
      <c r="H90" s="36">
        <v>0</v>
      </c>
      <c r="I90" s="36">
        <v>0</v>
      </c>
      <c r="J90" s="59">
        <f t="shared" si="6"/>
        <v>0</v>
      </c>
      <c r="K90" s="69"/>
      <c r="L90" s="69"/>
      <c r="M90" s="69"/>
      <c r="N90" s="72"/>
      <c r="O90" s="69"/>
      <c r="P90" s="69"/>
      <c r="Q90" s="69"/>
      <c r="R90" s="72"/>
    </row>
    <row r="91" spans="1:18">
      <c r="A91" s="9" t="s">
        <v>216</v>
      </c>
      <c r="B91" s="17" t="s">
        <v>132</v>
      </c>
      <c r="C91" s="36">
        <v>0</v>
      </c>
      <c r="D91" s="36">
        <v>0</v>
      </c>
      <c r="E91" s="36">
        <v>0</v>
      </c>
      <c r="F91" s="59">
        <f t="shared" si="3"/>
        <v>0</v>
      </c>
      <c r="G91" s="36">
        <v>0</v>
      </c>
      <c r="H91" s="36">
        <v>0</v>
      </c>
      <c r="I91" s="36">
        <v>0</v>
      </c>
      <c r="J91" s="59">
        <f t="shared" si="6"/>
        <v>0</v>
      </c>
      <c r="K91" s="69"/>
      <c r="L91" s="69"/>
      <c r="M91" s="69"/>
      <c r="N91" s="72"/>
      <c r="O91" s="69"/>
      <c r="P91" s="69"/>
      <c r="Q91" s="69"/>
      <c r="R91" s="72"/>
    </row>
    <row r="92" spans="1:18">
      <c r="A92" s="9" t="s">
        <v>217</v>
      </c>
      <c r="B92" s="17" t="s">
        <v>133</v>
      </c>
      <c r="C92" s="36">
        <v>0</v>
      </c>
      <c r="D92" s="36">
        <v>0</v>
      </c>
      <c r="E92" s="36">
        <v>0</v>
      </c>
      <c r="F92" s="59">
        <f t="shared" si="3"/>
        <v>0</v>
      </c>
      <c r="G92" s="36">
        <v>0</v>
      </c>
      <c r="H92" s="36">
        <v>0</v>
      </c>
      <c r="I92" s="36">
        <v>0</v>
      </c>
      <c r="J92" s="59">
        <f t="shared" si="6"/>
        <v>0</v>
      </c>
      <c r="K92" s="69"/>
      <c r="L92" s="69"/>
      <c r="M92" s="69"/>
      <c r="N92" s="72"/>
      <c r="O92" s="69"/>
      <c r="P92" s="69"/>
      <c r="Q92" s="69"/>
      <c r="R92" s="72"/>
    </row>
    <row r="93" spans="1:18">
      <c r="A93" s="9" t="s">
        <v>218</v>
      </c>
      <c r="B93" s="17" t="s">
        <v>134</v>
      </c>
      <c r="C93" s="36">
        <v>0</v>
      </c>
      <c r="D93" s="36">
        <v>0</v>
      </c>
      <c r="E93" s="36">
        <v>0</v>
      </c>
      <c r="F93" s="59">
        <f t="shared" si="3"/>
        <v>0</v>
      </c>
      <c r="G93" s="36">
        <v>0</v>
      </c>
      <c r="H93" s="36">
        <v>0</v>
      </c>
      <c r="I93" s="36">
        <v>0</v>
      </c>
      <c r="J93" s="59">
        <f t="shared" si="6"/>
        <v>0</v>
      </c>
      <c r="K93" s="69"/>
      <c r="L93" s="69"/>
      <c r="M93" s="69"/>
      <c r="N93" s="72"/>
      <c r="O93" s="69"/>
      <c r="P93" s="69"/>
      <c r="Q93" s="69"/>
      <c r="R93" s="72"/>
    </row>
    <row r="94" spans="1:18">
      <c r="A94" s="9" t="s">
        <v>219</v>
      </c>
      <c r="B94" s="17" t="s">
        <v>135</v>
      </c>
      <c r="C94" s="36">
        <v>0</v>
      </c>
      <c r="D94" s="36">
        <v>0</v>
      </c>
      <c r="E94" s="36">
        <v>0</v>
      </c>
      <c r="F94" s="59">
        <f t="shared" si="3"/>
        <v>0</v>
      </c>
      <c r="G94" s="36">
        <v>0</v>
      </c>
      <c r="H94" s="36">
        <v>0</v>
      </c>
      <c r="I94" s="36">
        <v>0</v>
      </c>
      <c r="J94" s="59">
        <f t="shared" si="6"/>
        <v>0</v>
      </c>
      <c r="K94" s="69"/>
      <c r="L94" s="69"/>
      <c r="M94" s="69"/>
      <c r="N94" s="72"/>
      <c r="O94" s="69"/>
      <c r="P94" s="69"/>
      <c r="Q94" s="69"/>
      <c r="R94" s="72"/>
    </row>
    <row r="95" spans="1:18">
      <c r="A95" s="9" t="s">
        <v>220</v>
      </c>
      <c r="B95" s="17" t="s">
        <v>136</v>
      </c>
      <c r="C95" s="36">
        <v>0</v>
      </c>
      <c r="D95" s="36">
        <v>0</v>
      </c>
      <c r="E95" s="36">
        <v>0</v>
      </c>
      <c r="F95" s="59">
        <f t="shared" si="3"/>
        <v>0</v>
      </c>
      <c r="G95" s="36">
        <v>0</v>
      </c>
      <c r="H95" s="36">
        <v>0</v>
      </c>
      <c r="I95" s="36">
        <v>0</v>
      </c>
      <c r="J95" s="59">
        <f t="shared" si="6"/>
        <v>0</v>
      </c>
      <c r="K95" s="69"/>
      <c r="L95" s="69"/>
      <c r="M95" s="69"/>
      <c r="N95" s="72"/>
      <c r="O95" s="69"/>
      <c r="P95" s="69"/>
      <c r="Q95" s="69"/>
      <c r="R95" s="72"/>
    </row>
    <row r="96" spans="1:18">
      <c r="A96" s="9" t="s">
        <v>137</v>
      </c>
      <c r="B96" s="17" t="s">
        <v>138</v>
      </c>
      <c r="C96" s="36">
        <v>0</v>
      </c>
      <c r="D96" s="36">
        <v>0</v>
      </c>
      <c r="E96" s="36">
        <v>0</v>
      </c>
      <c r="F96" s="59">
        <f t="shared" si="3"/>
        <v>0</v>
      </c>
      <c r="G96" s="36">
        <v>0</v>
      </c>
      <c r="H96" s="36">
        <v>0</v>
      </c>
      <c r="I96" s="36">
        <v>0</v>
      </c>
      <c r="J96" s="59">
        <f t="shared" si="6"/>
        <v>0</v>
      </c>
      <c r="K96" s="69"/>
      <c r="L96" s="69"/>
      <c r="M96" s="69"/>
      <c r="N96" s="72"/>
      <c r="O96" s="69"/>
      <c r="P96" s="69"/>
      <c r="Q96" s="69"/>
      <c r="R96" s="72"/>
    </row>
    <row r="97" spans="1:18">
      <c r="A97" s="9" t="s">
        <v>236</v>
      </c>
      <c r="B97" s="17" t="s">
        <v>139</v>
      </c>
      <c r="C97" s="36">
        <v>0</v>
      </c>
      <c r="D97" s="36">
        <v>0</v>
      </c>
      <c r="E97" s="36">
        <v>0</v>
      </c>
      <c r="F97" s="59">
        <f t="shared" si="3"/>
        <v>0</v>
      </c>
      <c r="G97" s="36">
        <v>0</v>
      </c>
      <c r="H97" s="36">
        <v>0</v>
      </c>
      <c r="I97" s="36">
        <v>0</v>
      </c>
      <c r="J97" s="59">
        <f t="shared" si="6"/>
        <v>0</v>
      </c>
      <c r="K97" s="69"/>
      <c r="L97" s="69"/>
      <c r="M97" s="69"/>
      <c r="N97" s="72"/>
      <c r="O97" s="69"/>
      <c r="P97" s="69"/>
      <c r="Q97" s="69"/>
      <c r="R97" s="72"/>
    </row>
    <row r="98" spans="1:18">
      <c r="A98" s="9" t="s">
        <v>237</v>
      </c>
      <c r="B98" s="17" t="s">
        <v>238</v>
      </c>
      <c r="C98" s="36">
        <v>0</v>
      </c>
      <c r="D98" s="36">
        <v>0</v>
      </c>
      <c r="E98" s="36">
        <v>0</v>
      </c>
      <c r="F98" s="59">
        <f t="shared" si="3"/>
        <v>0</v>
      </c>
      <c r="G98" s="36">
        <v>0</v>
      </c>
      <c r="H98" s="36">
        <v>0</v>
      </c>
      <c r="I98" s="36">
        <v>0</v>
      </c>
      <c r="J98" s="59">
        <f t="shared" si="6"/>
        <v>0</v>
      </c>
      <c r="K98" s="69"/>
      <c r="L98" s="69"/>
      <c r="M98" s="69"/>
      <c r="N98" s="72"/>
      <c r="O98" s="69"/>
      <c r="P98" s="69"/>
      <c r="Q98" s="69"/>
      <c r="R98" s="72"/>
    </row>
    <row r="99" spans="1:18" s="30" customFormat="1" ht="15.75">
      <c r="A99" s="25" t="s">
        <v>190</v>
      </c>
      <c r="B99" s="28" t="s">
        <v>140</v>
      </c>
      <c r="C99" s="38">
        <f>SUM(C90:C98)</f>
        <v>0</v>
      </c>
      <c r="D99" s="38">
        <f>SUM(D90:D98)</f>
        <v>0</v>
      </c>
      <c r="E99" s="38">
        <f>SUM(E90:E98)</f>
        <v>0</v>
      </c>
      <c r="F99" s="56">
        <f t="shared" si="3"/>
        <v>0</v>
      </c>
      <c r="G99" s="38">
        <f>SUM(G90:G98)</f>
        <v>0</v>
      </c>
      <c r="H99" s="38">
        <f>SUM(H90:H98)</f>
        <v>0</v>
      </c>
      <c r="I99" s="38">
        <f>SUM(I90:I98)</f>
        <v>0</v>
      </c>
      <c r="J99" s="56">
        <f t="shared" si="6"/>
        <v>0</v>
      </c>
      <c r="K99" s="74"/>
      <c r="L99" s="74"/>
      <c r="M99" s="74"/>
      <c r="N99" s="74"/>
      <c r="O99" s="74"/>
      <c r="P99" s="74"/>
      <c r="Q99" s="74"/>
      <c r="R99" s="74"/>
    </row>
    <row r="100" spans="1:18" s="30" customFormat="1" ht="15.75">
      <c r="A100" s="42" t="s">
        <v>2</v>
      </c>
      <c r="B100" s="43"/>
      <c r="C100" s="45">
        <f t="shared" ref="C100:F100" si="7">SUM(C84+C89+C99)</f>
        <v>65000</v>
      </c>
      <c r="D100" s="45">
        <f t="shared" si="7"/>
        <v>0</v>
      </c>
      <c r="E100" s="45">
        <f t="shared" si="7"/>
        <v>0</v>
      </c>
      <c r="F100" s="61">
        <f t="shared" si="7"/>
        <v>65000</v>
      </c>
      <c r="G100" s="45">
        <f t="shared" ref="G100:J100" si="8">SUM(G84+G89+G99)</f>
        <v>65000</v>
      </c>
      <c r="H100" s="45">
        <f t="shared" si="8"/>
        <v>0</v>
      </c>
      <c r="I100" s="45">
        <f t="shared" si="8"/>
        <v>0</v>
      </c>
      <c r="J100" s="61">
        <f t="shared" si="8"/>
        <v>65000</v>
      </c>
      <c r="K100" s="77"/>
      <c r="L100" s="77"/>
      <c r="M100" s="77"/>
      <c r="N100" s="77"/>
      <c r="O100" s="77"/>
      <c r="P100" s="77"/>
      <c r="Q100" s="77"/>
      <c r="R100" s="77"/>
    </row>
    <row r="101" spans="1:18" s="30" customFormat="1" ht="17.25">
      <c r="A101" s="46" t="s">
        <v>227</v>
      </c>
      <c r="B101" s="47" t="s">
        <v>141</v>
      </c>
      <c r="C101" s="48">
        <f>C26+C27+C52+C61+C75+C84+C89+C99</f>
        <v>19278080</v>
      </c>
      <c r="D101" s="48">
        <f>D26+D27+D52+D61+D75+D84+D89+D99</f>
        <v>0</v>
      </c>
      <c r="E101" s="48">
        <f>E26+E27+E52+E61+E75+E84+E89+E99</f>
        <v>0</v>
      </c>
      <c r="F101" s="62">
        <f t="shared" si="3"/>
        <v>19278080</v>
      </c>
      <c r="G101" s="48">
        <f>G26+G27+G52+G61+G75+G84+G89+G99</f>
        <v>19278080</v>
      </c>
      <c r="H101" s="48">
        <f>H26+H27+H52+H61+H75+H84+H89+H99</f>
        <v>0</v>
      </c>
      <c r="I101" s="48">
        <f>I26+I27+I52+I61+I75+I84+I89+I99</f>
        <v>0</v>
      </c>
      <c r="J101" s="62">
        <f t="shared" ref="J101:J125" si="9">SUM(G101:I101)</f>
        <v>19278080</v>
      </c>
      <c r="K101" s="79"/>
      <c r="L101" s="79"/>
      <c r="M101" s="79"/>
      <c r="N101" s="80"/>
      <c r="O101" s="79"/>
      <c r="P101" s="79"/>
      <c r="Q101" s="79"/>
      <c r="R101" s="80"/>
    </row>
    <row r="102" spans="1:18">
      <c r="A102" s="9" t="s">
        <v>239</v>
      </c>
      <c r="B102" s="4" t="s">
        <v>142</v>
      </c>
      <c r="C102" s="36">
        <v>0</v>
      </c>
      <c r="D102" s="36">
        <v>0</v>
      </c>
      <c r="E102" s="36">
        <v>0</v>
      </c>
      <c r="F102" s="59">
        <f t="shared" si="3"/>
        <v>0</v>
      </c>
      <c r="G102" s="36">
        <v>0</v>
      </c>
      <c r="H102" s="36">
        <v>0</v>
      </c>
      <c r="I102" s="36">
        <v>0</v>
      </c>
      <c r="J102" s="59">
        <f t="shared" si="9"/>
        <v>0</v>
      </c>
      <c r="K102" s="69"/>
      <c r="L102" s="69"/>
      <c r="M102" s="69"/>
      <c r="N102" s="72"/>
      <c r="O102" s="69"/>
      <c r="P102" s="69"/>
      <c r="Q102" s="69"/>
      <c r="R102" s="72"/>
    </row>
    <row r="103" spans="1:18">
      <c r="A103" s="9" t="s">
        <v>143</v>
      </c>
      <c r="B103" s="4" t="s">
        <v>144</v>
      </c>
      <c r="C103" s="36">
        <v>0</v>
      </c>
      <c r="D103" s="36">
        <v>0</v>
      </c>
      <c r="E103" s="36">
        <v>0</v>
      </c>
      <c r="F103" s="59">
        <f t="shared" si="3"/>
        <v>0</v>
      </c>
      <c r="G103" s="36">
        <v>0</v>
      </c>
      <c r="H103" s="36">
        <v>0</v>
      </c>
      <c r="I103" s="36">
        <v>0</v>
      </c>
      <c r="J103" s="59">
        <f t="shared" si="9"/>
        <v>0</v>
      </c>
      <c r="K103" s="69"/>
      <c r="L103" s="69"/>
      <c r="M103" s="69"/>
      <c r="N103" s="72"/>
      <c r="O103" s="69"/>
      <c r="P103" s="69"/>
      <c r="Q103" s="69"/>
      <c r="R103" s="72"/>
    </row>
    <row r="104" spans="1:18">
      <c r="A104" s="9" t="s">
        <v>221</v>
      </c>
      <c r="B104" s="4" t="s">
        <v>145</v>
      </c>
      <c r="C104" s="36">
        <v>0</v>
      </c>
      <c r="D104" s="36">
        <v>0</v>
      </c>
      <c r="E104" s="36">
        <v>0</v>
      </c>
      <c r="F104" s="59">
        <f t="shared" si="3"/>
        <v>0</v>
      </c>
      <c r="G104" s="36">
        <v>0</v>
      </c>
      <c r="H104" s="36">
        <v>0</v>
      </c>
      <c r="I104" s="36">
        <v>0</v>
      </c>
      <c r="J104" s="59">
        <f t="shared" si="9"/>
        <v>0</v>
      </c>
      <c r="K104" s="69"/>
      <c r="L104" s="69"/>
      <c r="M104" s="69"/>
      <c r="N104" s="72"/>
      <c r="O104" s="69"/>
      <c r="P104" s="69"/>
      <c r="Q104" s="69"/>
      <c r="R104" s="72"/>
    </row>
    <row r="105" spans="1:18" s="30" customFormat="1">
      <c r="A105" s="11" t="s">
        <v>191</v>
      </c>
      <c r="B105" s="6" t="s">
        <v>146</v>
      </c>
      <c r="C105" s="37">
        <f>SUM(C102:C104)</f>
        <v>0</v>
      </c>
      <c r="D105" s="37">
        <f>SUM(D102:D104)</f>
        <v>0</v>
      </c>
      <c r="E105" s="37">
        <f>SUM(E102:E104)</f>
        <v>0</v>
      </c>
      <c r="F105" s="55">
        <f t="shared" si="3"/>
        <v>0</v>
      </c>
      <c r="G105" s="37">
        <f>SUM(G102:G104)</f>
        <v>0</v>
      </c>
      <c r="H105" s="37">
        <f>SUM(H102:H104)</f>
        <v>0</v>
      </c>
      <c r="I105" s="37">
        <f>SUM(I102:I104)</f>
        <v>0</v>
      </c>
      <c r="J105" s="55">
        <f t="shared" si="9"/>
        <v>0</v>
      </c>
      <c r="K105" s="73"/>
      <c r="L105" s="73"/>
      <c r="M105" s="73"/>
      <c r="N105" s="73"/>
      <c r="O105" s="73"/>
      <c r="P105" s="73"/>
      <c r="Q105" s="73"/>
      <c r="R105" s="73"/>
    </row>
    <row r="106" spans="1:18">
      <c r="A106" s="22" t="s">
        <v>222</v>
      </c>
      <c r="B106" s="4" t="s">
        <v>147</v>
      </c>
      <c r="C106" s="36">
        <v>0</v>
      </c>
      <c r="D106" s="36">
        <v>0</v>
      </c>
      <c r="E106" s="36">
        <v>0</v>
      </c>
      <c r="F106" s="59">
        <f t="shared" si="3"/>
        <v>0</v>
      </c>
      <c r="G106" s="36">
        <v>0</v>
      </c>
      <c r="H106" s="36">
        <v>0</v>
      </c>
      <c r="I106" s="36">
        <v>0</v>
      </c>
      <c r="J106" s="59">
        <f t="shared" si="9"/>
        <v>0</v>
      </c>
      <c r="K106" s="69"/>
      <c r="L106" s="69"/>
      <c r="M106" s="69"/>
      <c r="N106" s="72"/>
      <c r="O106" s="69"/>
      <c r="P106" s="69"/>
      <c r="Q106" s="69"/>
      <c r="R106" s="72"/>
    </row>
    <row r="107" spans="1:18">
      <c r="A107" s="22" t="s">
        <v>194</v>
      </c>
      <c r="B107" s="4" t="s">
        <v>148</v>
      </c>
      <c r="C107" s="36">
        <v>0</v>
      </c>
      <c r="D107" s="36">
        <v>0</v>
      </c>
      <c r="E107" s="36">
        <v>0</v>
      </c>
      <c r="F107" s="59">
        <f t="shared" si="3"/>
        <v>0</v>
      </c>
      <c r="G107" s="36">
        <v>0</v>
      </c>
      <c r="H107" s="36">
        <v>0</v>
      </c>
      <c r="I107" s="36">
        <v>0</v>
      </c>
      <c r="J107" s="59">
        <f t="shared" si="9"/>
        <v>0</v>
      </c>
      <c r="K107" s="69"/>
      <c r="L107" s="69"/>
      <c r="M107" s="69"/>
      <c r="N107" s="72"/>
      <c r="O107" s="69"/>
      <c r="P107" s="69"/>
      <c r="Q107" s="69"/>
      <c r="R107" s="72"/>
    </row>
    <row r="108" spans="1:18">
      <c r="A108" s="9" t="s">
        <v>149</v>
      </c>
      <c r="B108" s="4" t="s">
        <v>150</v>
      </c>
      <c r="C108" s="36">
        <v>0</v>
      </c>
      <c r="D108" s="36">
        <v>0</v>
      </c>
      <c r="E108" s="36">
        <v>0</v>
      </c>
      <c r="F108" s="59">
        <f t="shared" si="3"/>
        <v>0</v>
      </c>
      <c r="G108" s="36">
        <v>0</v>
      </c>
      <c r="H108" s="36">
        <v>0</v>
      </c>
      <c r="I108" s="36">
        <v>0</v>
      </c>
      <c r="J108" s="59">
        <f t="shared" si="9"/>
        <v>0</v>
      </c>
      <c r="K108" s="69"/>
      <c r="L108" s="69"/>
      <c r="M108" s="69"/>
      <c r="N108" s="72"/>
      <c r="O108" s="69"/>
      <c r="P108" s="69"/>
      <c r="Q108" s="69"/>
      <c r="R108" s="72"/>
    </row>
    <row r="109" spans="1:18">
      <c r="A109" s="9" t="s">
        <v>223</v>
      </c>
      <c r="B109" s="4" t="s">
        <v>151</v>
      </c>
      <c r="C109" s="36">
        <v>0</v>
      </c>
      <c r="D109" s="36">
        <v>0</v>
      </c>
      <c r="E109" s="36">
        <v>0</v>
      </c>
      <c r="F109" s="59">
        <f t="shared" si="3"/>
        <v>0</v>
      </c>
      <c r="G109" s="36">
        <v>0</v>
      </c>
      <c r="H109" s="36">
        <v>0</v>
      </c>
      <c r="I109" s="36">
        <v>0</v>
      </c>
      <c r="J109" s="59">
        <f t="shared" si="9"/>
        <v>0</v>
      </c>
      <c r="K109" s="69"/>
      <c r="L109" s="69"/>
      <c r="M109" s="69"/>
      <c r="N109" s="72"/>
      <c r="O109" s="69"/>
      <c r="P109" s="69"/>
      <c r="Q109" s="69"/>
      <c r="R109" s="72"/>
    </row>
    <row r="110" spans="1:18" s="30" customFormat="1">
      <c r="A110" s="10" t="s">
        <v>192</v>
      </c>
      <c r="B110" s="6" t="s">
        <v>152</v>
      </c>
      <c r="C110" s="37">
        <f>SUM(C106:C109)</f>
        <v>0</v>
      </c>
      <c r="D110" s="37">
        <f>SUM(D106:D109)</f>
        <v>0</v>
      </c>
      <c r="E110" s="37">
        <f>SUM(E106:E109)</f>
        <v>0</v>
      </c>
      <c r="F110" s="55">
        <f t="shared" si="3"/>
        <v>0</v>
      </c>
      <c r="G110" s="37">
        <f>SUM(G106:G109)</f>
        <v>0</v>
      </c>
      <c r="H110" s="37">
        <f>SUM(H106:H109)</f>
        <v>0</v>
      </c>
      <c r="I110" s="37">
        <f>SUM(I106:I109)</f>
        <v>0</v>
      </c>
      <c r="J110" s="55">
        <f t="shared" si="9"/>
        <v>0</v>
      </c>
      <c r="K110" s="73"/>
      <c r="L110" s="73"/>
      <c r="M110" s="73"/>
      <c r="N110" s="73"/>
      <c r="O110" s="73"/>
      <c r="P110" s="73"/>
      <c r="Q110" s="73"/>
      <c r="R110" s="73"/>
    </row>
    <row r="111" spans="1:18" s="30" customFormat="1">
      <c r="A111" s="10" t="s">
        <v>153</v>
      </c>
      <c r="B111" s="6" t="s">
        <v>154</v>
      </c>
      <c r="C111" s="37">
        <v>0</v>
      </c>
      <c r="D111" s="37">
        <v>0</v>
      </c>
      <c r="E111" s="37">
        <v>0</v>
      </c>
      <c r="F111" s="55">
        <f t="shared" si="3"/>
        <v>0</v>
      </c>
      <c r="G111" s="37">
        <v>0</v>
      </c>
      <c r="H111" s="37">
        <v>0</v>
      </c>
      <c r="I111" s="37">
        <v>0</v>
      </c>
      <c r="J111" s="55">
        <f t="shared" si="9"/>
        <v>0</v>
      </c>
      <c r="K111" s="73"/>
      <c r="L111" s="73"/>
      <c r="M111" s="73"/>
      <c r="N111" s="73"/>
      <c r="O111" s="73"/>
      <c r="P111" s="73"/>
      <c r="Q111" s="73"/>
      <c r="R111" s="73"/>
    </row>
    <row r="112" spans="1:18" s="30" customFormat="1">
      <c r="A112" s="10" t="s">
        <v>155</v>
      </c>
      <c r="B112" s="6" t="s">
        <v>156</v>
      </c>
      <c r="C112" s="37">
        <v>0</v>
      </c>
      <c r="D112" s="37">
        <v>0</v>
      </c>
      <c r="E112" s="37">
        <v>0</v>
      </c>
      <c r="F112" s="55">
        <f t="shared" si="3"/>
        <v>0</v>
      </c>
      <c r="G112" s="37">
        <v>0</v>
      </c>
      <c r="H112" s="37">
        <v>0</v>
      </c>
      <c r="I112" s="37">
        <v>0</v>
      </c>
      <c r="J112" s="55">
        <f t="shared" si="9"/>
        <v>0</v>
      </c>
      <c r="K112" s="73"/>
      <c r="L112" s="73"/>
      <c r="M112" s="73"/>
      <c r="N112" s="73"/>
      <c r="O112" s="73"/>
      <c r="P112" s="73"/>
      <c r="Q112" s="73"/>
      <c r="R112" s="73"/>
    </row>
    <row r="113" spans="1:18" s="30" customFormat="1">
      <c r="A113" s="10" t="s">
        <v>157</v>
      </c>
      <c r="B113" s="6" t="s">
        <v>158</v>
      </c>
      <c r="C113" s="37">
        <v>0</v>
      </c>
      <c r="D113" s="37">
        <f>SUM(D111:D112)</f>
        <v>0</v>
      </c>
      <c r="E113" s="37">
        <f>SUM(E111:E112)</f>
        <v>0</v>
      </c>
      <c r="F113" s="55">
        <f t="shared" si="3"/>
        <v>0</v>
      </c>
      <c r="G113" s="37">
        <v>0</v>
      </c>
      <c r="H113" s="37">
        <f>SUM(H111:H112)</f>
        <v>0</v>
      </c>
      <c r="I113" s="37">
        <f>SUM(I111:I112)</f>
        <v>0</v>
      </c>
      <c r="J113" s="55">
        <f t="shared" si="9"/>
        <v>0</v>
      </c>
      <c r="K113" s="73"/>
      <c r="L113" s="73"/>
      <c r="M113" s="73"/>
      <c r="N113" s="73"/>
      <c r="O113" s="73"/>
      <c r="P113" s="73"/>
      <c r="Q113" s="73"/>
      <c r="R113" s="73"/>
    </row>
    <row r="114" spans="1:18" s="30" customFormat="1">
      <c r="A114" s="10" t="s">
        <v>159</v>
      </c>
      <c r="B114" s="6" t="s">
        <v>160</v>
      </c>
      <c r="C114" s="39">
        <v>0</v>
      </c>
      <c r="D114" s="39">
        <v>0</v>
      </c>
      <c r="E114" s="39">
        <v>0</v>
      </c>
      <c r="F114" s="55">
        <f t="shared" si="3"/>
        <v>0</v>
      </c>
      <c r="G114" s="39">
        <v>0</v>
      </c>
      <c r="H114" s="39">
        <v>0</v>
      </c>
      <c r="I114" s="39">
        <v>0</v>
      </c>
      <c r="J114" s="55">
        <f t="shared" si="9"/>
        <v>0</v>
      </c>
      <c r="K114" s="82"/>
      <c r="L114" s="82"/>
      <c r="M114" s="82"/>
      <c r="N114" s="73"/>
      <c r="O114" s="82"/>
      <c r="P114" s="82"/>
      <c r="Q114" s="82"/>
      <c r="R114" s="73"/>
    </row>
    <row r="115" spans="1:18" s="30" customFormat="1">
      <c r="A115" s="10" t="s">
        <v>161</v>
      </c>
      <c r="B115" s="6" t="s">
        <v>162</v>
      </c>
      <c r="C115" s="39">
        <v>0</v>
      </c>
      <c r="D115" s="39">
        <v>0</v>
      </c>
      <c r="E115" s="39">
        <v>0</v>
      </c>
      <c r="F115" s="55">
        <f t="shared" si="3"/>
        <v>0</v>
      </c>
      <c r="G115" s="39">
        <v>0</v>
      </c>
      <c r="H115" s="39">
        <v>0</v>
      </c>
      <c r="I115" s="39">
        <v>0</v>
      </c>
      <c r="J115" s="55">
        <f t="shared" si="9"/>
        <v>0</v>
      </c>
      <c r="K115" s="82"/>
      <c r="L115" s="82"/>
      <c r="M115" s="82"/>
      <c r="N115" s="73"/>
      <c r="O115" s="82"/>
      <c r="P115" s="82"/>
      <c r="Q115" s="82"/>
      <c r="R115" s="73"/>
    </row>
    <row r="116" spans="1:18" s="30" customFormat="1">
      <c r="A116" s="10" t="s">
        <v>163</v>
      </c>
      <c r="B116" s="6" t="s">
        <v>164</v>
      </c>
      <c r="C116" s="39">
        <v>0</v>
      </c>
      <c r="D116" s="39">
        <v>0</v>
      </c>
      <c r="E116" s="39">
        <v>0</v>
      </c>
      <c r="F116" s="55">
        <f t="shared" si="3"/>
        <v>0</v>
      </c>
      <c r="G116" s="39">
        <v>0</v>
      </c>
      <c r="H116" s="39">
        <v>0</v>
      </c>
      <c r="I116" s="39">
        <v>0</v>
      </c>
      <c r="J116" s="55">
        <f t="shared" si="9"/>
        <v>0</v>
      </c>
      <c r="K116" s="82"/>
      <c r="L116" s="82"/>
      <c r="M116" s="82"/>
      <c r="N116" s="73"/>
      <c r="O116" s="82"/>
      <c r="P116" s="82"/>
      <c r="Q116" s="82"/>
      <c r="R116" s="73"/>
    </row>
    <row r="117" spans="1:18" s="30" customFormat="1" ht="15.75">
      <c r="A117" s="23" t="s">
        <v>193</v>
      </c>
      <c r="B117" s="24" t="s">
        <v>165</v>
      </c>
      <c r="C117" s="40">
        <f>C105+C110+C111+C112+C113+C114+C115+C116</f>
        <v>0</v>
      </c>
      <c r="D117" s="40">
        <f>D105+D110+D111+D112+D113+D114+D115+D116</f>
        <v>0</v>
      </c>
      <c r="E117" s="40">
        <f>E105+E110+E111+E112+E113+E114+E115+E116</f>
        <v>0</v>
      </c>
      <c r="F117" s="63">
        <f t="shared" si="3"/>
        <v>0</v>
      </c>
      <c r="G117" s="40">
        <f>G105+G110+G111+G112+G113+G114+G115+G116</f>
        <v>0</v>
      </c>
      <c r="H117" s="40">
        <f>H105+H110+H111+H112+H113+H114+H115+H116</f>
        <v>0</v>
      </c>
      <c r="I117" s="40">
        <f>I105+I110+I111+I112+I113+I114+I115+I116</f>
        <v>0</v>
      </c>
      <c r="J117" s="63">
        <f t="shared" si="9"/>
        <v>0</v>
      </c>
      <c r="K117" s="83"/>
      <c r="L117" s="83"/>
      <c r="M117" s="83"/>
      <c r="N117" s="83"/>
      <c r="O117" s="83"/>
      <c r="P117" s="83"/>
      <c r="Q117" s="83"/>
      <c r="R117" s="83"/>
    </row>
    <row r="118" spans="1:18">
      <c r="A118" s="22" t="s">
        <v>166</v>
      </c>
      <c r="B118" s="4" t="s">
        <v>167</v>
      </c>
      <c r="C118" s="36">
        <v>0</v>
      </c>
      <c r="D118" s="36">
        <v>0</v>
      </c>
      <c r="E118" s="36">
        <v>0</v>
      </c>
      <c r="F118" s="59">
        <f t="shared" si="3"/>
        <v>0</v>
      </c>
      <c r="G118" s="36">
        <v>0</v>
      </c>
      <c r="H118" s="36">
        <v>0</v>
      </c>
      <c r="I118" s="36">
        <v>0</v>
      </c>
      <c r="J118" s="59">
        <f t="shared" si="9"/>
        <v>0</v>
      </c>
      <c r="K118" s="69"/>
      <c r="L118" s="69"/>
      <c r="M118" s="69"/>
      <c r="N118" s="72"/>
      <c r="O118" s="69"/>
      <c r="P118" s="69"/>
      <c r="Q118" s="69"/>
      <c r="R118" s="72"/>
    </row>
    <row r="119" spans="1:18">
      <c r="A119" s="9" t="s">
        <v>168</v>
      </c>
      <c r="B119" s="4" t="s">
        <v>169</v>
      </c>
      <c r="C119" s="36">
        <v>0</v>
      </c>
      <c r="D119" s="36">
        <v>0</v>
      </c>
      <c r="E119" s="36">
        <v>0</v>
      </c>
      <c r="F119" s="59">
        <f t="shared" si="3"/>
        <v>0</v>
      </c>
      <c r="G119" s="36">
        <v>0</v>
      </c>
      <c r="H119" s="36">
        <v>0</v>
      </c>
      <c r="I119" s="36">
        <v>0</v>
      </c>
      <c r="J119" s="59">
        <f t="shared" si="9"/>
        <v>0</v>
      </c>
      <c r="K119" s="69"/>
      <c r="L119" s="69"/>
      <c r="M119" s="69"/>
      <c r="N119" s="72"/>
      <c r="O119" s="69"/>
      <c r="P119" s="69"/>
      <c r="Q119" s="69"/>
      <c r="R119" s="72"/>
    </row>
    <row r="120" spans="1:18">
      <c r="A120" s="22" t="s">
        <v>224</v>
      </c>
      <c r="B120" s="4" t="s">
        <v>170</v>
      </c>
      <c r="C120" s="36">
        <v>0</v>
      </c>
      <c r="D120" s="36">
        <v>0</v>
      </c>
      <c r="E120" s="36">
        <v>0</v>
      </c>
      <c r="F120" s="59">
        <f t="shared" si="3"/>
        <v>0</v>
      </c>
      <c r="G120" s="36">
        <v>0</v>
      </c>
      <c r="H120" s="36">
        <v>0</v>
      </c>
      <c r="I120" s="36">
        <v>0</v>
      </c>
      <c r="J120" s="59">
        <f t="shared" si="9"/>
        <v>0</v>
      </c>
      <c r="K120" s="69"/>
      <c r="L120" s="69"/>
      <c r="M120" s="69"/>
      <c r="N120" s="72"/>
      <c r="O120" s="69"/>
      <c r="P120" s="69"/>
      <c r="Q120" s="69"/>
      <c r="R120" s="72"/>
    </row>
    <row r="121" spans="1:18">
      <c r="A121" s="22" t="s">
        <v>195</v>
      </c>
      <c r="B121" s="4" t="s">
        <v>171</v>
      </c>
      <c r="C121" s="36">
        <v>0</v>
      </c>
      <c r="D121" s="36">
        <v>0</v>
      </c>
      <c r="E121" s="36">
        <v>0</v>
      </c>
      <c r="F121" s="59">
        <f t="shared" si="3"/>
        <v>0</v>
      </c>
      <c r="G121" s="36">
        <v>0</v>
      </c>
      <c r="H121" s="36">
        <v>0</v>
      </c>
      <c r="I121" s="36">
        <v>0</v>
      </c>
      <c r="J121" s="59">
        <f t="shared" si="9"/>
        <v>0</v>
      </c>
      <c r="K121" s="69"/>
      <c r="L121" s="69"/>
      <c r="M121" s="69"/>
      <c r="N121" s="72"/>
      <c r="O121" s="69"/>
      <c r="P121" s="69"/>
      <c r="Q121" s="69"/>
      <c r="R121" s="72"/>
    </row>
    <row r="122" spans="1:18" s="30" customFormat="1">
      <c r="A122" s="23" t="s">
        <v>196</v>
      </c>
      <c r="B122" s="24" t="s">
        <v>172</v>
      </c>
      <c r="C122" s="37">
        <f>SUM(C118:C121)</f>
        <v>0</v>
      </c>
      <c r="D122" s="37">
        <f>SUM(D118:D121)</f>
        <v>0</v>
      </c>
      <c r="E122" s="37">
        <f>SUM(E118:E121)</f>
        <v>0</v>
      </c>
      <c r="F122" s="55">
        <f t="shared" si="3"/>
        <v>0</v>
      </c>
      <c r="G122" s="37">
        <f>SUM(G118:G121)</f>
        <v>0</v>
      </c>
      <c r="H122" s="37">
        <f>SUM(H118:H121)</f>
        <v>0</v>
      </c>
      <c r="I122" s="37">
        <f>SUM(I118:I121)</f>
        <v>0</v>
      </c>
      <c r="J122" s="55">
        <f t="shared" si="9"/>
        <v>0</v>
      </c>
      <c r="K122" s="73"/>
      <c r="L122" s="73"/>
      <c r="M122" s="73"/>
      <c r="N122" s="73"/>
      <c r="O122" s="73"/>
      <c r="P122" s="73"/>
      <c r="Q122" s="73"/>
      <c r="R122" s="73"/>
    </row>
    <row r="123" spans="1:18">
      <c r="A123" s="9" t="s">
        <v>173</v>
      </c>
      <c r="B123" s="4" t="s">
        <v>174</v>
      </c>
      <c r="C123" s="36">
        <v>0</v>
      </c>
      <c r="D123" s="36">
        <v>0</v>
      </c>
      <c r="E123" s="36">
        <v>0</v>
      </c>
      <c r="F123" s="59">
        <f t="shared" si="3"/>
        <v>0</v>
      </c>
      <c r="G123" s="36">
        <v>0</v>
      </c>
      <c r="H123" s="36">
        <v>0</v>
      </c>
      <c r="I123" s="36">
        <v>0</v>
      </c>
      <c r="J123" s="59">
        <f t="shared" si="9"/>
        <v>0</v>
      </c>
      <c r="K123" s="69"/>
      <c r="L123" s="69"/>
      <c r="M123" s="69"/>
      <c r="N123" s="72"/>
      <c r="O123" s="69"/>
      <c r="P123" s="69"/>
      <c r="Q123" s="69"/>
      <c r="R123" s="72"/>
    </row>
    <row r="124" spans="1:18" s="30" customFormat="1" ht="15.75">
      <c r="A124" s="49" t="s">
        <v>228</v>
      </c>
      <c r="B124" s="50" t="s">
        <v>175</v>
      </c>
      <c r="C124" s="51">
        <f>C117+C122+C123</f>
        <v>0</v>
      </c>
      <c r="D124" s="51">
        <f>D117+D122+D123</f>
        <v>0</v>
      </c>
      <c r="E124" s="51">
        <f>E117+E122+E123</f>
        <v>0</v>
      </c>
      <c r="F124" s="64">
        <f t="shared" si="3"/>
        <v>0</v>
      </c>
      <c r="G124" s="51">
        <f>G117+G122+G123</f>
        <v>0</v>
      </c>
      <c r="H124" s="51">
        <f>H117+H122+H123</f>
        <v>0</v>
      </c>
      <c r="I124" s="51">
        <f>I117+I122+I123</f>
        <v>0</v>
      </c>
      <c r="J124" s="64">
        <f t="shared" si="9"/>
        <v>0</v>
      </c>
      <c r="K124" s="84"/>
      <c r="L124" s="84"/>
      <c r="M124" s="84"/>
      <c r="N124" s="84"/>
      <c r="O124" s="84"/>
      <c r="P124" s="84"/>
      <c r="Q124" s="84"/>
      <c r="R124" s="84"/>
    </row>
    <row r="125" spans="1:18" s="30" customFormat="1" ht="17.25">
      <c r="A125" s="53" t="s">
        <v>229</v>
      </c>
      <c r="B125" s="53"/>
      <c r="C125" s="52">
        <f>C101+C124</f>
        <v>19278080</v>
      </c>
      <c r="D125" s="52">
        <f>D101+D124</f>
        <v>0</v>
      </c>
      <c r="E125" s="52">
        <f>E101+E124</f>
        <v>0</v>
      </c>
      <c r="F125" s="65">
        <f t="shared" si="3"/>
        <v>19278080</v>
      </c>
      <c r="G125" s="52">
        <f>G101+G124</f>
        <v>19278080</v>
      </c>
      <c r="H125" s="52">
        <f>H101+H124</f>
        <v>0</v>
      </c>
      <c r="I125" s="52">
        <f>I101+I124</f>
        <v>0</v>
      </c>
      <c r="J125" s="65">
        <f t="shared" si="9"/>
        <v>19278080</v>
      </c>
      <c r="K125" s="85"/>
      <c r="L125" s="85"/>
      <c r="M125" s="85"/>
      <c r="N125" s="85"/>
      <c r="O125" s="85"/>
      <c r="P125" s="85"/>
      <c r="Q125" s="85"/>
      <c r="R125" s="85"/>
    </row>
    <row r="126" spans="1:18">
      <c r="B126" s="14"/>
      <c r="C126" s="14"/>
      <c r="D126" s="14"/>
      <c r="E126" s="14"/>
      <c r="F126" s="14"/>
    </row>
    <row r="127" spans="1:18">
      <c r="B127" s="14"/>
      <c r="C127" s="14"/>
      <c r="D127" s="14"/>
      <c r="E127" s="14"/>
      <c r="F127" s="14"/>
    </row>
    <row r="128" spans="1:18">
      <c r="B128" s="14"/>
      <c r="C128" s="14"/>
      <c r="D128" s="14"/>
      <c r="E128" s="14"/>
      <c r="F128" s="14"/>
    </row>
    <row r="129" spans="2:6">
      <c r="B129" s="14"/>
      <c r="C129" s="14"/>
      <c r="D129" s="14"/>
      <c r="E129" s="14"/>
      <c r="F129" s="14"/>
    </row>
    <row r="130" spans="2:6">
      <c r="B130" s="14"/>
      <c r="C130" s="14"/>
      <c r="D130" s="14"/>
      <c r="E130" s="14"/>
      <c r="F130" s="14"/>
    </row>
    <row r="131" spans="2:6">
      <c r="B131" s="14"/>
      <c r="C131" s="14"/>
      <c r="D131" s="14"/>
      <c r="E131" s="14"/>
      <c r="F131" s="14"/>
    </row>
    <row r="132" spans="2:6">
      <c r="B132" s="14"/>
      <c r="C132" s="14"/>
      <c r="D132" s="14"/>
      <c r="E132" s="14"/>
      <c r="F132" s="14"/>
    </row>
    <row r="133" spans="2:6">
      <c r="B133" s="14"/>
      <c r="C133" s="14"/>
      <c r="D133" s="14"/>
      <c r="E133" s="14"/>
      <c r="F133" s="14"/>
    </row>
    <row r="134" spans="2:6">
      <c r="B134" s="14"/>
      <c r="C134" s="14"/>
      <c r="D134" s="14"/>
      <c r="E134" s="14"/>
      <c r="F134" s="14"/>
    </row>
    <row r="135" spans="2:6">
      <c r="B135" s="14"/>
      <c r="C135" s="14"/>
      <c r="D135" s="14"/>
      <c r="E135" s="14"/>
      <c r="F135" s="14"/>
    </row>
    <row r="136" spans="2:6">
      <c r="B136" s="14"/>
      <c r="C136" s="14"/>
      <c r="D136" s="14"/>
      <c r="E136" s="14"/>
      <c r="F136" s="14"/>
    </row>
    <row r="137" spans="2:6">
      <c r="B137" s="14"/>
      <c r="C137" s="14"/>
      <c r="D137" s="14"/>
      <c r="E137" s="14"/>
      <c r="F137" s="14"/>
    </row>
    <row r="138" spans="2:6">
      <c r="B138" s="14"/>
      <c r="C138" s="14"/>
      <c r="D138" s="14"/>
      <c r="E138" s="14"/>
      <c r="F138" s="14"/>
    </row>
    <row r="139" spans="2:6">
      <c r="B139" s="14"/>
      <c r="C139" s="14"/>
      <c r="D139" s="14"/>
      <c r="E139" s="14"/>
      <c r="F139" s="14"/>
    </row>
    <row r="140" spans="2:6">
      <c r="B140" s="14"/>
      <c r="C140" s="14"/>
      <c r="D140" s="14"/>
      <c r="E140" s="14"/>
      <c r="F140" s="14"/>
    </row>
    <row r="141" spans="2:6">
      <c r="B141" s="14"/>
      <c r="C141" s="14"/>
      <c r="D141" s="14"/>
      <c r="E141" s="14"/>
      <c r="F141" s="14"/>
    </row>
    <row r="142" spans="2:6">
      <c r="B142" s="14"/>
      <c r="C142" s="14"/>
      <c r="D142" s="14"/>
      <c r="E142" s="14"/>
      <c r="F142" s="14"/>
    </row>
    <row r="143" spans="2:6">
      <c r="B143" s="14"/>
      <c r="C143" s="14"/>
      <c r="D143" s="14"/>
      <c r="E143" s="14"/>
      <c r="F143" s="14"/>
    </row>
    <row r="144" spans="2:6">
      <c r="B144" s="14"/>
      <c r="C144" s="14"/>
      <c r="D144" s="14"/>
      <c r="E144" s="14"/>
      <c r="F144" s="14"/>
    </row>
    <row r="145" spans="2:6">
      <c r="B145" s="14"/>
      <c r="C145" s="14"/>
      <c r="D145" s="14"/>
      <c r="E145" s="14"/>
      <c r="F145" s="14"/>
    </row>
    <row r="146" spans="2:6">
      <c r="B146" s="14"/>
      <c r="C146" s="14"/>
      <c r="D146" s="14"/>
      <c r="E146" s="14"/>
      <c r="F146" s="14"/>
    </row>
    <row r="147" spans="2:6">
      <c r="B147" s="14"/>
      <c r="C147" s="14"/>
      <c r="D147" s="14"/>
      <c r="E147" s="14"/>
      <c r="F147" s="14"/>
    </row>
    <row r="148" spans="2:6">
      <c r="B148" s="14"/>
      <c r="C148" s="14"/>
      <c r="D148" s="14"/>
      <c r="E148" s="14"/>
      <c r="F148" s="14"/>
    </row>
    <row r="149" spans="2:6">
      <c r="B149" s="14"/>
      <c r="C149" s="14"/>
      <c r="D149" s="14"/>
      <c r="E149" s="14"/>
      <c r="F149" s="14"/>
    </row>
    <row r="150" spans="2:6">
      <c r="B150" s="14"/>
      <c r="C150" s="14"/>
      <c r="D150" s="14"/>
      <c r="E150" s="14"/>
      <c r="F150" s="14"/>
    </row>
    <row r="151" spans="2:6">
      <c r="B151" s="14"/>
      <c r="C151" s="14"/>
      <c r="D151" s="14"/>
      <c r="E151" s="14"/>
      <c r="F151" s="14"/>
    </row>
    <row r="152" spans="2:6">
      <c r="B152" s="14"/>
      <c r="C152" s="14"/>
      <c r="D152" s="14"/>
      <c r="E152" s="14"/>
      <c r="F152" s="14"/>
    </row>
    <row r="153" spans="2:6">
      <c r="B153" s="14"/>
      <c r="C153" s="14"/>
      <c r="D153" s="14"/>
      <c r="E153" s="14"/>
      <c r="F153" s="14"/>
    </row>
    <row r="154" spans="2:6">
      <c r="B154" s="14"/>
      <c r="C154" s="14"/>
      <c r="D154" s="14"/>
      <c r="E154" s="14"/>
      <c r="F154" s="14"/>
    </row>
    <row r="155" spans="2:6">
      <c r="B155" s="14"/>
      <c r="C155" s="14"/>
      <c r="D155" s="14"/>
      <c r="E155" s="14"/>
      <c r="F155" s="14"/>
    </row>
    <row r="156" spans="2:6">
      <c r="B156" s="14"/>
      <c r="C156" s="14"/>
      <c r="D156" s="14"/>
      <c r="E156" s="14"/>
      <c r="F156" s="14"/>
    </row>
    <row r="157" spans="2:6">
      <c r="B157" s="14"/>
      <c r="C157" s="14"/>
      <c r="D157" s="14"/>
      <c r="E157" s="14"/>
      <c r="F157" s="14"/>
    </row>
    <row r="158" spans="2:6">
      <c r="B158" s="14"/>
      <c r="C158" s="14"/>
      <c r="D158" s="14"/>
      <c r="E158" s="14"/>
      <c r="F158" s="14"/>
    </row>
    <row r="159" spans="2:6">
      <c r="B159" s="14"/>
      <c r="C159" s="14"/>
      <c r="D159" s="14"/>
      <c r="E159" s="14"/>
      <c r="F159" s="14"/>
    </row>
    <row r="160" spans="2:6">
      <c r="B160" s="14"/>
      <c r="C160" s="14"/>
      <c r="D160" s="14"/>
      <c r="E160" s="14"/>
      <c r="F160" s="14"/>
    </row>
    <row r="161" spans="2:6">
      <c r="B161" s="14"/>
      <c r="C161" s="14"/>
      <c r="D161" s="14"/>
      <c r="E161" s="14"/>
      <c r="F161" s="14"/>
    </row>
    <row r="162" spans="2:6">
      <c r="B162" s="14"/>
      <c r="C162" s="14"/>
      <c r="D162" s="14"/>
      <c r="E162" s="14"/>
      <c r="F162" s="14"/>
    </row>
    <row r="163" spans="2:6">
      <c r="B163" s="14"/>
      <c r="C163" s="14"/>
      <c r="D163" s="14"/>
      <c r="E163" s="14"/>
      <c r="F163" s="14"/>
    </row>
    <row r="164" spans="2:6">
      <c r="B164" s="14"/>
      <c r="C164" s="14"/>
      <c r="D164" s="14"/>
      <c r="E164" s="14"/>
      <c r="F164" s="14"/>
    </row>
    <row r="165" spans="2:6">
      <c r="B165" s="14"/>
      <c r="C165" s="14"/>
      <c r="D165" s="14"/>
      <c r="E165" s="14"/>
      <c r="F165" s="14"/>
    </row>
    <row r="166" spans="2:6">
      <c r="B166" s="14"/>
      <c r="C166" s="14"/>
      <c r="D166" s="14"/>
      <c r="E166" s="14"/>
      <c r="F166" s="14"/>
    </row>
    <row r="167" spans="2:6">
      <c r="B167" s="14"/>
      <c r="C167" s="14"/>
      <c r="D167" s="14"/>
      <c r="E167" s="14"/>
      <c r="F167" s="14"/>
    </row>
    <row r="168" spans="2:6">
      <c r="B168" s="14"/>
      <c r="C168" s="14"/>
      <c r="D168" s="14"/>
      <c r="E168" s="14"/>
      <c r="F168" s="14"/>
    </row>
    <row r="169" spans="2:6">
      <c r="B169" s="14"/>
      <c r="C169" s="14"/>
      <c r="D169" s="14"/>
      <c r="E169" s="14"/>
      <c r="F169" s="14"/>
    </row>
    <row r="170" spans="2:6">
      <c r="B170" s="14"/>
      <c r="C170" s="14"/>
      <c r="D170" s="14"/>
      <c r="E170" s="14"/>
      <c r="F170" s="14"/>
    </row>
    <row r="171" spans="2:6">
      <c r="B171" s="14"/>
      <c r="C171" s="14"/>
      <c r="D171" s="14"/>
      <c r="E171" s="14"/>
      <c r="F171" s="14"/>
    </row>
    <row r="172" spans="2:6">
      <c r="B172" s="14"/>
      <c r="C172" s="14"/>
      <c r="D172" s="14"/>
      <c r="E172" s="14"/>
      <c r="F172" s="14"/>
    </row>
    <row r="173" spans="2:6">
      <c r="B173" s="14"/>
      <c r="C173" s="14"/>
      <c r="D173" s="14"/>
      <c r="E173" s="14"/>
      <c r="F173" s="14"/>
    </row>
    <row r="174" spans="2:6">
      <c r="B174" s="14"/>
      <c r="C174" s="14"/>
      <c r="D174" s="14"/>
      <c r="E174" s="14"/>
      <c r="F174" s="14"/>
    </row>
  </sheetData>
  <mergeCells count="7">
    <mergeCell ref="C1:F1"/>
    <mergeCell ref="O6:R6"/>
    <mergeCell ref="K6:N6"/>
    <mergeCell ref="A3:F3"/>
    <mergeCell ref="A4:F4"/>
    <mergeCell ref="C6:F6"/>
    <mergeCell ref="G6:J6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3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R174"/>
  <sheetViews>
    <sheetView tabSelected="1" view="pageBreakPreview" zoomScale="85" zoomScaleNormal="100" workbookViewId="0">
      <selection activeCell="C82" sqref="C82"/>
    </sheetView>
  </sheetViews>
  <sheetFormatPr defaultRowHeight="15"/>
  <cols>
    <col min="1" max="1" width="94.85546875" bestFit="1" customWidth="1"/>
    <col min="3" max="3" width="17.140625" customWidth="1"/>
    <col min="4" max="4" width="12.7109375" customWidth="1"/>
    <col min="5" max="5" width="12.85546875" customWidth="1"/>
    <col min="6" max="6" width="15.5703125" customWidth="1"/>
    <col min="7" max="7" width="12.85546875" bestFit="1" customWidth="1"/>
    <col min="8" max="8" width="9.85546875" customWidth="1"/>
    <col min="9" max="9" width="10.140625" customWidth="1"/>
    <col min="10" max="10" width="12.7109375" bestFit="1" customWidth="1"/>
    <col min="11" max="11" width="12.85546875" bestFit="1" customWidth="1"/>
    <col min="12" max="13" width="10" customWidth="1"/>
    <col min="14" max="14" width="12.7109375" bestFit="1" customWidth="1"/>
    <col min="15" max="15" width="14.140625" bestFit="1" customWidth="1"/>
    <col min="18" max="18" width="14.140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>
      <c r="C1" s="94" t="s">
        <v>249</v>
      </c>
      <c r="D1" s="94"/>
      <c r="E1" s="94"/>
      <c r="F1" s="94"/>
      <c r="G1" s="1"/>
      <c r="H1" s="1"/>
      <c r="I1" s="1"/>
      <c r="J1" s="1"/>
    </row>
    <row r="3" spans="1:18" ht="21" customHeight="1">
      <c r="A3" s="99" t="s">
        <v>244</v>
      </c>
      <c r="B3" s="100"/>
      <c r="C3" s="100"/>
      <c r="D3" s="100"/>
      <c r="E3" s="100"/>
      <c r="F3" s="101"/>
    </row>
    <row r="4" spans="1:18" ht="18.75" customHeight="1">
      <c r="A4" s="102" t="s">
        <v>243</v>
      </c>
      <c r="B4" s="100"/>
      <c r="C4" s="100"/>
      <c r="D4" s="100"/>
      <c r="E4" s="100"/>
      <c r="F4" s="101"/>
    </row>
    <row r="5" spans="1:18" ht="18">
      <c r="A5" s="33"/>
    </row>
    <row r="6" spans="1:18">
      <c r="A6" s="29" t="s">
        <v>242</v>
      </c>
      <c r="C6" s="98" t="s">
        <v>232</v>
      </c>
      <c r="D6" s="98"/>
      <c r="E6" s="98"/>
      <c r="F6" s="95"/>
      <c r="G6" s="95" t="s">
        <v>245</v>
      </c>
      <c r="H6" s="96"/>
      <c r="I6" s="96"/>
      <c r="J6" s="96"/>
      <c r="K6" s="97"/>
      <c r="L6" s="97"/>
      <c r="M6" s="97"/>
      <c r="N6" s="97"/>
      <c r="O6" s="97"/>
      <c r="P6" s="97"/>
      <c r="Q6" s="97"/>
      <c r="R6" s="97"/>
    </row>
    <row r="7" spans="1:18" ht="45">
      <c r="A7" s="2" t="s">
        <v>4</v>
      </c>
      <c r="B7" s="3" t="s">
        <v>5</v>
      </c>
      <c r="C7" s="34" t="s">
        <v>230</v>
      </c>
      <c r="D7" s="34" t="s">
        <v>231</v>
      </c>
      <c r="E7" s="34" t="s">
        <v>3</v>
      </c>
      <c r="F7" s="54" t="s">
        <v>0</v>
      </c>
      <c r="G7" s="34" t="s">
        <v>230</v>
      </c>
      <c r="H7" s="34" t="s">
        <v>231</v>
      </c>
      <c r="I7" s="34" t="s">
        <v>3</v>
      </c>
      <c r="J7" s="54" t="s">
        <v>0</v>
      </c>
      <c r="K7" s="66"/>
      <c r="L7" s="66"/>
      <c r="M7" s="66"/>
      <c r="N7" s="67"/>
      <c r="O7" s="66"/>
      <c r="P7" s="66"/>
      <c r="Q7" s="66"/>
      <c r="R7" s="67"/>
    </row>
    <row r="8" spans="1:18">
      <c r="A8" s="15" t="s">
        <v>6</v>
      </c>
      <c r="B8" s="16" t="s">
        <v>7</v>
      </c>
      <c r="C8" s="36">
        <f>SUM('1. melléklet'!C8+'2. melléklet'!C8)</f>
        <v>14834052</v>
      </c>
      <c r="D8" s="36">
        <f>SUM('1. melléklet'!D8+'2. melléklet'!D8)</f>
        <v>0</v>
      </c>
      <c r="E8" s="36">
        <f>SUM('1. melléklet'!E8+'2. melléklet'!E8)</f>
        <v>0</v>
      </c>
      <c r="F8" s="36">
        <f>SUM('1. melléklet'!F8+'2. melléklet'!F8)</f>
        <v>14834052</v>
      </c>
      <c r="G8" s="36">
        <f>SUM('1. melléklet'!G8+'2. melléklet'!G8)</f>
        <v>14679019</v>
      </c>
      <c r="H8" s="36">
        <f>SUM('1. melléklet'!H8+'2. melléklet'!H8)</f>
        <v>0</v>
      </c>
      <c r="I8" s="36">
        <f>SUM('1. melléklet'!I8+'2. melléklet'!I8)</f>
        <v>0</v>
      </c>
      <c r="J8" s="36">
        <f>SUM('1. melléklet'!J8+'2. melléklet'!J8)</f>
        <v>14679019</v>
      </c>
      <c r="K8" s="70"/>
      <c r="L8" s="70"/>
      <c r="M8" s="70"/>
      <c r="N8" s="70"/>
      <c r="O8" s="70"/>
      <c r="P8" s="70"/>
      <c r="Q8" s="70"/>
      <c r="R8" s="70"/>
    </row>
    <row r="9" spans="1:18">
      <c r="A9" s="15" t="s">
        <v>8</v>
      </c>
      <c r="B9" s="17" t="s">
        <v>9</v>
      </c>
      <c r="C9" s="36">
        <f>SUM('1. melléklet'!C9+'2. melléklet'!C9)</f>
        <v>210526</v>
      </c>
      <c r="D9" s="36">
        <f>'[1]1. melléklet'!D9+'[1]2. melléklet'!D9</f>
        <v>0</v>
      </c>
      <c r="E9" s="36">
        <f>'[1]1. melléklet'!E9+'[1]2. melléklet'!E9</f>
        <v>0</v>
      </c>
      <c r="F9" s="59">
        <f t="shared" ref="F9:F72" si="0">SUM(C9:E9)</f>
        <v>210526</v>
      </c>
      <c r="G9" s="36">
        <f>SUM('1. melléklet'!G9+'2. melléklet'!G9)</f>
        <v>210526</v>
      </c>
      <c r="H9" s="36">
        <f>SUM('1. melléklet'!H9+'2. melléklet'!H9)</f>
        <v>0</v>
      </c>
      <c r="I9" s="36">
        <f>SUM('1. melléklet'!I9+'2. melléklet'!I9)</f>
        <v>0</v>
      </c>
      <c r="J9" s="36">
        <f>SUM('1. melléklet'!J9+'2. melléklet'!J9)</f>
        <v>210526</v>
      </c>
      <c r="K9" s="70"/>
      <c r="L9" s="70"/>
      <c r="M9" s="70"/>
      <c r="N9" s="70"/>
      <c r="O9" s="70"/>
      <c r="P9" s="70"/>
      <c r="Q9" s="70"/>
      <c r="R9" s="70"/>
    </row>
    <row r="10" spans="1:18">
      <c r="A10" s="15" t="s">
        <v>10</v>
      </c>
      <c r="B10" s="17" t="s">
        <v>11</v>
      </c>
      <c r="C10" s="36">
        <f>SUM('1. melléklet'!C10+'2. melléklet'!C10)</f>
        <v>0</v>
      </c>
      <c r="D10" s="36">
        <f>'[1]1. melléklet'!D10+'[1]2. melléklet'!D10</f>
        <v>0</v>
      </c>
      <c r="E10" s="36">
        <f>'[1]1. melléklet'!E10+'[1]2. melléklet'!E10</f>
        <v>0</v>
      </c>
      <c r="F10" s="59">
        <f t="shared" si="0"/>
        <v>0</v>
      </c>
      <c r="G10" s="36">
        <f>SUM('1. melléklet'!G10+'2. melléklet'!G10)</f>
        <v>0</v>
      </c>
      <c r="H10" s="36">
        <f>SUM('1. melléklet'!H10+'2. melléklet'!H10)</f>
        <v>0</v>
      </c>
      <c r="I10" s="36">
        <f>SUM('1. melléklet'!I10+'2. melléklet'!I10)</f>
        <v>0</v>
      </c>
      <c r="J10" s="36">
        <f>SUM('1. melléklet'!J10+'2. melléklet'!J10)</f>
        <v>0</v>
      </c>
      <c r="K10" s="70"/>
      <c r="L10" s="70"/>
      <c r="M10" s="70"/>
      <c r="N10" s="70"/>
      <c r="O10" s="70"/>
      <c r="P10" s="70"/>
      <c r="Q10" s="70"/>
      <c r="R10" s="70"/>
    </row>
    <row r="11" spans="1:18">
      <c r="A11" s="18" t="s">
        <v>12</v>
      </c>
      <c r="B11" s="17" t="s">
        <v>13</v>
      </c>
      <c r="C11" s="36">
        <f>SUM('1. melléklet'!C11+'2. melléklet'!C11)</f>
        <v>0</v>
      </c>
      <c r="D11" s="36">
        <f>'[1]1. melléklet'!D11+'[1]2. melléklet'!D11</f>
        <v>0</v>
      </c>
      <c r="E11" s="36">
        <f>'[1]1. melléklet'!E11+'[1]2. melléklet'!E11</f>
        <v>0</v>
      </c>
      <c r="F11" s="59">
        <f t="shared" si="0"/>
        <v>0</v>
      </c>
      <c r="G11" s="36">
        <f>SUM('1. melléklet'!G11+'2. melléklet'!G11)</f>
        <v>0</v>
      </c>
      <c r="H11" s="36">
        <f>SUM('1. melléklet'!H11+'2. melléklet'!H11)</f>
        <v>0</v>
      </c>
      <c r="I11" s="36">
        <f>SUM('1. melléklet'!I11+'2. melléklet'!I11)</f>
        <v>0</v>
      </c>
      <c r="J11" s="36">
        <f>SUM('1. melléklet'!J11+'2. melléklet'!J11)</f>
        <v>0</v>
      </c>
      <c r="K11" s="70"/>
      <c r="L11" s="70"/>
      <c r="M11" s="70"/>
      <c r="N11" s="70"/>
      <c r="O11" s="70"/>
      <c r="P11" s="70"/>
      <c r="Q11" s="70"/>
      <c r="R11" s="70"/>
    </row>
    <row r="12" spans="1:18">
      <c r="A12" s="18" t="s">
        <v>14</v>
      </c>
      <c r="B12" s="17" t="s">
        <v>15</v>
      </c>
      <c r="C12" s="36">
        <f>SUM('1. melléklet'!C12+'2. melléklet'!C12)</f>
        <v>0</v>
      </c>
      <c r="D12" s="36">
        <f>'[1]1. melléklet'!D12+'[1]2. melléklet'!D12</f>
        <v>0</v>
      </c>
      <c r="E12" s="36">
        <f>'[1]1. melléklet'!E12+'[1]2. melléklet'!E12</f>
        <v>0</v>
      </c>
      <c r="F12" s="59">
        <f t="shared" si="0"/>
        <v>0</v>
      </c>
      <c r="G12" s="36">
        <f>SUM('1. melléklet'!G12+'2. melléklet'!G12)</f>
        <v>0</v>
      </c>
      <c r="H12" s="36">
        <f>SUM('1. melléklet'!H12+'2. melléklet'!H12)</f>
        <v>0</v>
      </c>
      <c r="I12" s="36">
        <f>SUM('1. melléklet'!I12+'2. melléklet'!I12)</f>
        <v>0</v>
      </c>
      <c r="J12" s="36">
        <f>SUM('1. melléklet'!J12+'2. melléklet'!J12)</f>
        <v>0</v>
      </c>
      <c r="K12" s="70"/>
      <c r="L12" s="70"/>
      <c r="M12" s="70"/>
      <c r="N12" s="70"/>
      <c r="O12" s="70"/>
      <c r="P12" s="70"/>
      <c r="Q12" s="70"/>
      <c r="R12" s="70"/>
    </row>
    <row r="13" spans="1:18">
      <c r="A13" s="18" t="s">
        <v>16</v>
      </c>
      <c r="B13" s="17" t="s">
        <v>17</v>
      </c>
      <c r="C13" s="36">
        <f>SUM('1. melléklet'!C13+'2. melléklet'!C13)</f>
        <v>983001</v>
      </c>
      <c r="D13" s="36">
        <f>'[1]1. melléklet'!D13+'[1]2. melléklet'!D13</f>
        <v>0</v>
      </c>
      <c r="E13" s="36">
        <f>'[1]1. melléklet'!E13+'[1]2. melléklet'!E13</f>
        <v>0</v>
      </c>
      <c r="F13" s="59">
        <f t="shared" si="0"/>
        <v>983001</v>
      </c>
      <c r="G13" s="36">
        <f>SUM('1. melléklet'!G13+'2. melléklet'!G13)</f>
        <v>983001</v>
      </c>
      <c r="H13" s="36">
        <f>SUM('1. melléklet'!H13+'2. melléklet'!H13)</f>
        <v>0</v>
      </c>
      <c r="I13" s="36">
        <f>SUM('1. melléklet'!I13+'2. melléklet'!I13)</f>
        <v>0</v>
      </c>
      <c r="J13" s="36">
        <f>SUM('1. melléklet'!J13+'2. melléklet'!J13)</f>
        <v>983001</v>
      </c>
      <c r="K13" s="70"/>
      <c r="L13" s="70"/>
      <c r="M13" s="70"/>
      <c r="N13" s="70"/>
      <c r="O13" s="70"/>
      <c r="P13" s="70"/>
      <c r="Q13" s="70"/>
      <c r="R13" s="70"/>
    </row>
    <row r="14" spans="1:18">
      <c r="A14" s="18" t="s">
        <v>18</v>
      </c>
      <c r="B14" s="17" t="s">
        <v>19</v>
      </c>
      <c r="C14" s="36">
        <f>SUM('1. melléklet'!C14+'2. melléklet'!C14)</f>
        <v>492000</v>
      </c>
      <c r="D14" s="36">
        <f>'[1]1. melléklet'!D14+'[1]2. melléklet'!D14</f>
        <v>0</v>
      </c>
      <c r="E14" s="36">
        <f>'[1]1. melléklet'!E14+'[1]2. melléklet'!E14</f>
        <v>0</v>
      </c>
      <c r="F14" s="59">
        <f t="shared" si="0"/>
        <v>492000</v>
      </c>
      <c r="G14" s="36">
        <f>SUM('1. melléklet'!G14+'2. melléklet'!G14)</f>
        <v>517000</v>
      </c>
      <c r="H14" s="36">
        <f>SUM('1. melléklet'!H14+'2. melléklet'!H14)</f>
        <v>0</v>
      </c>
      <c r="I14" s="36">
        <f>SUM('1. melléklet'!I14+'2. melléklet'!I14)</f>
        <v>0</v>
      </c>
      <c r="J14" s="36">
        <f>SUM('1. melléklet'!J14+'2. melléklet'!J14)</f>
        <v>517000</v>
      </c>
      <c r="K14" s="70"/>
      <c r="L14" s="70"/>
      <c r="M14" s="70"/>
      <c r="N14" s="70"/>
      <c r="O14" s="70"/>
      <c r="P14" s="70"/>
      <c r="Q14" s="70"/>
      <c r="R14" s="70"/>
    </row>
    <row r="15" spans="1:18">
      <c r="A15" s="18" t="s">
        <v>20</v>
      </c>
      <c r="B15" s="17" t="s">
        <v>21</v>
      </c>
      <c r="C15" s="36">
        <f>SUM('1. melléklet'!C15+'2. melléklet'!C15)</f>
        <v>0</v>
      </c>
      <c r="D15" s="36">
        <f>'[1]1. melléklet'!D15+'[1]2. melléklet'!D15</f>
        <v>0</v>
      </c>
      <c r="E15" s="36">
        <f>'[1]1. melléklet'!E15+'[1]2. melléklet'!E15</f>
        <v>0</v>
      </c>
      <c r="F15" s="59">
        <f t="shared" si="0"/>
        <v>0</v>
      </c>
      <c r="G15" s="36">
        <f>SUM('1. melléklet'!G15+'2. melléklet'!G15)</f>
        <v>0</v>
      </c>
      <c r="H15" s="36">
        <f>SUM('1. melléklet'!H15+'2. melléklet'!H15)</f>
        <v>0</v>
      </c>
      <c r="I15" s="36">
        <f>SUM('1. melléklet'!I15+'2. melléklet'!I15)</f>
        <v>0</v>
      </c>
      <c r="J15" s="36">
        <f>SUM('1. melléklet'!J15+'2. melléklet'!J15)</f>
        <v>0</v>
      </c>
      <c r="K15" s="70"/>
      <c r="L15" s="70"/>
      <c r="M15" s="70"/>
      <c r="N15" s="70"/>
      <c r="O15" s="70"/>
      <c r="P15" s="70"/>
      <c r="Q15" s="70"/>
      <c r="R15" s="70"/>
    </row>
    <row r="16" spans="1:18">
      <c r="A16" s="4" t="s">
        <v>22</v>
      </c>
      <c r="B16" s="17" t="s">
        <v>23</v>
      </c>
      <c r="C16" s="36">
        <f>SUM('1. melléklet'!C16+'2. melléklet'!C16)</f>
        <v>124050</v>
      </c>
      <c r="D16" s="36">
        <f>'[1]1. melléklet'!D16+'[1]2. melléklet'!D16</f>
        <v>0</v>
      </c>
      <c r="E16" s="36">
        <f>'[1]1. melléklet'!E16+'[1]2. melléklet'!E16</f>
        <v>0</v>
      </c>
      <c r="F16" s="59">
        <f t="shared" si="0"/>
        <v>124050</v>
      </c>
      <c r="G16" s="36">
        <f>SUM('1. melléklet'!G16+'2. melléklet'!G16)</f>
        <v>124050</v>
      </c>
      <c r="H16" s="36">
        <f>SUM('1. melléklet'!H16+'2. melléklet'!H16)</f>
        <v>0</v>
      </c>
      <c r="I16" s="36">
        <f>SUM('1. melléklet'!I16+'2. melléklet'!I16)</f>
        <v>0</v>
      </c>
      <c r="J16" s="36">
        <f>SUM('1. melléklet'!J16+'2. melléklet'!J16)</f>
        <v>124050</v>
      </c>
      <c r="K16" s="70"/>
      <c r="L16" s="70"/>
      <c r="M16" s="70"/>
      <c r="N16" s="70"/>
      <c r="O16" s="70"/>
      <c r="P16" s="70"/>
      <c r="Q16" s="70"/>
      <c r="R16" s="70"/>
    </row>
    <row r="17" spans="1:18">
      <c r="A17" s="4" t="s">
        <v>24</v>
      </c>
      <c r="B17" s="17" t="s">
        <v>25</v>
      </c>
      <c r="C17" s="36">
        <f>SUM('1. melléklet'!C17+'2. melléklet'!C17)</f>
        <v>0</v>
      </c>
      <c r="D17" s="36">
        <f>'[1]1. melléklet'!D17+'[1]2. melléklet'!D17</f>
        <v>0</v>
      </c>
      <c r="E17" s="36">
        <f>'[1]1. melléklet'!E17+'[1]2. melléklet'!E17</f>
        <v>0</v>
      </c>
      <c r="F17" s="59">
        <f t="shared" si="0"/>
        <v>0</v>
      </c>
      <c r="G17" s="36">
        <f>SUM('1. melléklet'!G17+'2. melléklet'!G17)</f>
        <v>0</v>
      </c>
      <c r="H17" s="36">
        <f>SUM('1. melléklet'!H17+'2. melléklet'!H17)</f>
        <v>0</v>
      </c>
      <c r="I17" s="36">
        <f>SUM('1. melléklet'!I17+'2. melléklet'!I17)</f>
        <v>0</v>
      </c>
      <c r="J17" s="36">
        <f>SUM('1. melléklet'!J17+'2. melléklet'!J17)</f>
        <v>0</v>
      </c>
      <c r="K17" s="70"/>
      <c r="L17" s="70"/>
      <c r="M17" s="70"/>
      <c r="N17" s="70"/>
      <c r="O17" s="70"/>
      <c r="P17" s="70"/>
      <c r="Q17" s="70"/>
      <c r="R17" s="70"/>
    </row>
    <row r="18" spans="1:18">
      <c r="A18" s="4" t="s">
        <v>26</v>
      </c>
      <c r="B18" s="17" t="s">
        <v>27</v>
      </c>
      <c r="C18" s="36">
        <f>SUM('1. melléklet'!C18+'2. melléklet'!C18)</f>
        <v>0</v>
      </c>
      <c r="D18" s="36">
        <f>'[1]1. melléklet'!D18+'[1]2. melléklet'!D18</f>
        <v>0</v>
      </c>
      <c r="E18" s="36">
        <f>'[1]1. melléklet'!E18+'[1]2. melléklet'!E18</f>
        <v>0</v>
      </c>
      <c r="F18" s="59">
        <f t="shared" si="0"/>
        <v>0</v>
      </c>
      <c r="G18" s="36">
        <f>SUM('1. melléklet'!G18+'2. melléklet'!G18)</f>
        <v>0</v>
      </c>
      <c r="H18" s="36">
        <f>SUM('1. melléklet'!H18+'2. melléklet'!H18)</f>
        <v>0</v>
      </c>
      <c r="I18" s="36">
        <f>SUM('1. melléklet'!I18+'2. melléklet'!I18)</f>
        <v>0</v>
      </c>
      <c r="J18" s="36">
        <f>SUM('1. melléklet'!J18+'2. melléklet'!J18)</f>
        <v>0</v>
      </c>
      <c r="K18" s="70"/>
      <c r="L18" s="70"/>
      <c r="M18" s="70"/>
      <c r="N18" s="70"/>
      <c r="O18" s="70"/>
      <c r="P18" s="70"/>
      <c r="Q18" s="70"/>
      <c r="R18" s="70"/>
    </row>
    <row r="19" spans="1:18">
      <c r="A19" s="4" t="s">
        <v>28</v>
      </c>
      <c r="B19" s="17" t="s">
        <v>29</v>
      </c>
      <c r="C19" s="36">
        <f>SUM('1. melléklet'!C19+'2. melléklet'!C19)</f>
        <v>0</v>
      </c>
      <c r="D19" s="36">
        <f>'[1]1. melléklet'!D19+'[1]2. melléklet'!D19</f>
        <v>0</v>
      </c>
      <c r="E19" s="36">
        <f>'[1]1. melléklet'!E19+'[1]2. melléklet'!E19</f>
        <v>0</v>
      </c>
      <c r="F19" s="59">
        <f t="shared" si="0"/>
        <v>0</v>
      </c>
      <c r="G19" s="36">
        <f>SUM('1. melléklet'!G19+'2. melléklet'!G19)</f>
        <v>0</v>
      </c>
      <c r="H19" s="36">
        <f>SUM('1. melléklet'!H19+'2. melléklet'!H19)</f>
        <v>0</v>
      </c>
      <c r="I19" s="36">
        <f>SUM('1. melléklet'!I19+'2. melléklet'!I19)</f>
        <v>0</v>
      </c>
      <c r="J19" s="36">
        <f>SUM('1. melléklet'!J19+'2. melléklet'!J19)</f>
        <v>0</v>
      </c>
      <c r="K19" s="70"/>
      <c r="L19" s="70"/>
      <c r="M19" s="70"/>
      <c r="N19" s="70"/>
      <c r="O19" s="70"/>
      <c r="P19" s="70"/>
      <c r="Q19" s="70"/>
      <c r="R19" s="70"/>
    </row>
    <row r="20" spans="1:18">
      <c r="A20" s="4" t="s">
        <v>197</v>
      </c>
      <c r="B20" s="17" t="s">
        <v>30</v>
      </c>
      <c r="C20" s="36">
        <f>SUM('1. melléklet'!C20+'2. melléklet'!C20)</f>
        <v>0</v>
      </c>
      <c r="D20" s="36">
        <f>'[1]1. melléklet'!D20+'[1]2. melléklet'!D20</f>
        <v>0</v>
      </c>
      <c r="E20" s="36">
        <f>'[1]1. melléklet'!E20+'[1]2. melléklet'!E20</f>
        <v>0</v>
      </c>
      <c r="F20" s="59">
        <f t="shared" si="0"/>
        <v>0</v>
      </c>
      <c r="G20" s="36">
        <f>SUM('1. melléklet'!G20+'2. melléklet'!G20)</f>
        <v>155033</v>
      </c>
      <c r="H20" s="36">
        <f>SUM('1. melléklet'!H20+'2. melléklet'!H20)</f>
        <v>0</v>
      </c>
      <c r="I20" s="36">
        <f>SUM('1. melléklet'!I20+'2. melléklet'!I20)</f>
        <v>0</v>
      </c>
      <c r="J20" s="36">
        <f>SUM('1. melléklet'!J20+'2. melléklet'!J20)</f>
        <v>155033</v>
      </c>
      <c r="K20" s="70"/>
      <c r="L20" s="70"/>
      <c r="M20" s="70"/>
      <c r="N20" s="70"/>
      <c r="O20" s="70"/>
      <c r="P20" s="70"/>
      <c r="Q20" s="70"/>
      <c r="R20" s="70"/>
    </row>
    <row r="21" spans="1:18" s="30" customFormat="1">
      <c r="A21" s="19" t="s">
        <v>176</v>
      </c>
      <c r="B21" s="20" t="s">
        <v>31</v>
      </c>
      <c r="C21" s="31">
        <f>SUM(C8:C20)</f>
        <v>16643629</v>
      </c>
      <c r="D21" s="31">
        <f>'[1]1. melléklet'!D21+'[1]2. melléklet'!D21</f>
        <v>0</v>
      </c>
      <c r="E21" s="36">
        <f>'[1]1. melléklet'!E21+'[1]2. melléklet'!E21</f>
        <v>0</v>
      </c>
      <c r="F21" s="55">
        <f t="shared" si="0"/>
        <v>16643629</v>
      </c>
      <c r="G21" s="31">
        <f>SUM(G8:G20)</f>
        <v>16668629</v>
      </c>
      <c r="H21" s="31">
        <f>SUM(H8:H20)</f>
        <v>0</v>
      </c>
      <c r="I21" s="36">
        <f>SUM(I8:I20)</f>
        <v>0</v>
      </c>
      <c r="J21" s="55">
        <f t="shared" ref="J21" si="1">SUM(G21:I21)</f>
        <v>16668629</v>
      </c>
      <c r="K21" s="82"/>
      <c r="L21" s="82"/>
      <c r="M21" s="82"/>
      <c r="N21" s="82"/>
      <c r="O21" s="82"/>
      <c r="P21" s="82"/>
      <c r="Q21" s="82"/>
      <c r="R21" s="82"/>
    </row>
    <row r="22" spans="1:18">
      <c r="A22" s="4" t="s">
        <v>32</v>
      </c>
      <c r="B22" s="17" t="s">
        <v>33</v>
      </c>
      <c r="C22" s="36">
        <f>SUM('1. melléklet'!C22+'2. melléklet'!C22)</f>
        <v>4140600</v>
      </c>
      <c r="D22" s="36">
        <f>'[1]1. melléklet'!D22+'[1]2. melléklet'!D22</f>
        <v>0</v>
      </c>
      <c r="E22" s="36">
        <f>'[1]1. melléklet'!E22+'[1]2. melléklet'!E22</f>
        <v>0</v>
      </c>
      <c r="F22" s="59">
        <f t="shared" si="0"/>
        <v>4140600</v>
      </c>
      <c r="G22" s="36">
        <f>SUM('1. melléklet'!G22+'2. melléklet'!G22)</f>
        <v>4140600</v>
      </c>
      <c r="H22" s="36">
        <f>SUM('1. melléklet'!H22+'2. melléklet'!H22)</f>
        <v>0</v>
      </c>
      <c r="I22" s="36">
        <f>SUM('1. melléklet'!I22+'2. melléklet'!I22)</f>
        <v>0</v>
      </c>
      <c r="J22" s="36">
        <f>SUM('1. melléklet'!J22+'2. melléklet'!J22)</f>
        <v>4140600</v>
      </c>
      <c r="K22" s="70"/>
      <c r="L22" s="70"/>
      <c r="M22" s="70"/>
      <c r="N22" s="70"/>
      <c r="O22" s="70"/>
      <c r="P22" s="70"/>
      <c r="Q22" s="70"/>
      <c r="R22" s="70"/>
    </row>
    <row r="23" spans="1:18">
      <c r="A23" s="4" t="s">
        <v>34</v>
      </c>
      <c r="B23" s="17" t="s">
        <v>35</v>
      </c>
      <c r="C23" s="36">
        <f>SUM('1. melléklet'!C23+'2. melléklet'!C23)</f>
        <v>2412000</v>
      </c>
      <c r="D23" s="36">
        <f>'[1]1. melléklet'!D23+'[1]2. melléklet'!D23</f>
        <v>0</v>
      </c>
      <c r="E23" s="36">
        <f>'[1]1. melléklet'!E23+'[1]2. melléklet'!E23</f>
        <v>0</v>
      </c>
      <c r="F23" s="59">
        <f t="shared" si="0"/>
        <v>2412000</v>
      </c>
      <c r="G23" s="36">
        <f>SUM('1. melléklet'!G23+'2. melléklet'!G23)</f>
        <v>2532000</v>
      </c>
      <c r="H23" s="36">
        <f>SUM('1. melléklet'!H23+'2. melléklet'!H23)</f>
        <v>0</v>
      </c>
      <c r="I23" s="36">
        <f>SUM('1. melléklet'!I23+'2. melléklet'!I23)</f>
        <v>0</v>
      </c>
      <c r="J23" s="36">
        <f>SUM('1. melléklet'!J23+'2. melléklet'!J23)</f>
        <v>2532000</v>
      </c>
      <c r="K23" s="70"/>
      <c r="L23" s="70"/>
      <c r="M23" s="70"/>
      <c r="N23" s="70"/>
      <c r="O23" s="70"/>
      <c r="P23" s="70"/>
      <c r="Q23" s="70"/>
      <c r="R23" s="70"/>
    </row>
    <row r="24" spans="1:18">
      <c r="A24" s="5" t="s">
        <v>36</v>
      </c>
      <c r="B24" s="17" t="s">
        <v>37</v>
      </c>
      <c r="C24" s="36">
        <f>SUM('1. melléklet'!C24+'2. melléklet'!C24)</f>
        <v>850000</v>
      </c>
      <c r="D24" s="36">
        <f>'[1]1. melléklet'!D24+'[1]2. melléklet'!D24</f>
        <v>0</v>
      </c>
      <c r="E24" s="36">
        <f>'[1]1. melléklet'!E24+'[1]2. melléklet'!E24</f>
        <v>0</v>
      </c>
      <c r="F24" s="59">
        <f t="shared" si="0"/>
        <v>850000</v>
      </c>
      <c r="G24" s="36">
        <f>SUM('1. melléklet'!G24+'2. melléklet'!G24)</f>
        <v>850000</v>
      </c>
      <c r="H24" s="36">
        <f>SUM('1. melléklet'!H24+'2. melléklet'!H24)</f>
        <v>0</v>
      </c>
      <c r="I24" s="36">
        <f>SUM('1. melléklet'!I24+'2. melléklet'!I24)</f>
        <v>0</v>
      </c>
      <c r="J24" s="36">
        <f>SUM('1. melléklet'!J24+'2. melléklet'!J24)</f>
        <v>850000</v>
      </c>
      <c r="K24" s="70"/>
      <c r="L24" s="70"/>
      <c r="M24" s="70"/>
      <c r="N24" s="70"/>
      <c r="O24" s="70"/>
      <c r="P24" s="70"/>
      <c r="Q24" s="70"/>
      <c r="R24" s="70"/>
    </row>
    <row r="25" spans="1:18" s="30" customFormat="1">
      <c r="A25" s="6" t="s">
        <v>177</v>
      </c>
      <c r="B25" s="20" t="s">
        <v>38</v>
      </c>
      <c r="C25" s="31">
        <f>SUM(C22:C24)</f>
        <v>7402600</v>
      </c>
      <c r="D25" s="31">
        <f>'[1]1. melléklet'!D25+'[1]2. melléklet'!D25</f>
        <v>0</v>
      </c>
      <c r="E25" s="36">
        <f>'[1]1. melléklet'!E25+'[1]2. melléklet'!E25</f>
        <v>0</v>
      </c>
      <c r="F25" s="55">
        <f t="shared" si="0"/>
        <v>7402600</v>
      </c>
      <c r="G25" s="31">
        <f>SUM(G22:G24)</f>
        <v>7522600</v>
      </c>
      <c r="H25" s="31">
        <f>SUM(H22:H24)</f>
        <v>0</v>
      </c>
      <c r="I25" s="31">
        <f t="shared" ref="I25:J25" si="2">SUM(I22:I24)</f>
        <v>0</v>
      </c>
      <c r="J25" s="31">
        <f t="shared" si="2"/>
        <v>7522600</v>
      </c>
      <c r="K25" s="82"/>
      <c r="L25" s="82"/>
      <c r="M25" s="82"/>
      <c r="N25" s="82"/>
      <c r="O25" s="82"/>
      <c r="P25" s="82"/>
      <c r="Q25" s="82"/>
      <c r="R25" s="82"/>
    </row>
    <row r="26" spans="1:18" s="30" customFormat="1" ht="15.75">
      <c r="A26" s="27" t="s">
        <v>225</v>
      </c>
      <c r="B26" s="28" t="s">
        <v>39</v>
      </c>
      <c r="C26" s="38">
        <f>SUM(C25,C21)</f>
        <v>24046229</v>
      </c>
      <c r="D26" s="38">
        <f>'[1]1. melléklet'!D26+'[1]2. melléklet'!D26</f>
        <v>0</v>
      </c>
      <c r="E26" s="36">
        <f>'[1]1. melléklet'!E26+'[1]2. melléklet'!E26</f>
        <v>0</v>
      </c>
      <c r="F26" s="57">
        <f t="shared" si="0"/>
        <v>24046229</v>
      </c>
      <c r="G26" s="38">
        <f>SUM(G25,G21)</f>
        <v>24191229</v>
      </c>
      <c r="H26" s="38">
        <f t="shared" ref="H26:J26" si="3">SUM(H25,H21)</f>
        <v>0</v>
      </c>
      <c r="I26" s="38">
        <f t="shared" si="3"/>
        <v>0</v>
      </c>
      <c r="J26" s="38">
        <f t="shared" si="3"/>
        <v>24191229</v>
      </c>
      <c r="K26" s="83"/>
      <c r="L26" s="83"/>
      <c r="M26" s="83"/>
      <c r="N26" s="83"/>
      <c r="O26" s="83"/>
      <c r="P26" s="83"/>
      <c r="Q26" s="83"/>
      <c r="R26" s="83"/>
    </row>
    <row r="27" spans="1:18" s="30" customFormat="1" ht="15.75">
      <c r="A27" s="24" t="s">
        <v>198</v>
      </c>
      <c r="B27" s="28" t="s">
        <v>40</v>
      </c>
      <c r="C27" s="38">
        <f>SUM('1. melléklet'!C27+'2. melléklet'!C27)</f>
        <v>4941272</v>
      </c>
      <c r="D27" s="38">
        <f>'[1]1. melléklet'!D27+'[1]2. melléklet'!D27</f>
        <v>0</v>
      </c>
      <c r="E27" s="36">
        <f>'[1]1. melléklet'!E27+'[1]2. melléklet'!E27</f>
        <v>0</v>
      </c>
      <c r="F27" s="63">
        <f t="shared" si="0"/>
        <v>4941272</v>
      </c>
      <c r="G27" s="38">
        <f>SUM('1. melléklet'!G27+'2. melléklet'!G27)</f>
        <v>4964672</v>
      </c>
      <c r="H27" s="38">
        <f>SUM('1. melléklet'!H27+'2. melléklet'!H27)</f>
        <v>0</v>
      </c>
      <c r="I27" s="38">
        <f>SUM('1. melléklet'!I27+'2. melléklet'!I27)</f>
        <v>0</v>
      </c>
      <c r="J27" s="38">
        <f>SUM('1. melléklet'!J27+'2. melléklet'!J27)</f>
        <v>4964672</v>
      </c>
      <c r="K27" s="83"/>
      <c r="L27" s="83"/>
      <c r="M27" s="83"/>
      <c r="N27" s="83"/>
      <c r="O27" s="83"/>
      <c r="P27" s="83"/>
      <c r="Q27" s="83"/>
      <c r="R27" s="83"/>
    </row>
    <row r="28" spans="1:18">
      <c r="A28" s="4" t="s">
        <v>41</v>
      </c>
      <c r="B28" s="17" t="s">
        <v>42</v>
      </c>
      <c r="C28" s="36">
        <f>SUM('1. melléklet'!C28+'2. melléklet'!C28)</f>
        <v>65000</v>
      </c>
      <c r="D28" s="36">
        <f>'[1]1. melléklet'!D28+'[1]2. melléklet'!D28</f>
        <v>0</v>
      </c>
      <c r="E28" s="36">
        <f>'[1]1. melléklet'!E28+'[1]2. melléklet'!E28</f>
        <v>0</v>
      </c>
      <c r="F28" s="59">
        <f t="shared" si="0"/>
        <v>65000</v>
      </c>
      <c r="G28" s="36">
        <f>SUM('1. melléklet'!G28+'2. melléklet'!G28)</f>
        <v>65000</v>
      </c>
      <c r="H28" s="36">
        <f>SUM('1. melléklet'!H28+'2. melléklet'!H28)</f>
        <v>0</v>
      </c>
      <c r="I28" s="36">
        <f>SUM('1. melléklet'!I28+'2. melléklet'!I28)</f>
        <v>0</v>
      </c>
      <c r="J28" s="36">
        <f>SUM('1. melléklet'!J28+'2. melléklet'!J28)</f>
        <v>65000</v>
      </c>
      <c r="K28" s="70"/>
      <c r="L28" s="70"/>
      <c r="M28" s="70"/>
      <c r="N28" s="70"/>
      <c r="O28" s="70"/>
      <c r="P28" s="70"/>
      <c r="Q28" s="70"/>
      <c r="R28" s="70"/>
    </row>
    <row r="29" spans="1:18">
      <c r="A29" s="4" t="s">
        <v>43</v>
      </c>
      <c r="B29" s="17" t="s">
        <v>44</v>
      </c>
      <c r="C29" s="36">
        <f>SUM('1. melléklet'!C29+'2. melléklet'!C29)</f>
        <v>2651712</v>
      </c>
      <c r="D29" s="36">
        <f>'[1]1. melléklet'!D29+'[1]2. melléklet'!D29</f>
        <v>0</v>
      </c>
      <c r="E29" s="36">
        <f>'[1]1. melléklet'!E29+'[1]2. melléklet'!E29</f>
        <v>0</v>
      </c>
      <c r="F29" s="59">
        <f t="shared" si="0"/>
        <v>2651712</v>
      </c>
      <c r="G29" s="36">
        <f>SUM('1. melléklet'!G29+'2. melléklet'!G29)</f>
        <v>2626712</v>
      </c>
      <c r="H29" s="36">
        <f>SUM('1. melléklet'!H29+'2. melléklet'!H29)</f>
        <v>0</v>
      </c>
      <c r="I29" s="36">
        <f>SUM('1. melléklet'!I29+'2. melléklet'!I29)</f>
        <v>0</v>
      </c>
      <c r="J29" s="36">
        <f>SUM('1. melléklet'!J29+'2. melléklet'!J29)</f>
        <v>2626712</v>
      </c>
      <c r="K29" s="70"/>
      <c r="L29" s="70"/>
      <c r="M29" s="70"/>
      <c r="N29" s="70"/>
      <c r="O29" s="70"/>
      <c r="P29" s="70"/>
      <c r="Q29" s="70"/>
      <c r="R29" s="70"/>
    </row>
    <row r="30" spans="1:18">
      <c r="A30" s="4" t="s">
        <v>45</v>
      </c>
      <c r="B30" s="17" t="s">
        <v>46</v>
      </c>
      <c r="C30" s="36">
        <f>SUM('1. melléklet'!C30+'2. melléklet'!C30)</f>
        <v>0</v>
      </c>
      <c r="D30" s="36">
        <f>'[1]1. melléklet'!D30+'[1]2. melléklet'!D30</f>
        <v>0</v>
      </c>
      <c r="E30" s="36">
        <f>'[1]1. melléklet'!E30+'[1]2. melléklet'!E30</f>
        <v>0</v>
      </c>
      <c r="F30" s="59">
        <f t="shared" si="0"/>
        <v>0</v>
      </c>
      <c r="G30" s="36">
        <f>SUM('1. melléklet'!G30+'2. melléklet'!G30)</f>
        <v>0</v>
      </c>
      <c r="H30" s="36">
        <f>SUM('1. melléklet'!H30+'2. melléklet'!H30)</f>
        <v>0</v>
      </c>
      <c r="I30" s="36">
        <f>SUM('1. melléklet'!I30+'2. melléklet'!I30)</f>
        <v>0</v>
      </c>
      <c r="J30" s="36">
        <f>SUM('1. melléklet'!J30+'2. melléklet'!J30)</f>
        <v>0</v>
      </c>
      <c r="K30" s="70"/>
      <c r="L30" s="70"/>
      <c r="M30" s="70"/>
      <c r="N30" s="70"/>
      <c r="O30" s="70"/>
      <c r="P30" s="70"/>
      <c r="Q30" s="70"/>
      <c r="R30" s="70"/>
    </row>
    <row r="31" spans="1:18" s="30" customFormat="1">
      <c r="A31" s="6" t="s">
        <v>178</v>
      </c>
      <c r="B31" s="20" t="s">
        <v>47</v>
      </c>
      <c r="C31" s="31">
        <f>SUM(C28:C30)</f>
        <v>2716712</v>
      </c>
      <c r="D31" s="31">
        <f>'[1]1. melléklet'!D31+'[1]2. melléklet'!D31</f>
        <v>0</v>
      </c>
      <c r="E31" s="36">
        <f>'[1]1. melléklet'!E31+'[1]2. melléklet'!E31</f>
        <v>0</v>
      </c>
      <c r="F31" s="55">
        <f t="shared" si="0"/>
        <v>2716712</v>
      </c>
      <c r="G31" s="31">
        <f>SUM(G28:G30)</f>
        <v>2691712</v>
      </c>
      <c r="H31" s="31">
        <f>SUM(H28:H30)</f>
        <v>0</v>
      </c>
      <c r="I31" s="31">
        <f t="shared" ref="I31:J31" si="4">SUM(I28:I30)</f>
        <v>0</v>
      </c>
      <c r="J31" s="31">
        <f t="shared" si="4"/>
        <v>2691712</v>
      </c>
      <c r="K31" s="82"/>
      <c r="L31" s="82"/>
      <c r="M31" s="82"/>
      <c r="N31" s="82"/>
      <c r="O31" s="82"/>
      <c r="P31" s="82"/>
      <c r="Q31" s="82"/>
      <c r="R31" s="82"/>
    </row>
    <row r="32" spans="1:18">
      <c r="A32" s="4" t="s">
        <v>48</v>
      </c>
      <c r="B32" s="17" t="s">
        <v>49</v>
      </c>
      <c r="C32" s="36">
        <f>SUM('1. melléklet'!C32+'2. melléklet'!C32)</f>
        <v>175000</v>
      </c>
      <c r="D32" s="36">
        <f>'[1]1. melléklet'!D32+'[1]2. melléklet'!D32</f>
        <v>0</v>
      </c>
      <c r="E32" s="36">
        <f>'[1]1. melléklet'!E32+'[1]2. melléklet'!E32</f>
        <v>0</v>
      </c>
      <c r="F32" s="59">
        <f t="shared" si="0"/>
        <v>175000</v>
      </c>
      <c r="G32" s="36">
        <f>SUM('1. melléklet'!G32+'2. melléklet'!G32)</f>
        <v>175000</v>
      </c>
      <c r="H32" s="36">
        <f>SUM('1. melléklet'!H32+'2. melléklet'!H32)</f>
        <v>0</v>
      </c>
      <c r="I32" s="36">
        <f>SUM('1. melléklet'!I32+'2. melléklet'!I32)</f>
        <v>0</v>
      </c>
      <c r="J32" s="36">
        <f>SUM('1. melléklet'!J32+'2. melléklet'!J32)</f>
        <v>175000</v>
      </c>
      <c r="K32" s="70"/>
      <c r="L32" s="70"/>
      <c r="M32" s="70"/>
      <c r="N32" s="70"/>
      <c r="O32" s="70"/>
      <c r="P32" s="70"/>
      <c r="Q32" s="70"/>
      <c r="R32" s="70"/>
    </row>
    <row r="33" spans="1:18">
      <c r="A33" s="4" t="s">
        <v>50</v>
      </c>
      <c r="B33" s="17" t="s">
        <v>51</v>
      </c>
      <c r="C33" s="36">
        <f>SUM('1. melléklet'!C33+'2. melléklet'!C33)</f>
        <v>180000</v>
      </c>
      <c r="D33" s="36">
        <f>'[1]1. melléklet'!D33+'[1]2. melléklet'!D33</f>
        <v>0</v>
      </c>
      <c r="E33" s="36">
        <f>'[1]1. melléklet'!E33+'[1]2. melléklet'!E33</f>
        <v>0</v>
      </c>
      <c r="F33" s="59">
        <f t="shared" si="0"/>
        <v>180000</v>
      </c>
      <c r="G33" s="36">
        <f>SUM('1. melléklet'!G33+'2. melléklet'!G33)</f>
        <v>180000</v>
      </c>
      <c r="H33" s="36">
        <f>SUM('1. melléklet'!H33+'2. melléklet'!H33)</f>
        <v>0</v>
      </c>
      <c r="I33" s="36">
        <f>SUM('1. melléklet'!I33+'2. melléklet'!I33)</f>
        <v>0</v>
      </c>
      <c r="J33" s="36">
        <f>SUM('1. melléklet'!J33+'2. melléklet'!J33)</f>
        <v>180000</v>
      </c>
      <c r="K33" s="70"/>
      <c r="L33" s="70"/>
      <c r="M33" s="70"/>
      <c r="N33" s="70"/>
      <c r="O33" s="70"/>
      <c r="P33" s="70"/>
      <c r="Q33" s="70"/>
      <c r="R33" s="70"/>
    </row>
    <row r="34" spans="1:18" s="30" customFormat="1" ht="15" customHeight="1">
      <c r="A34" s="6" t="s">
        <v>226</v>
      </c>
      <c r="B34" s="20" t="s">
        <v>52</v>
      </c>
      <c r="C34" s="31">
        <f>SUM(C32:C33)</f>
        <v>355000</v>
      </c>
      <c r="D34" s="31">
        <f>'[1]1. melléklet'!D34+'[1]2. melléklet'!D34</f>
        <v>0</v>
      </c>
      <c r="E34" s="36">
        <f>'[1]1. melléklet'!E34+'[1]2. melléklet'!E34</f>
        <v>0</v>
      </c>
      <c r="F34" s="55">
        <f t="shared" si="0"/>
        <v>355000</v>
      </c>
      <c r="G34" s="31">
        <f>SUM(G32:G33)</f>
        <v>355000</v>
      </c>
      <c r="H34" s="31">
        <f t="shared" ref="H34:J34" si="5">SUM(H32:H33)</f>
        <v>0</v>
      </c>
      <c r="I34" s="31">
        <f t="shared" si="5"/>
        <v>0</v>
      </c>
      <c r="J34" s="31">
        <f t="shared" si="5"/>
        <v>355000</v>
      </c>
      <c r="K34" s="82"/>
      <c r="L34" s="82"/>
      <c r="M34" s="82"/>
      <c r="N34" s="82"/>
      <c r="O34" s="82"/>
      <c r="P34" s="82"/>
      <c r="Q34" s="82"/>
      <c r="R34" s="82"/>
    </row>
    <row r="35" spans="1:18">
      <c r="A35" s="4" t="s">
        <v>53</v>
      </c>
      <c r="B35" s="17" t="s">
        <v>54</v>
      </c>
      <c r="C35" s="36">
        <f>SUM('1. melléklet'!C35+'2. melléklet'!C35)</f>
        <v>4404960</v>
      </c>
      <c r="D35" s="36">
        <f>'[1]1. melléklet'!D35+'[1]2. melléklet'!D35</f>
        <v>0</v>
      </c>
      <c r="E35" s="36">
        <f>'[1]1. melléklet'!E35+'[1]2. melléklet'!E35</f>
        <v>0</v>
      </c>
      <c r="F35" s="59">
        <f t="shared" si="0"/>
        <v>4404960</v>
      </c>
      <c r="G35" s="36">
        <f>SUM('1. melléklet'!G35+'2. melléklet'!G35)</f>
        <v>4404960</v>
      </c>
      <c r="H35" s="36">
        <f>SUM('1. melléklet'!H35+'2. melléklet'!H35)</f>
        <v>0</v>
      </c>
      <c r="I35" s="36">
        <f>SUM('1. melléklet'!I35+'2. melléklet'!I35)</f>
        <v>0</v>
      </c>
      <c r="J35" s="36">
        <f>SUM('1. melléklet'!J35+'2. melléklet'!J35)</f>
        <v>4404960</v>
      </c>
      <c r="K35" s="70"/>
      <c r="L35" s="70"/>
      <c r="M35" s="70"/>
      <c r="N35" s="70"/>
      <c r="O35" s="70"/>
      <c r="P35" s="70"/>
      <c r="Q35" s="70"/>
      <c r="R35" s="70"/>
    </row>
    <row r="36" spans="1:18">
      <c r="A36" s="4" t="s">
        <v>55</v>
      </c>
      <c r="B36" s="17" t="s">
        <v>56</v>
      </c>
      <c r="C36" s="36">
        <f>SUM('1. melléklet'!C36+'2. melléklet'!C36)</f>
        <v>3500000</v>
      </c>
      <c r="D36" s="36">
        <f>'[1]1. melléklet'!D36+'[1]2. melléklet'!D36</f>
        <v>0</v>
      </c>
      <c r="E36" s="36">
        <f>'[1]1. melléklet'!E36+'[1]2. melléklet'!E36</f>
        <v>0</v>
      </c>
      <c r="F36" s="59">
        <f t="shared" si="0"/>
        <v>3500000</v>
      </c>
      <c r="G36" s="36">
        <f>SUM('1. melléklet'!G36+'2. melléklet'!G36)</f>
        <v>3500000</v>
      </c>
      <c r="H36" s="36">
        <f>SUM('1. melléklet'!H36+'2. melléklet'!H36)</f>
        <v>0</v>
      </c>
      <c r="I36" s="36">
        <f>SUM('1. melléklet'!I36+'2. melléklet'!I36)</f>
        <v>0</v>
      </c>
      <c r="J36" s="36">
        <f>SUM('1. melléklet'!J36+'2. melléklet'!J36)</f>
        <v>3500000</v>
      </c>
      <c r="K36" s="70"/>
      <c r="L36" s="70"/>
      <c r="M36" s="70"/>
      <c r="N36" s="70"/>
      <c r="O36" s="70"/>
      <c r="P36" s="70"/>
      <c r="Q36" s="70"/>
      <c r="R36" s="70"/>
    </row>
    <row r="37" spans="1:18">
      <c r="A37" s="4" t="s">
        <v>199</v>
      </c>
      <c r="B37" s="17" t="s">
        <v>57</v>
      </c>
      <c r="C37" s="36">
        <f>SUM('1. melléklet'!C37+'2. melléklet'!C37)</f>
        <v>0</v>
      </c>
      <c r="D37" s="36">
        <f>'[1]1. melléklet'!D37+'[1]2. melléklet'!D37</f>
        <v>0</v>
      </c>
      <c r="E37" s="36">
        <f>'[1]1. melléklet'!E37+'[1]2. melléklet'!E37</f>
        <v>0</v>
      </c>
      <c r="F37" s="59">
        <f t="shared" si="0"/>
        <v>0</v>
      </c>
      <c r="G37" s="36">
        <f>SUM('1. melléklet'!G37+'2. melléklet'!G37)</f>
        <v>0</v>
      </c>
      <c r="H37" s="36">
        <f>SUM('1. melléklet'!H37+'2. melléklet'!H37)</f>
        <v>0</v>
      </c>
      <c r="I37" s="36">
        <f>SUM('1. melléklet'!I37+'2. melléklet'!I37)</f>
        <v>0</v>
      </c>
      <c r="J37" s="36">
        <f>SUM('1. melléklet'!J37+'2. melléklet'!J37)</f>
        <v>0</v>
      </c>
      <c r="K37" s="70"/>
      <c r="L37" s="70"/>
      <c r="M37" s="70"/>
      <c r="N37" s="70"/>
      <c r="O37" s="70"/>
      <c r="P37" s="70"/>
      <c r="Q37" s="70"/>
      <c r="R37" s="70"/>
    </row>
    <row r="38" spans="1:18">
      <c r="A38" s="4" t="s">
        <v>58</v>
      </c>
      <c r="B38" s="17" t="s">
        <v>59</v>
      </c>
      <c r="C38" s="36">
        <f>SUM('1. melléklet'!C38+'2. melléklet'!C38)</f>
        <v>1714031</v>
      </c>
      <c r="D38" s="36">
        <f>'[1]1. melléklet'!D38+'[1]2. melléklet'!D38</f>
        <v>0</v>
      </c>
      <c r="E38" s="36">
        <f>'[1]1. melléklet'!E38+'[1]2. melléklet'!E38</f>
        <v>0</v>
      </c>
      <c r="F38" s="59">
        <f t="shared" si="0"/>
        <v>1714031</v>
      </c>
      <c r="G38" s="36">
        <f>SUM('1. melléklet'!G38+'2. melléklet'!G38)</f>
        <v>1714031</v>
      </c>
      <c r="H38" s="36">
        <f>SUM('1. melléklet'!H38+'2. melléklet'!H38)</f>
        <v>0</v>
      </c>
      <c r="I38" s="36">
        <f>SUM('1. melléklet'!I38+'2. melléklet'!I38)</f>
        <v>0</v>
      </c>
      <c r="J38" s="36">
        <f>SUM('1. melléklet'!J38+'2. melléklet'!J38)</f>
        <v>1714031</v>
      </c>
      <c r="K38" s="70"/>
      <c r="L38" s="70"/>
      <c r="M38" s="70"/>
      <c r="N38" s="70"/>
      <c r="O38" s="70"/>
      <c r="P38" s="70"/>
      <c r="Q38" s="70"/>
      <c r="R38" s="70"/>
    </row>
    <row r="39" spans="1:18">
      <c r="A39" s="7" t="s">
        <v>200</v>
      </c>
      <c r="B39" s="17" t="s">
        <v>60</v>
      </c>
      <c r="C39" s="36">
        <f>SUM('1. melléklet'!C39+'2. melléklet'!C39)</f>
        <v>1350000</v>
      </c>
      <c r="D39" s="36">
        <f>'[1]1. melléklet'!D39+'[1]2. melléklet'!D39</f>
        <v>0</v>
      </c>
      <c r="E39" s="36">
        <f>'[1]1. melléklet'!E39+'[1]2. melléklet'!E39</f>
        <v>0</v>
      </c>
      <c r="F39" s="59">
        <f t="shared" si="0"/>
        <v>1350000</v>
      </c>
      <c r="G39" s="36">
        <f>SUM('1. melléklet'!G39+'2. melléklet'!G39)</f>
        <v>1350000</v>
      </c>
      <c r="H39" s="36">
        <f>SUM('1. melléklet'!H39+'2. melléklet'!H39)</f>
        <v>0</v>
      </c>
      <c r="I39" s="36">
        <f>SUM('1. melléklet'!I39+'2. melléklet'!I39)</f>
        <v>0</v>
      </c>
      <c r="J39" s="36">
        <f>SUM('1. melléklet'!J39+'2. melléklet'!J39)</f>
        <v>1350000</v>
      </c>
      <c r="K39" s="70"/>
      <c r="L39" s="70"/>
      <c r="M39" s="70"/>
      <c r="N39" s="70"/>
      <c r="O39" s="70"/>
      <c r="P39" s="70"/>
      <c r="Q39" s="70"/>
      <c r="R39" s="70"/>
    </row>
    <row r="40" spans="1:18">
      <c r="A40" s="5" t="s">
        <v>61</v>
      </c>
      <c r="B40" s="17" t="s">
        <v>62</v>
      </c>
      <c r="C40" s="36">
        <f>SUM('1. melléklet'!C40+'2. melléklet'!C40)</f>
        <v>682000</v>
      </c>
      <c r="D40" s="36">
        <f>'[1]1. melléklet'!D40+'[1]2. melléklet'!D40</f>
        <v>0</v>
      </c>
      <c r="E40" s="36">
        <f>'[1]1. melléklet'!E40+'[1]2. melléklet'!E40</f>
        <v>0</v>
      </c>
      <c r="F40" s="59">
        <f t="shared" si="0"/>
        <v>682000</v>
      </c>
      <c r="G40" s="36">
        <f>SUM('1. melléklet'!G40+'2. melléklet'!G40)</f>
        <v>682000</v>
      </c>
      <c r="H40" s="36">
        <f>SUM('1. melléklet'!H40+'2. melléklet'!H40)</f>
        <v>0</v>
      </c>
      <c r="I40" s="36">
        <f>SUM('1. melléklet'!I40+'2. melléklet'!I40)</f>
        <v>0</v>
      </c>
      <c r="J40" s="36">
        <f>SUM('1. melléklet'!J40+'2. melléklet'!J40)</f>
        <v>682000</v>
      </c>
      <c r="K40" s="70"/>
      <c r="L40" s="70"/>
      <c r="M40" s="70"/>
      <c r="N40" s="70"/>
      <c r="O40" s="70"/>
      <c r="P40" s="70"/>
      <c r="Q40" s="70"/>
      <c r="R40" s="70"/>
    </row>
    <row r="41" spans="1:18">
      <c r="A41" s="4" t="s">
        <v>201</v>
      </c>
      <c r="B41" s="17" t="s">
        <v>63</v>
      </c>
      <c r="C41" s="36">
        <f>SUM('1. melléklet'!C41+'2. melléklet'!C41)</f>
        <v>8827517</v>
      </c>
      <c r="D41" s="36">
        <f>'[1]1. melléklet'!D41+'[1]2. melléklet'!D41</f>
        <v>0</v>
      </c>
      <c r="E41" s="36">
        <f>'[1]1. melléklet'!E41+'[1]2. melléklet'!E41</f>
        <v>0</v>
      </c>
      <c r="F41" s="59">
        <f t="shared" si="0"/>
        <v>8827517</v>
      </c>
      <c r="G41" s="36">
        <f>SUM('1. melléklet'!G41+'2. melléklet'!G41)</f>
        <v>8668517</v>
      </c>
      <c r="H41" s="36">
        <f>SUM('1. melléklet'!H41+'2. melléklet'!H41)</f>
        <v>0</v>
      </c>
      <c r="I41" s="36">
        <f>SUM('1. melléklet'!I41+'2. melléklet'!I41)</f>
        <v>0</v>
      </c>
      <c r="J41" s="36">
        <f>SUM('1. melléklet'!J41+'2. melléklet'!J41)</f>
        <v>8668517</v>
      </c>
      <c r="K41" s="70"/>
      <c r="L41" s="70"/>
      <c r="M41" s="70"/>
      <c r="N41" s="70"/>
      <c r="O41" s="70"/>
      <c r="P41" s="70"/>
      <c r="Q41" s="70"/>
      <c r="R41" s="70"/>
    </row>
    <row r="42" spans="1:18" s="30" customFormat="1">
      <c r="A42" s="6" t="s">
        <v>179</v>
      </c>
      <c r="B42" s="20" t="s">
        <v>64</v>
      </c>
      <c r="C42" s="31">
        <f>SUM(C35:C41)</f>
        <v>20478508</v>
      </c>
      <c r="D42" s="31">
        <f>'[1]1. melléklet'!D42+'[1]2. melléklet'!D42</f>
        <v>0</v>
      </c>
      <c r="E42" s="36">
        <f>'[1]1. melléklet'!E42+'[1]2. melléklet'!E42</f>
        <v>0</v>
      </c>
      <c r="F42" s="55">
        <f t="shared" si="0"/>
        <v>20478508</v>
      </c>
      <c r="G42" s="31">
        <f>SUM(G35:G41)</f>
        <v>20319508</v>
      </c>
      <c r="H42" s="31">
        <f t="shared" ref="H42:J42" si="6">SUM(H35:H41)</f>
        <v>0</v>
      </c>
      <c r="I42" s="31">
        <f t="shared" si="6"/>
        <v>0</v>
      </c>
      <c r="J42" s="31">
        <f t="shared" si="6"/>
        <v>20319508</v>
      </c>
      <c r="K42" s="82"/>
      <c r="L42" s="82"/>
      <c r="M42" s="82"/>
      <c r="N42" s="82"/>
      <c r="O42" s="82"/>
      <c r="P42" s="82"/>
      <c r="Q42" s="82"/>
      <c r="R42" s="82"/>
    </row>
    <row r="43" spans="1:18">
      <c r="A43" s="4" t="s">
        <v>65</v>
      </c>
      <c r="B43" s="17" t="s">
        <v>66</v>
      </c>
      <c r="C43" s="36">
        <f>'[1]1. melléklet'!C43+'[1]2. melléklet'!C43</f>
        <v>0</v>
      </c>
      <c r="D43" s="36">
        <f>'[1]1. melléklet'!D43+'[1]2. melléklet'!D43</f>
        <v>0</v>
      </c>
      <c r="E43" s="36">
        <f>'[1]1. melléklet'!E43+'[1]2. melléklet'!E43</f>
        <v>0</v>
      </c>
      <c r="F43" s="59">
        <f t="shared" si="0"/>
        <v>0</v>
      </c>
      <c r="G43" s="36">
        <v>0</v>
      </c>
      <c r="H43" s="36">
        <v>0</v>
      </c>
      <c r="I43" s="36">
        <v>0</v>
      </c>
      <c r="J43" s="36">
        <v>0</v>
      </c>
      <c r="K43" s="70"/>
      <c r="L43" s="70"/>
      <c r="M43" s="70"/>
      <c r="N43" s="70"/>
      <c r="O43" s="70"/>
      <c r="P43" s="70"/>
      <c r="Q43" s="70"/>
      <c r="R43" s="70"/>
    </row>
    <row r="44" spans="1:18">
      <c r="A44" s="4" t="s">
        <v>67</v>
      </c>
      <c r="B44" s="17" t="s">
        <v>68</v>
      </c>
      <c r="C44" s="36">
        <f>'[1]1. melléklet'!C44+'[1]2. melléklet'!C44</f>
        <v>0</v>
      </c>
      <c r="D44" s="36">
        <f>'[1]1. melléklet'!D44+'[1]2. melléklet'!D44</f>
        <v>0</v>
      </c>
      <c r="E44" s="36">
        <f>'[1]1. melléklet'!E44+'[1]2. melléklet'!E44</f>
        <v>0</v>
      </c>
      <c r="F44" s="59">
        <f t="shared" si="0"/>
        <v>0</v>
      </c>
      <c r="G44" s="36">
        <v>0</v>
      </c>
      <c r="H44" s="36">
        <v>0</v>
      </c>
      <c r="I44" s="36">
        <v>0</v>
      </c>
      <c r="J44" s="36">
        <v>0</v>
      </c>
      <c r="K44" s="70"/>
      <c r="L44" s="70"/>
      <c r="M44" s="70"/>
      <c r="N44" s="70"/>
      <c r="O44" s="70"/>
      <c r="P44" s="70"/>
      <c r="Q44" s="70"/>
      <c r="R44" s="70"/>
    </row>
    <row r="45" spans="1:18" s="30" customFormat="1">
      <c r="A45" s="6" t="s">
        <v>180</v>
      </c>
      <c r="B45" s="20" t="s">
        <v>69</v>
      </c>
      <c r="C45" s="31">
        <f>'[1]1. melléklet'!C45+'[1]2. melléklet'!C45</f>
        <v>0</v>
      </c>
      <c r="D45" s="31">
        <f>'[1]1. melléklet'!D45+'[1]2. melléklet'!D45</f>
        <v>0</v>
      </c>
      <c r="E45" s="36">
        <f>'[1]1. melléklet'!E45+'[1]2. melléklet'!E45</f>
        <v>0</v>
      </c>
      <c r="F45" s="55">
        <f t="shared" si="0"/>
        <v>0</v>
      </c>
      <c r="G45" s="36">
        <v>0</v>
      </c>
      <c r="H45" s="36">
        <v>0</v>
      </c>
      <c r="I45" s="36">
        <v>0</v>
      </c>
      <c r="J45" s="36">
        <v>0</v>
      </c>
      <c r="K45" s="70"/>
      <c r="L45" s="70"/>
      <c r="M45" s="70"/>
      <c r="N45" s="70"/>
      <c r="O45" s="70"/>
      <c r="P45" s="70"/>
      <c r="Q45" s="70"/>
      <c r="R45" s="70"/>
    </row>
    <row r="46" spans="1:18">
      <c r="A46" s="4" t="s">
        <v>70</v>
      </c>
      <c r="B46" s="17" t="s">
        <v>71</v>
      </c>
      <c r="C46" s="36">
        <f>SUM('1. melléklet'!C46+'2. melléklet'!C46)</f>
        <v>5563929</v>
      </c>
      <c r="D46" s="36">
        <f>'[1]1. melléklet'!D46+'[1]2. melléklet'!D46</f>
        <v>0</v>
      </c>
      <c r="E46" s="36">
        <f>'[1]1. melléklet'!E46+'[1]2. melléklet'!E46</f>
        <v>3000</v>
      </c>
      <c r="F46" s="59">
        <f t="shared" si="0"/>
        <v>5566929</v>
      </c>
      <c r="G46" s="36">
        <f>SUM('1. melléklet'!G46+'2. melléklet'!G46)</f>
        <v>5563929</v>
      </c>
      <c r="H46" s="36">
        <f>SUM('1. melléklet'!H46+'2. melléklet'!H46)</f>
        <v>0</v>
      </c>
      <c r="I46" s="36">
        <f>SUM('1. melléklet'!I46+'2. melléklet'!I46)</f>
        <v>3000</v>
      </c>
      <c r="J46" s="36">
        <f>SUM('1. melléklet'!J46+'2. melléklet'!J46)</f>
        <v>5566929</v>
      </c>
      <c r="K46" s="70"/>
      <c r="L46" s="70"/>
      <c r="M46" s="70"/>
      <c r="N46" s="70"/>
      <c r="O46" s="70"/>
      <c r="P46" s="70"/>
      <c r="Q46" s="70"/>
      <c r="R46" s="70"/>
    </row>
    <row r="47" spans="1:18">
      <c r="A47" s="4" t="s">
        <v>72</v>
      </c>
      <c r="B47" s="17" t="s">
        <v>73</v>
      </c>
      <c r="C47" s="36">
        <f>SUM('1. melléklet'!C47+'2. melléklet'!C47)</f>
        <v>0</v>
      </c>
      <c r="D47" s="36">
        <f>'[1]1. melléklet'!D47+'[1]2. melléklet'!D47</f>
        <v>0</v>
      </c>
      <c r="E47" s="36">
        <f>'[1]1. melléklet'!E47+'[1]2. melléklet'!E47</f>
        <v>0</v>
      </c>
      <c r="F47" s="59">
        <f t="shared" si="0"/>
        <v>0</v>
      </c>
      <c r="G47" s="36">
        <f>SUM('1. melléklet'!G47+'2. melléklet'!G47)</f>
        <v>0</v>
      </c>
      <c r="H47" s="36">
        <f>SUM('1. melléklet'!H47+'2. melléklet'!H47)</f>
        <v>0</v>
      </c>
      <c r="I47" s="36">
        <f>SUM('1. melléklet'!I47+'2. melléklet'!I47)</f>
        <v>0</v>
      </c>
      <c r="J47" s="36">
        <f>SUM('1. melléklet'!J47+'2. melléklet'!J47)</f>
        <v>0</v>
      </c>
      <c r="K47" s="70"/>
      <c r="L47" s="70"/>
      <c r="M47" s="70"/>
      <c r="N47" s="70"/>
      <c r="O47" s="70"/>
      <c r="P47" s="70"/>
      <c r="Q47" s="70"/>
      <c r="R47" s="70"/>
    </row>
    <row r="48" spans="1:18">
      <c r="A48" s="4" t="s">
        <v>202</v>
      </c>
      <c r="B48" s="17" t="s">
        <v>74</v>
      </c>
      <c r="C48" s="36">
        <f>SUM('1. melléklet'!C48+'2. melléklet'!C48)</f>
        <v>0</v>
      </c>
      <c r="D48" s="36">
        <f>'[1]1. melléklet'!D48+'[1]2. melléklet'!D48</f>
        <v>0</v>
      </c>
      <c r="E48" s="36">
        <f>'[1]1. melléklet'!E48+'[1]2. melléklet'!E48</f>
        <v>0</v>
      </c>
      <c r="F48" s="59">
        <f t="shared" si="0"/>
        <v>0</v>
      </c>
      <c r="G48" s="36">
        <f>SUM('1. melléklet'!G48+'2. melléklet'!G48)</f>
        <v>0</v>
      </c>
      <c r="H48" s="36">
        <f>SUM('1. melléklet'!H48+'2. melléklet'!H48)</f>
        <v>0</v>
      </c>
      <c r="I48" s="36">
        <f>SUM('1. melléklet'!I48+'2. melléklet'!I48)</f>
        <v>0</v>
      </c>
      <c r="J48" s="36">
        <f>SUM('1. melléklet'!J48+'2. melléklet'!J48)</f>
        <v>0</v>
      </c>
      <c r="K48" s="70"/>
      <c r="L48" s="70"/>
      <c r="M48" s="70"/>
      <c r="N48" s="70"/>
      <c r="O48" s="70"/>
      <c r="P48" s="70"/>
      <c r="Q48" s="70"/>
      <c r="R48" s="70"/>
    </row>
    <row r="49" spans="1:18">
      <c r="A49" s="4" t="s">
        <v>203</v>
      </c>
      <c r="B49" s="17" t="s">
        <v>75</v>
      </c>
      <c r="C49" s="36">
        <f>SUM('1. melléklet'!C49+'2. melléklet'!C49)</f>
        <v>0</v>
      </c>
      <c r="D49" s="36">
        <f>'[1]1. melléklet'!D49+'[1]2. melléklet'!D49</f>
        <v>0</v>
      </c>
      <c r="E49" s="36">
        <f>'[1]1. melléklet'!E49+'[1]2. melléklet'!E49</f>
        <v>0</v>
      </c>
      <c r="F49" s="59">
        <f t="shared" si="0"/>
        <v>0</v>
      </c>
      <c r="G49" s="36">
        <f>SUM('1. melléklet'!G49+'2. melléklet'!G49)</f>
        <v>0</v>
      </c>
      <c r="H49" s="36">
        <f>SUM('1. melléklet'!H49+'2. melléklet'!H49)</f>
        <v>0</v>
      </c>
      <c r="I49" s="36">
        <f>SUM('1. melléklet'!I49+'2. melléklet'!I49)</f>
        <v>0</v>
      </c>
      <c r="J49" s="36">
        <f>SUM('1. melléklet'!J49+'2. melléklet'!J49)</f>
        <v>0</v>
      </c>
      <c r="K49" s="70"/>
      <c r="L49" s="70"/>
      <c r="M49" s="70"/>
      <c r="N49" s="70"/>
      <c r="O49" s="70"/>
      <c r="P49" s="70"/>
      <c r="Q49" s="70"/>
      <c r="R49" s="70"/>
    </row>
    <row r="50" spans="1:18">
      <c r="A50" s="4" t="s">
        <v>76</v>
      </c>
      <c r="B50" s="17" t="s">
        <v>77</v>
      </c>
      <c r="C50" s="36">
        <f>SUM('1. melléklet'!C50+'2. melléklet'!C50)</f>
        <v>20000</v>
      </c>
      <c r="D50" s="35">
        <f>'[1]1. melléklet'!D50+'[1]2. melléklet'!D50</f>
        <v>0</v>
      </c>
      <c r="E50" s="36">
        <f>'[1]1. melléklet'!E50+'[1]2. melléklet'!E50</f>
        <v>10000</v>
      </c>
      <c r="F50" s="59">
        <f t="shared" si="0"/>
        <v>30000</v>
      </c>
      <c r="G50" s="36">
        <f>SUM('1. melléklet'!G50+'2. melléklet'!G50)</f>
        <v>20000</v>
      </c>
      <c r="H50" s="36">
        <f>SUM('1. melléklet'!H50+'2. melléklet'!H50)</f>
        <v>0</v>
      </c>
      <c r="I50" s="36">
        <f>SUM('1. melléklet'!I50+'2. melléklet'!I50)</f>
        <v>10000</v>
      </c>
      <c r="J50" s="36">
        <f>SUM('1. melléklet'!J50+'2. melléklet'!J50)</f>
        <v>30000</v>
      </c>
      <c r="K50" s="70"/>
      <c r="L50" s="70"/>
      <c r="M50" s="70"/>
      <c r="N50" s="70"/>
      <c r="O50" s="70"/>
      <c r="P50" s="70"/>
      <c r="Q50" s="70"/>
      <c r="R50" s="70"/>
    </row>
    <row r="51" spans="1:18" s="30" customFormat="1">
      <c r="A51" s="6" t="s">
        <v>181</v>
      </c>
      <c r="B51" s="20" t="s">
        <v>78</v>
      </c>
      <c r="C51" s="31">
        <f>SUM(C46:C50)</f>
        <v>5583929</v>
      </c>
      <c r="D51" s="31">
        <f>'[1]1. melléklet'!D51+'[1]2. melléklet'!D51</f>
        <v>0</v>
      </c>
      <c r="E51" s="36">
        <f>'[1]1. melléklet'!E51+'[1]2. melléklet'!E51</f>
        <v>13000</v>
      </c>
      <c r="F51" s="55">
        <f t="shared" si="0"/>
        <v>5596929</v>
      </c>
      <c r="G51" s="31">
        <f>SUM(G46:G50)</f>
        <v>5583929</v>
      </c>
      <c r="H51" s="31">
        <f t="shared" ref="H51:J51" si="7">SUM(H46:H50)</f>
        <v>0</v>
      </c>
      <c r="I51" s="31">
        <f t="shared" si="7"/>
        <v>13000</v>
      </c>
      <c r="J51" s="31">
        <f t="shared" si="7"/>
        <v>5596929</v>
      </c>
      <c r="K51" s="82"/>
      <c r="L51" s="82"/>
      <c r="M51" s="82"/>
      <c r="N51" s="82"/>
      <c r="O51" s="82"/>
      <c r="P51" s="82"/>
      <c r="Q51" s="82"/>
      <c r="R51" s="82"/>
    </row>
    <row r="52" spans="1:18" s="30" customFormat="1" ht="15.75">
      <c r="A52" s="24" t="s">
        <v>182</v>
      </c>
      <c r="B52" s="28" t="s">
        <v>79</v>
      </c>
      <c r="C52" s="38">
        <f>SUM(C51,C42,C34,C31)</f>
        <v>29134149</v>
      </c>
      <c r="D52" s="38">
        <f>'[1]1. melléklet'!D52+'[1]2. melléklet'!D52</f>
        <v>0</v>
      </c>
      <c r="E52" s="36">
        <f>'[1]1. melléklet'!E52+'[1]2. melléklet'!E52</f>
        <v>13000</v>
      </c>
      <c r="F52" s="55">
        <f t="shared" si="0"/>
        <v>29147149</v>
      </c>
      <c r="G52" s="38">
        <f>SUM(G51,G42,G34,G31)</f>
        <v>28950149</v>
      </c>
      <c r="H52" s="38">
        <f t="shared" ref="H52:J52" si="8">SUM(H51,H42,H34,H31)</f>
        <v>0</v>
      </c>
      <c r="I52" s="38">
        <f t="shared" si="8"/>
        <v>13000</v>
      </c>
      <c r="J52" s="38">
        <f t="shared" si="8"/>
        <v>28963149</v>
      </c>
      <c r="K52" s="83"/>
      <c r="L52" s="83"/>
      <c r="M52" s="83"/>
      <c r="N52" s="83"/>
      <c r="O52" s="83"/>
      <c r="P52" s="83"/>
      <c r="Q52" s="83"/>
      <c r="R52" s="83"/>
    </row>
    <row r="53" spans="1:18">
      <c r="A53" s="9" t="s">
        <v>80</v>
      </c>
      <c r="B53" s="17" t="s">
        <v>81</v>
      </c>
      <c r="C53" s="36">
        <f>SUM('1. melléklet'!C53+'2. melléklet'!C53)</f>
        <v>0</v>
      </c>
      <c r="D53" s="36">
        <f>'[1]1. melléklet'!D53+'[1]2. melléklet'!D53</f>
        <v>0</v>
      </c>
      <c r="E53" s="36">
        <f>'[1]1. melléklet'!E53+'[1]2. melléklet'!E53</f>
        <v>0</v>
      </c>
      <c r="F53" s="59">
        <f t="shared" si="0"/>
        <v>0</v>
      </c>
      <c r="G53" s="36">
        <f>SUM('1. melléklet'!G53+'2. melléklet'!G53)</f>
        <v>0</v>
      </c>
      <c r="H53" s="36">
        <f>SUM('1. melléklet'!H53+'2. melléklet'!H53)</f>
        <v>0</v>
      </c>
      <c r="I53" s="36">
        <f>SUM('1. melléklet'!I53+'2. melléklet'!I53)</f>
        <v>0</v>
      </c>
      <c r="J53" s="36">
        <f>SUM('1. melléklet'!J53+'2. melléklet'!J53)</f>
        <v>0</v>
      </c>
      <c r="K53" s="70"/>
      <c r="L53" s="70"/>
      <c r="M53" s="70"/>
      <c r="N53" s="70"/>
      <c r="O53" s="70"/>
      <c r="P53" s="70"/>
      <c r="Q53" s="70"/>
      <c r="R53" s="70"/>
    </row>
    <row r="54" spans="1:18">
      <c r="A54" s="9" t="s">
        <v>183</v>
      </c>
      <c r="B54" s="17" t="s">
        <v>82</v>
      </c>
      <c r="C54" s="36">
        <f>SUM('1. melléklet'!C54+'2. melléklet'!C54)</f>
        <v>0</v>
      </c>
      <c r="D54" s="36">
        <f>'[1]1. melléklet'!D54+'[1]2. melléklet'!D54</f>
        <v>0</v>
      </c>
      <c r="E54" s="36">
        <f>'[1]1. melléklet'!E54+'[1]2. melléklet'!E54</f>
        <v>0</v>
      </c>
      <c r="F54" s="59">
        <f t="shared" si="0"/>
        <v>0</v>
      </c>
      <c r="G54" s="36">
        <f>SUM('1. melléklet'!G54+'2. melléklet'!G54)</f>
        <v>0</v>
      </c>
      <c r="H54" s="36">
        <f>SUM('1. melléklet'!H54+'2. melléklet'!H54)</f>
        <v>0</v>
      </c>
      <c r="I54" s="36">
        <f>SUM('1. melléklet'!I54+'2. melléklet'!I54)</f>
        <v>0</v>
      </c>
      <c r="J54" s="36">
        <f>SUM('1. melléklet'!J54+'2. melléklet'!J54)</f>
        <v>0</v>
      </c>
      <c r="K54" s="70"/>
      <c r="L54" s="70"/>
      <c r="M54" s="70"/>
      <c r="N54" s="70"/>
      <c r="O54" s="70"/>
      <c r="P54" s="70"/>
      <c r="Q54" s="70"/>
      <c r="R54" s="70"/>
    </row>
    <row r="55" spans="1:18">
      <c r="A55" s="12" t="s">
        <v>204</v>
      </c>
      <c r="B55" s="17" t="s">
        <v>83</v>
      </c>
      <c r="C55" s="36">
        <f>SUM('1. melléklet'!C55+'2. melléklet'!C55)</f>
        <v>0</v>
      </c>
      <c r="D55" s="36">
        <f>'[1]1. melléklet'!D55+'[1]2. melléklet'!D55</f>
        <v>0</v>
      </c>
      <c r="E55" s="36">
        <f>'[1]1. melléklet'!E55+'[1]2. melléklet'!E55</f>
        <v>0</v>
      </c>
      <c r="F55" s="59">
        <f t="shared" si="0"/>
        <v>0</v>
      </c>
      <c r="G55" s="36">
        <f>SUM('1. melléklet'!G55+'2. melléklet'!G55)</f>
        <v>0</v>
      </c>
      <c r="H55" s="36">
        <f>SUM('1. melléklet'!H55+'2. melléklet'!H55)</f>
        <v>0</v>
      </c>
      <c r="I55" s="36">
        <f>SUM('1. melléklet'!I55+'2. melléklet'!I55)</f>
        <v>0</v>
      </c>
      <c r="J55" s="36">
        <f>SUM('1. melléklet'!J55+'2. melléklet'!J55)</f>
        <v>0</v>
      </c>
      <c r="K55" s="70"/>
      <c r="L55" s="70"/>
      <c r="M55" s="70"/>
      <c r="N55" s="70"/>
      <c r="O55" s="70"/>
      <c r="P55" s="70"/>
      <c r="Q55" s="70"/>
      <c r="R55" s="70"/>
    </row>
    <row r="56" spans="1:18">
      <c r="A56" s="12" t="s">
        <v>205</v>
      </c>
      <c r="B56" s="17" t="s">
        <v>84</v>
      </c>
      <c r="C56" s="36">
        <f>SUM('1. melléklet'!C56+'2. melléklet'!C56)</f>
        <v>0</v>
      </c>
      <c r="D56" s="36">
        <f>'[1]1. melléklet'!D56+'[1]2. melléklet'!D56</f>
        <v>0</v>
      </c>
      <c r="E56" s="36">
        <f>'[1]1. melléklet'!E56+'[1]2. melléklet'!E56</f>
        <v>0</v>
      </c>
      <c r="F56" s="59">
        <f t="shared" si="0"/>
        <v>0</v>
      </c>
      <c r="G56" s="36">
        <f>SUM('1. melléklet'!G56+'2. melléklet'!G56)</f>
        <v>0</v>
      </c>
      <c r="H56" s="36">
        <f>SUM('1. melléklet'!H56+'2. melléklet'!H56)</f>
        <v>0</v>
      </c>
      <c r="I56" s="36">
        <f>SUM('1. melléklet'!I56+'2. melléklet'!I56)</f>
        <v>0</v>
      </c>
      <c r="J56" s="36">
        <f>SUM('1. melléklet'!J56+'2. melléklet'!J56)</f>
        <v>0</v>
      </c>
      <c r="K56" s="70"/>
      <c r="L56" s="70"/>
      <c r="M56" s="70"/>
      <c r="N56" s="70"/>
      <c r="O56" s="70"/>
      <c r="P56" s="70"/>
      <c r="Q56" s="70"/>
      <c r="R56" s="70"/>
    </row>
    <row r="57" spans="1:18">
      <c r="A57" s="12" t="s">
        <v>206</v>
      </c>
      <c r="B57" s="17" t="s">
        <v>85</v>
      </c>
      <c r="C57" s="36">
        <f>SUM('1. melléklet'!C57+'2. melléklet'!C57)</f>
        <v>0</v>
      </c>
      <c r="D57" s="36">
        <f>'[1]1. melléklet'!D57+'[1]2. melléklet'!D57</f>
        <v>0</v>
      </c>
      <c r="E57" s="36">
        <f>'[1]1. melléklet'!E57+'[1]2. melléklet'!E57</f>
        <v>0</v>
      </c>
      <c r="F57" s="59">
        <f t="shared" si="0"/>
        <v>0</v>
      </c>
      <c r="G57" s="36">
        <f>SUM('1. melléklet'!G57+'2. melléklet'!G57)</f>
        <v>0</v>
      </c>
      <c r="H57" s="36">
        <f>SUM('1. melléklet'!H57+'2. melléklet'!H57)</f>
        <v>0</v>
      </c>
      <c r="I57" s="36">
        <f>SUM('1. melléklet'!I57+'2. melléklet'!I57)</f>
        <v>0</v>
      </c>
      <c r="J57" s="36">
        <f>SUM('1. melléklet'!J57+'2. melléklet'!J57)</f>
        <v>0</v>
      </c>
      <c r="K57" s="70"/>
      <c r="L57" s="70"/>
      <c r="M57" s="70"/>
      <c r="N57" s="70"/>
      <c r="O57" s="70"/>
      <c r="P57" s="70"/>
      <c r="Q57" s="70"/>
      <c r="R57" s="70"/>
    </row>
    <row r="58" spans="1:18">
      <c r="A58" s="9" t="s">
        <v>207</v>
      </c>
      <c r="B58" s="17" t="s">
        <v>86</v>
      </c>
      <c r="C58" s="36">
        <f>SUM('1. melléklet'!C58+'2. melléklet'!C58)</f>
        <v>0</v>
      </c>
      <c r="D58" s="36">
        <f>'[1]1. melléklet'!D58+'[1]2. melléklet'!D58</f>
        <v>0</v>
      </c>
      <c r="E58" s="36">
        <f>'[1]1. melléklet'!E58+'[1]2. melléklet'!E58</f>
        <v>0</v>
      </c>
      <c r="F58" s="59">
        <f t="shared" si="0"/>
        <v>0</v>
      </c>
      <c r="G58" s="36">
        <f>SUM('1. melléklet'!G58+'2. melléklet'!G58)</f>
        <v>0</v>
      </c>
      <c r="H58" s="36">
        <f>SUM('1. melléklet'!H58+'2. melléklet'!H58)</f>
        <v>0</v>
      </c>
      <c r="I58" s="36">
        <f>SUM('1. melléklet'!I58+'2. melléklet'!I58)</f>
        <v>0</v>
      </c>
      <c r="J58" s="36">
        <f>SUM('1. melléklet'!J58+'2. melléklet'!J58)</f>
        <v>0</v>
      </c>
      <c r="K58" s="70"/>
      <c r="L58" s="70"/>
      <c r="M58" s="70"/>
      <c r="N58" s="70"/>
      <c r="O58" s="70"/>
      <c r="P58" s="70"/>
      <c r="Q58" s="70"/>
      <c r="R58" s="70"/>
    </row>
    <row r="59" spans="1:18">
      <c r="A59" s="9" t="s">
        <v>208</v>
      </c>
      <c r="B59" s="17" t="s">
        <v>87</v>
      </c>
      <c r="C59" s="36">
        <f>SUM('1. melléklet'!C59+'2. melléklet'!C59)</f>
        <v>0</v>
      </c>
      <c r="D59" s="36">
        <f>'[1]1. melléklet'!D59+'[1]2. melléklet'!D59</f>
        <v>0</v>
      </c>
      <c r="E59" s="36">
        <f>'[1]1. melléklet'!E59+'[1]2. melléklet'!E59</f>
        <v>0</v>
      </c>
      <c r="F59" s="59">
        <f t="shared" si="0"/>
        <v>0</v>
      </c>
      <c r="G59" s="36">
        <f>SUM('1. melléklet'!G59+'2. melléklet'!G59)</f>
        <v>0</v>
      </c>
      <c r="H59" s="36">
        <f>SUM('1. melléklet'!H59+'2. melléklet'!H59)</f>
        <v>0</v>
      </c>
      <c r="I59" s="36">
        <f>SUM('1. melléklet'!I59+'2. melléklet'!I59)</f>
        <v>0</v>
      </c>
      <c r="J59" s="36">
        <f>SUM('1. melléklet'!J59+'2. melléklet'!J59)</f>
        <v>0</v>
      </c>
      <c r="K59" s="70"/>
      <c r="L59" s="70"/>
      <c r="M59" s="70"/>
      <c r="N59" s="70"/>
      <c r="O59" s="70"/>
      <c r="P59" s="70"/>
      <c r="Q59" s="70"/>
      <c r="R59" s="70"/>
    </row>
    <row r="60" spans="1:18">
      <c r="A60" s="9" t="s">
        <v>209</v>
      </c>
      <c r="B60" s="17" t="s">
        <v>88</v>
      </c>
      <c r="C60" s="36">
        <f>SUM('1. melléklet'!C60+'2. melléklet'!C60)</f>
        <v>4110000</v>
      </c>
      <c r="D60" s="36">
        <f>'[1]1. melléklet'!D60+'[1]2. melléklet'!D60</f>
        <v>0</v>
      </c>
      <c r="E60" s="36">
        <f>'[1]1. melléklet'!E60+'[1]2. melléklet'!E60</f>
        <v>0</v>
      </c>
      <c r="F60" s="59">
        <f t="shared" si="0"/>
        <v>4110000</v>
      </c>
      <c r="G60" s="36">
        <f>SUM('1. melléklet'!G60+'2. melléklet'!G60)</f>
        <v>4110000</v>
      </c>
      <c r="H60" s="36">
        <f>SUM('1. melléklet'!H60+'2. melléklet'!H60)</f>
        <v>0</v>
      </c>
      <c r="I60" s="36">
        <f>SUM('1. melléklet'!I60+'2. melléklet'!I60)</f>
        <v>0</v>
      </c>
      <c r="J60" s="36">
        <f>SUM('1. melléklet'!J60+'2. melléklet'!J60)</f>
        <v>4110000</v>
      </c>
      <c r="K60" s="70"/>
      <c r="L60" s="70"/>
      <c r="M60" s="70"/>
      <c r="N60" s="70"/>
      <c r="O60" s="70"/>
      <c r="P60" s="70"/>
      <c r="Q60" s="70"/>
      <c r="R60" s="70"/>
    </row>
    <row r="61" spans="1:18" s="30" customFormat="1" ht="15.75">
      <c r="A61" s="25" t="s">
        <v>184</v>
      </c>
      <c r="B61" s="28" t="s">
        <v>89</v>
      </c>
      <c r="C61" s="38">
        <f>SUM(C53:C60)</f>
        <v>4110000</v>
      </c>
      <c r="D61" s="38">
        <f>'[1]1. melléklet'!D61+'[1]2. melléklet'!D61</f>
        <v>0</v>
      </c>
      <c r="E61" s="36">
        <f>'[1]1. melléklet'!E61+'[1]2. melléklet'!E61</f>
        <v>0</v>
      </c>
      <c r="F61" s="57">
        <f t="shared" si="0"/>
        <v>4110000</v>
      </c>
      <c r="G61" s="38">
        <f>SUM(G53:G60)</f>
        <v>4110000</v>
      </c>
      <c r="H61" s="38">
        <f t="shared" ref="H61:J61" si="9">SUM(H53:H60)</f>
        <v>0</v>
      </c>
      <c r="I61" s="38">
        <f t="shared" si="9"/>
        <v>0</v>
      </c>
      <c r="J61" s="38">
        <f t="shared" si="9"/>
        <v>4110000</v>
      </c>
      <c r="K61" s="83"/>
      <c r="L61" s="83"/>
      <c r="M61" s="83"/>
      <c r="N61" s="83"/>
      <c r="O61" s="83"/>
      <c r="P61" s="83"/>
      <c r="Q61" s="83"/>
      <c r="R61" s="83"/>
    </row>
    <row r="62" spans="1:18">
      <c r="A62" s="8" t="s">
        <v>210</v>
      </c>
      <c r="B62" s="17" t="s">
        <v>90</v>
      </c>
      <c r="C62" s="36">
        <f>SUM('1. melléklet'!C62+'2. melléklet'!C62)</f>
        <v>0</v>
      </c>
      <c r="D62" s="36">
        <f>'[1]1. melléklet'!D62+'[1]2. melléklet'!D62</f>
        <v>0</v>
      </c>
      <c r="E62" s="36">
        <f>'[1]1. melléklet'!E62+'[1]2. melléklet'!E62</f>
        <v>0</v>
      </c>
      <c r="F62" s="59">
        <f t="shared" si="0"/>
        <v>0</v>
      </c>
      <c r="G62" s="36">
        <f>SUM('1. melléklet'!G62+'2. melléklet'!G62)</f>
        <v>0</v>
      </c>
      <c r="H62" s="36">
        <f>SUM('1. melléklet'!H62+'2. melléklet'!H62)</f>
        <v>0</v>
      </c>
      <c r="I62" s="36">
        <f>SUM('1. melléklet'!I62+'2. melléklet'!I62)</f>
        <v>0</v>
      </c>
      <c r="J62" s="36">
        <f>SUM('1. melléklet'!J62+'2. melléklet'!J62)</f>
        <v>0</v>
      </c>
      <c r="K62" s="70"/>
      <c r="L62" s="70"/>
      <c r="M62" s="70"/>
      <c r="N62" s="70"/>
      <c r="O62" s="70"/>
      <c r="P62" s="70"/>
      <c r="Q62" s="70"/>
      <c r="R62" s="70"/>
    </row>
    <row r="63" spans="1:18">
      <c r="A63" s="8" t="s">
        <v>91</v>
      </c>
      <c r="B63" s="17" t="s">
        <v>92</v>
      </c>
      <c r="C63" s="36">
        <f>SUM('1. melléklet'!C63+'2. melléklet'!C63)</f>
        <v>0</v>
      </c>
      <c r="D63" s="36">
        <f>'[1]1. melléklet'!D63+'[1]2. melléklet'!D63</f>
        <v>0</v>
      </c>
      <c r="E63" s="36">
        <f>'[1]1. melléklet'!E63+'[1]2. melléklet'!E63</f>
        <v>0</v>
      </c>
      <c r="F63" s="59">
        <f t="shared" si="0"/>
        <v>0</v>
      </c>
      <c r="G63" s="36">
        <f>SUM('1. melléklet'!G63+'2. melléklet'!G63)</f>
        <v>0</v>
      </c>
      <c r="H63" s="36">
        <f>SUM('1. melléklet'!H63+'2. melléklet'!H63)</f>
        <v>0</v>
      </c>
      <c r="I63" s="36">
        <f>SUM('1. melléklet'!I63+'2. melléklet'!I63)</f>
        <v>0</v>
      </c>
      <c r="J63" s="36">
        <f>SUM('1. melléklet'!J63+'2. melléklet'!J63)</f>
        <v>0</v>
      </c>
      <c r="K63" s="70"/>
      <c r="L63" s="70"/>
      <c r="M63" s="70"/>
      <c r="N63" s="70"/>
      <c r="O63" s="70"/>
      <c r="P63" s="70"/>
      <c r="Q63" s="70"/>
      <c r="R63" s="70"/>
    </row>
    <row r="64" spans="1:18">
      <c r="A64" s="8" t="s">
        <v>93</v>
      </c>
      <c r="B64" s="17" t="s">
        <v>94</v>
      </c>
      <c r="C64" s="36">
        <f>SUM('1. melléklet'!C64+'2. melléklet'!C64)</f>
        <v>0</v>
      </c>
      <c r="D64" s="36">
        <f>'[1]1. melléklet'!D64+'[1]2. melléklet'!D64</f>
        <v>0</v>
      </c>
      <c r="E64" s="36">
        <f>'[1]1. melléklet'!E64+'[1]2. melléklet'!E64</f>
        <v>0</v>
      </c>
      <c r="F64" s="59">
        <f t="shared" si="0"/>
        <v>0</v>
      </c>
      <c r="G64" s="36">
        <f>SUM('1. melléklet'!G64+'2. melléklet'!G64)</f>
        <v>0</v>
      </c>
      <c r="H64" s="36">
        <f>SUM('1. melléklet'!H64+'2. melléklet'!H64)</f>
        <v>0</v>
      </c>
      <c r="I64" s="36">
        <f>SUM('1. melléklet'!I64+'2. melléklet'!I64)</f>
        <v>0</v>
      </c>
      <c r="J64" s="36">
        <f>SUM('1. melléklet'!J64+'2. melléklet'!J64)</f>
        <v>0</v>
      </c>
      <c r="K64" s="70"/>
      <c r="L64" s="70"/>
      <c r="M64" s="70"/>
      <c r="N64" s="70"/>
      <c r="O64" s="70"/>
      <c r="P64" s="70"/>
      <c r="Q64" s="70"/>
      <c r="R64" s="70"/>
    </row>
    <row r="65" spans="1:18">
      <c r="A65" s="8" t="s">
        <v>185</v>
      </c>
      <c r="B65" s="17" t="s">
        <v>95</v>
      </c>
      <c r="C65" s="36">
        <f>SUM('1. melléklet'!C65+'2. melléklet'!C65)</f>
        <v>0</v>
      </c>
      <c r="D65" s="36">
        <f>'[1]1. melléklet'!D65+'[1]2. melléklet'!D65</f>
        <v>0</v>
      </c>
      <c r="E65" s="36">
        <f>'[1]1. melléklet'!E65+'[1]2. melléklet'!E65</f>
        <v>0</v>
      </c>
      <c r="F65" s="59">
        <f t="shared" si="0"/>
        <v>0</v>
      </c>
      <c r="G65" s="36">
        <f>SUM('1. melléklet'!G65+'2. melléklet'!G65)</f>
        <v>0</v>
      </c>
      <c r="H65" s="36">
        <f>SUM('1. melléklet'!H65+'2. melléklet'!H65)</f>
        <v>0</v>
      </c>
      <c r="I65" s="36">
        <f>SUM('1. melléklet'!I65+'2. melléklet'!I65)</f>
        <v>0</v>
      </c>
      <c r="J65" s="36">
        <f>SUM('1. melléklet'!J65+'2. melléklet'!J65)</f>
        <v>0</v>
      </c>
      <c r="K65" s="70"/>
      <c r="L65" s="70"/>
      <c r="M65" s="70"/>
      <c r="N65" s="70"/>
      <c r="O65" s="70"/>
      <c r="P65" s="70"/>
      <c r="Q65" s="70"/>
      <c r="R65" s="70"/>
    </row>
    <row r="66" spans="1:18">
      <c r="A66" s="8" t="s">
        <v>211</v>
      </c>
      <c r="B66" s="17" t="s">
        <v>96</v>
      </c>
      <c r="C66" s="36">
        <f>SUM('1. melléklet'!C66+'2. melléklet'!C66)</f>
        <v>0</v>
      </c>
      <c r="D66" s="36">
        <f>'[1]1. melléklet'!D66+'[1]2. melléklet'!D66</f>
        <v>0</v>
      </c>
      <c r="E66" s="36">
        <f>'[1]1. melléklet'!E66+'[1]2. melléklet'!E66</f>
        <v>0</v>
      </c>
      <c r="F66" s="59">
        <f t="shared" si="0"/>
        <v>0</v>
      </c>
      <c r="G66" s="36">
        <f>SUM('1. melléklet'!G66+'2. melléklet'!G66)</f>
        <v>0</v>
      </c>
      <c r="H66" s="36">
        <f>SUM('1. melléklet'!H66+'2. melléklet'!H66)</f>
        <v>0</v>
      </c>
      <c r="I66" s="36">
        <f>SUM('1. melléklet'!I66+'2. melléklet'!I66)</f>
        <v>0</v>
      </c>
      <c r="J66" s="36">
        <f>SUM('1. melléklet'!J66+'2. melléklet'!J66)</f>
        <v>0</v>
      </c>
      <c r="K66" s="70"/>
      <c r="L66" s="70"/>
      <c r="M66" s="70"/>
      <c r="N66" s="70"/>
      <c r="O66" s="70"/>
      <c r="P66" s="70"/>
      <c r="Q66" s="70"/>
      <c r="R66" s="70"/>
    </row>
    <row r="67" spans="1:18">
      <c r="A67" s="8" t="s">
        <v>186</v>
      </c>
      <c r="B67" s="17" t="s">
        <v>97</v>
      </c>
      <c r="C67" s="36">
        <f>SUM('1. melléklet'!C67+'2. melléklet'!C67)</f>
        <v>1900063</v>
      </c>
      <c r="D67" s="36">
        <f>'[1]1. melléklet'!D67+'[1]2. melléklet'!D67</f>
        <v>0</v>
      </c>
      <c r="E67" s="36">
        <f>'[1]1. melléklet'!E67+'[1]2. melléklet'!E67</f>
        <v>0</v>
      </c>
      <c r="F67" s="59">
        <f t="shared" si="0"/>
        <v>1900063</v>
      </c>
      <c r="G67" s="36">
        <f>SUM('1. melléklet'!G67+'2. melléklet'!G67)</f>
        <v>1900063</v>
      </c>
      <c r="H67" s="36">
        <f>SUM('1. melléklet'!H67+'2. melléklet'!H67)</f>
        <v>0</v>
      </c>
      <c r="I67" s="36">
        <f>SUM('1. melléklet'!I67+'2. melléklet'!I67)</f>
        <v>0</v>
      </c>
      <c r="J67" s="36">
        <f>SUM('1. melléklet'!J67+'2. melléklet'!J67)</f>
        <v>1900063</v>
      </c>
      <c r="K67" s="70"/>
      <c r="L67" s="70"/>
      <c r="M67" s="70"/>
      <c r="N67" s="70"/>
      <c r="O67" s="70"/>
      <c r="P67" s="70"/>
      <c r="Q67" s="70"/>
      <c r="R67" s="70"/>
    </row>
    <row r="68" spans="1:18">
      <c r="A68" s="8" t="s">
        <v>212</v>
      </c>
      <c r="B68" s="17" t="s">
        <v>98</v>
      </c>
      <c r="C68" s="36">
        <f>SUM('1. melléklet'!C68+'2. melléklet'!C68)</f>
        <v>0</v>
      </c>
      <c r="D68" s="36">
        <f>'[1]1. melléklet'!D68+'[1]2. melléklet'!D68</f>
        <v>0</v>
      </c>
      <c r="E68" s="36">
        <f>'[1]1. melléklet'!E68+'[1]2. melléklet'!E68</f>
        <v>0</v>
      </c>
      <c r="F68" s="59">
        <f t="shared" si="0"/>
        <v>0</v>
      </c>
      <c r="G68" s="36">
        <f>SUM('1. melléklet'!G68+'2. melléklet'!G68)</f>
        <v>0</v>
      </c>
      <c r="H68" s="36">
        <f>SUM('1. melléklet'!H68+'2. melléklet'!H68)</f>
        <v>0</v>
      </c>
      <c r="I68" s="36">
        <f>SUM('1. melléklet'!I68+'2. melléklet'!I68)</f>
        <v>0</v>
      </c>
      <c r="J68" s="36">
        <f>SUM('1. melléklet'!J68+'2. melléklet'!J68)</f>
        <v>0</v>
      </c>
      <c r="K68" s="70"/>
      <c r="L68" s="70"/>
      <c r="M68" s="70"/>
      <c r="N68" s="70"/>
      <c r="O68" s="70"/>
      <c r="P68" s="70"/>
      <c r="Q68" s="70"/>
      <c r="R68" s="70"/>
    </row>
    <row r="69" spans="1:18">
      <c r="A69" s="8" t="s">
        <v>213</v>
      </c>
      <c r="B69" s="17" t="s">
        <v>99</v>
      </c>
      <c r="C69" s="36">
        <f>SUM('1. melléklet'!C69+'2. melléklet'!C69)</f>
        <v>0</v>
      </c>
      <c r="D69" s="36">
        <f>'[1]1. melléklet'!D69+'[1]2. melléklet'!D69</f>
        <v>0</v>
      </c>
      <c r="E69" s="36">
        <f>'[1]1. melléklet'!E69+'[1]2. melléklet'!E69</f>
        <v>0</v>
      </c>
      <c r="F69" s="59">
        <f t="shared" si="0"/>
        <v>0</v>
      </c>
      <c r="G69" s="36">
        <f>SUM('1. melléklet'!G69+'2. melléklet'!G69)</f>
        <v>0</v>
      </c>
      <c r="H69" s="36">
        <f>SUM('1. melléklet'!H69+'2. melléklet'!H69)</f>
        <v>0</v>
      </c>
      <c r="I69" s="36">
        <f>SUM('1. melléklet'!I69+'2. melléklet'!I69)</f>
        <v>0</v>
      </c>
      <c r="J69" s="36">
        <f>SUM('1. melléklet'!J69+'2. melléklet'!J69)</f>
        <v>0</v>
      </c>
      <c r="K69" s="70"/>
      <c r="L69" s="70"/>
      <c r="M69" s="70"/>
      <c r="N69" s="70"/>
      <c r="O69" s="70"/>
      <c r="P69" s="70"/>
      <c r="Q69" s="70"/>
      <c r="R69" s="70"/>
    </row>
    <row r="70" spans="1:18">
      <c r="A70" s="8" t="s">
        <v>100</v>
      </c>
      <c r="B70" s="17" t="s">
        <v>101</v>
      </c>
      <c r="C70" s="36">
        <f>SUM('1. melléklet'!C70+'2. melléklet'!C70)</f>
        <v>0</v>
      </c>
      <c r="D70" s="36">
        <f>'[1]1. melléklet'!D70+'[1]2. melléklet'!D70</f>
        <v>0</v>
      </c>
      <c r="E70" s="36">
        <f>'[1]1. melléklet'!E70+'[1]2. melléklet'!E70</f>
        <v>0</v>
      </c>
      <c r="F70" s="59">
        <f t="shared" si="0"/>
        <v>0</v>
      </c>
      <c r="G70" s="36">
        <f>SUM('1. melléklet'!G70+'2. melléklet'!G70)</f>
        <v>0</v>
      </c>
      <c r="H70" s="36">
        <f>SUM('1. melléklet'!H70+'2. melléklet'!H70)</f>
        <v>0</v>
      </c>
      <c r="I70" s="36">
        <f>SUM('1. melléklet'!I70+'2. melléklet'!I70)</f>
        <v>0</v>
      </c>
      <c r="J70" s="36">
        <f>SUM('1. melléklet'!J70+'2. melléklet'!J70)</f>
        <v>0</v>
      </c>
      <c r="K70" s="70"/>
      <c r="L70" s="70"/>
      <c r="M70" s="70"/>
      <c r="N70" s="70"/>
      <c r="O70" s="70"/>
      <c r="P70" s="70"/>
      <c r="Q70" s="70"/>
      <c r="R70" s="70"/>
    </row>
    <row r="71" spans="1:18">
      <c r="A71" s="13" t="s">
        <v>102</v>
      </c>
      <c r="B71" s="17" t="s">
        <v>103</v>
      </c>
      <c r="C71" s="36">
        <f>SUM('1. melléklet'!C71+'2. melléklet'!C71)</f>
        <v>0</v>
      </c>
      <c r="D71" s="36">
        <f>'[1]1. melléklet'!D71+'[1]2. melléklet'!D71</f>
        <v>0</v>
      </c>
      <c r="E71" s="36">
        <f>'[1]1. melléklet'!E71+'[1]2. melléklet'!E71</f>
        <v>0</v>
      </c>
      <c r="F71" s="59">
        <f t="shared" si="0"/>
        <v>0</v>
      </c>
      <c r="G71" s="36">
        <f>SUM('1. melléklet'!G71+'2. melléklet'!G71)</f>
        <v>0</v>
      </c>
      <c r="H71" s="36">
        <f>SUM('1. melléklet'!H71+'2. melléklet'!H71)</f>
        <v>0</v>
      </c>
      <c r="I71" s="36">
        <f>SUM('1. melléklet'!I71+'2. melléklet'!I71)</f>
        <v>0</v>
      </c>
      <c r="J71" s="36">
        <f>SUM('1. melléklet'!J71+'2. melléklet'!J71)</f>
        <v>0</v>
      </c>
      <c r="K71" s="70"/>
      <c r="L71" s="70"/>
      <c r="M71" s="70"/>
      <c r="N71" s="70"/>
      <c r="O71" s="70"/>
      <c r="P71" s="70"/>
      <c r="Q71" s="70"/>
      <c r="R71" s="70"/>
    </row>
    <row r="72" spans="1:18">
      <c r="A72" s="8" t="s">
        <v>233</v>
      </c>
      <c r="B72" s="17" t="s">
        <v>104</v>
      </c>
      <c r="C72" s="36">
        <f>SUM('1. melléklet'!C72+'2. melléklet'!C72)</f>
        <v>0</v>
      </c>
      <c r="D72" s="36">
        <f>'[1]1. melléklet'!D72+'[1]2. melléklet'!D72</f>
        <v>0</v>
      </c>
      <c r="E72" s="36">
        <f>'[1]1. melléklet'!E72+'[1]2. melléklet'!E72</f>
        <v>0</v>
      </c>
      <c r="F72" s="59">
        <f t="shared" si="0"/>
        <v>0</v>
      </c>
      <c r="G72" s="36">
        <f>SUM('1. melléklet'!G72+'2. melléklet'!G72)</f>
        <v>0</v>
      </c>
      <c r="H72" s="36">
        <f>SUM('1. melléklet'!H72+'2. melléklet'!H72)</f>
        <v>0</v>
      </c>
      <c r="I72" s="36">
        <f>SUM('1. melléklet'!I72+'2. melléklet'!I72)</f>
        <v>0</v>
      </c>
      <c r="J72" s="36">
        <f>SUM('1. melléklet'!J72+'2. melléklet'!J72)</f>
        <v>0</v>
      </c>
      <c r="K72" s="70"/>
      <c r="L72" s="70"/>
      <c r="M72" s="70"/>
      <c r="N72" s="70"/>
      <c r="O72" s="70"/>
      <c r="P72" s="70"/>
      <c r="Q72" s="70"/>
      <c r="R72" s="70"/>
    </row>
    <row r="73" spans="1:18">
      <c r="A73" s="13" t="s">
        <v>214</v>
      </c>
      <c r="B73" s="17" t="s">
        <v>105</v>
      </c>
      <c r="C73" s="36">
        <f>SUM('1. melléklet'!C73+'2. melléklet'!C73)</f>
        <v>1030000</v>
      </c>
      <c r="D73" s="35">
        <f>'[1]1. melléklet'!D73+'[1]2. melléklet'!D73</f>
        <v>0</v>
      </c>
      <c r="E73" s="36">
        <f>'[1]1. melléklet'!E73+'[1]2. melléklet'!E73</f>
        <v>0</v>
      </c>
      <c r="F73" s="59">
        <f t="shared" ref="F73:F124" si="10">SUM(C73:E73)</f>
        <v>1030000</v>
      </c>
      <c r="G73" s="36">
        <f>SUM('1. melléklet'!G73+'2. melléklet'!G73)</f>
        <v>1030000</v>
      </c>
      <c r="H73" s="36">
        <f>SUM('1. melléklet'!H73+'2. melléklet'!H73)</f>
        <v>0</v>
      </c>
      <c r="I73" s="36">
        <f>SUM('1. melléklet'!I73+'2. melléklet'!I73)</f>
        <v>0</v>
      </c>
      <c r="J73" s="36">
        <f>SUM('1. melléklet'!J73+'2. melléklet'!J73)</f>
        <v>1030000</v>
      </c>
      <c r="K73" s="70"/>
      <c r="L73" s="70"/>
      <c r="M73" s="70"/>
      <c r="N73" s="70"/>
      <c r="O73" s="70"/>
      <c r="P73" s="70"/>
      <c r="Q73" s="70"/>
      <c r="R73" s="70"/>
    </row>
    <row r="74" spans="1:18">
      <c r="A74" s="13" t="s">
        <v>235</v>
      </c>
      <c r="B74" s="17" t="s">
        <v>234</v>
      </c>
      <c r="C74" s="36">
        <f>SUM('1. melléklet'!C74+'2. melléklet'!C74)</f>
        <v>14249455</v>
      </c>
      <c r="D74" s="36">
        <f>'[1]1. melléklet'!D74+'[1]2. melléklet'!D74</f>
        <v>0</v>
      </c>
      <c r="E74" s="36">
        <f>'[1]1. melléklet'!E74+'[1]2. melléklet'!E74</f>
        <v>0</v>
      </c>
      <c r="F74" s="59">
        <f t="shared" si="10"/>
        <v>14249455</v>
      </c>
      <c r="G74" s="36">
        <f>SUM('1. melléklet'!G74+'2. melléklet'!G74)</f>
        <v>14106055</v>
      </c>
      <c r="H74" s="36">
        <f>SUM('1. melléklet'!H74+'2. melléklet'!H74)</f>
        <v>0</v>
      </c>
      <c r="I74" s="36">
        <f>SUM('1. melléklet'!I74+'2. melléklet'!I74)</f>
        <v>0</v>
      </c>
      <c r="J74" s="36">
        <f>SUM('1. melléklet'!J74+'2. melléklet'!J74)</f>
        <v>14106055</v>
      </c>
      <c r="K74" s="70"/>
      <c r="L74" s="70"/>
      <c r="M74" s="70"/>
      <c r="N74" s="70"/>
      <c r="O74" s="70"/>
      <c r="P74" s="70"/>
      <c r="Q74" s="70"/>
      <c r="R74" s="70"/>
    </row>
    <row r="75" spans="1:18" s="30" customFormat="1" ht="15.75">
      <c r="A75" s="25" t="s">
        <v>187</v>
      </c>
      <c r="B75" s="28" t="s">
        <v>106</v>
      </c>
      <c r="C75" s="38">
        <f>SUM(C62:C74)</f>
        <v>17179518</v>
      </c>
      <c r="D75" s="38">
        <f>'[1]1. melléklet'!D75+'[1]2. melléklet'!D75</f>
        <v>0</v>
      </c>
      <c r="E75" s="36">
        <f>'[1]1. melléklet'!E75+'[1]2. melléklet'!E75</f>
        <v>0</v>
      </c>
      <c r="F75" s="57">
        <f t="shared" si="10"/>
        <v>17179518</v>
      </c>
      <c r="G75" s="38">
        <f>SUM(G62:G74)</f>
        <v>17036118</v>
      </c>
      <c r="H75" s="38">
        <f t="shared" ref="H75:J75" si="11">SUM(H62:H74)</f>
        <v>0</v>
      </c>
      <c r="I75" s="38">
        <f t="shared" si="11"/>
        <v>0</v>
      </c>
      <c r="J75" s="38">
        <f t="shared" si="11"/>
        <v>17036118</v>
      </c>
      <c r="K75" s="83"/>
      <c r="L75" s="83"/>
      <c r="M75" s="83"/>
      <c r="N75" s="83"/>
      <c r="O75" s="83"/>
      <c r="P75" s="83"/>
      <c r="Q75" s="83"/>
      <c r="R75" s="83"/>
    </row>
    <row r="76" spans="1:18" s="30" customFormat="1" ht="15.75">
      <c r="A76" s="42" t="s">
        <v>1</v>
      </c>
      <c r="B76" s="43"/>
      <c r="C76" s="44">
        <f>SUM(C75+C61+C52+C27+C26)</f>
        <v>79411168</v>
      </c>
      <c r="D76" s="44">
        <f t="shared" ref="D76:F76" si="12">SUM(D75+D61+D52+D27+D26)</f>
        <v>0</v>
      </c>
      <c r="E76" s="44">
        <f t="shared" si="12"/>
        <v>13000</v>
      </c>
      <c r="F76" s="44">
        <f t="shared" si="12"/>
        <v>79424168</v>
      </c>
      <c r="G76" s="44">
        <f>SUM(G75+G61+G52+G27+G26)</f>
        <v>79252168</v>
      </c>
      <c r="H76" s="44">
        <f t="shared" ref="H76:J76" si="13">SUM(H75+H61+H52+H27+H26)</f>
        <v>0</v>
      </c>
      <c r="I76" s="44">
        <f t="shared" si="13"/>
        <v>13000</v>
      </c>
      <c r="J76" s="44">
        <f t="shared" si="13"/>
        <v>79265168</v>
      </c>
      <c r="K76" s="87"/>
      <c r="L76" s="87"/>
      <c r="M76" s="87"/>
      <c r="N76" s="87"/>
      <c r="O76" s="87"/>
      <c r="P76" s="87"/>
      <c r="Q76" s="87"/>
      <c r="R76" s="87"/>
    </row>
    <row r="77" spans="1:18">
      <c r="A77" s="21" t="s">
        <v>107</v>
      </c>
      <c r="B77" s="17" t="s">
        <v>108</v>
      </c>
      <c r="C77" s="36">
        <f>SUM('1. melléklet'!C77+'2. melléklet'!C77)</f>
        <v>0</v>
      </c>
      <c r="D77" s="36">
        <f>'[1]1. melléklet'!D77+'[1]2. melléklet'!D77</f>
        <v>0</v>
      </c>
      <c r="E77" s="36">
        <f>'[1]1. melléklet'!E77+'[1]2. melléklet'!E77</f>
        <v>0</v>
      </c>
      <c r="F77" s="59">
        <f t="shared" si="10"/>
        <v>0</v>
      </c>
      <c r="G77" s="36">
        <f>SUM('1. melléklet'!G77+'2. melléklet'!G77)</f>
        <v>0</v>
      </c>
      <c r="H77" s="36">
        <f>SUM('1. melléklet'!H77+'2. melléklet'!H77)</f>
        <v>0</v>
      </c>
      <c r="I77" s="36">
        <f>SUM('1. melléklet'!I77+'2. melléklet'!I77)</f>
        <v>0</v>
      </c>
      <c r="J77" s="36">
        <f>SUM('1. melléklet'!J77+'2. melléklet'!J77)</f>
        <v>0</v>
      </c>
      <c r="K77" s="70"/>
      <c r="L77" s="70"/>
      <c r="M77" s="70"/>
      <c r="N77" s="70"/>
      <c r="O77" s="70"/>
      <c r="P77" s="70"/>
      <c r="Q77" s="70"/>
      <c r="R77" s="70"/>
    </row>
    <row r="78" spans="1:18">
      <c r="A78" s="21" t="s">
        <v>215</v>
      </c>
      <c r="B78" s="17" t="s">
        <v>109</v>
      </c>
      <c r="C78" s="36">
        <f>SUM('1. melléklet'!C78+'2. melléklet'!C78)</f>
        <v>0</v>
      </c>
      <c r="D78" s="36">
        <f>'[1]1. melléklet'!D78+'[1]2. melléklet'!D78</f>
        <v>0</v>
      </c>
      <c r="E78" s="36">
        <f>'[1]1. melléklet'!E78+'[1]2. melléklet'!E78</f>
        <v>0</v>
      </c>
      <c r="F78" s="59">
        <f t="shared" si="10"/>
        <v>0</v>
      </c>
      <c r="G78" s="36">
        <f>SUM('1. melléklet'!G78+'2. melléklet'!G78)</f>
        <v>0</v>
      </c>
      <c r="H78" s="36">
        <f>SUM('1. melléklet'!H78+'2. melléklet'!H78)</f>
        <v>0</v>
      </c>
      <c r="I78" s="36">
        <f>SUM('1. melléklet'!I78+'2. melléklet'!I78)</f>
        <v>0</v>
      </c>
      <c r="J78" s="36">
        <f>SUM('1. melléklet'!J78+'2. melléklet'!J78)</f>
        <v>0</v>
      </c>
      <c r="K78" s="70"/>
      <c r="L78" s="70"/>
      <c r="M78" s="70"/>
      <c r="N78" s="70"/>
      <c r="O78" s="70"/>
      <c r="P78" s="70"/>
      <c r="Q78" s="70"/>
      <c r="R78" s="70"/>
    </row>
    <row r="79" spans="1:18">
      <c r="A79" s="21" t="s">
        <v>110</v>
      </c>
      <c r="B79" s="17" t="s">
        <v>111</v>
      </c>
      <c r="C79" s="36">
        <f>SUM('1. melléklet'!C79+'2. melléklet'!C79)</f>
        <v>0</v>
      </c>
      <c r="D79" s="36">
        <f>'[1]1. melléklet'!D79+'[1]2. melléklet'!D79</f>
        <v>0</v>
      </c>
      <c r="E79" s="36">
        <f>'[1]1. melléklet'!E79+'[1]2. melléklet'!E79</f>
        <v>0</v>
      </c>
      <c r="F79" s="59">
        <f t="shared" si="10"/>
        <v>0</v>
      </c>
      <c r="G79" s="36">
        <f>SUM('1. melléklet'!G79+'2. melléklet'!G79)</f>
        <v>0</v>
      </c>
      <c r="H79" s="36">
        <f>SUM('1. melléklet'!H79+'2. melléklet'!H79)</f>
        <v>0</v>
      </c>
      <c r="I79" s="36">
        <f>SUM('1. melléklet'!I79+'2. melléklet'!I79)</f>
        <v>0</v>
      </c>
      <c r="J79" s="36">
        <f>SUM('1. melléklet'!J79+'2. melléklet'!J79)</f>
        <v>0</v>
      </c>
      <c r="K79" s="70"/>
      <c r="L79" s="70"/>
      <c r="M79" s="70"/>
      <c r="N79" s="70"/>
      <c r="O79" s="70"/>
      <c r="P79" s="70"/>
      <c r="Q79" s="70"/>
      <c r="R79" s="70"/>
    </row>
    <row r="80" spans="1:18">
      <c r="A80" s="21" t="s">
        <v>112</v>
      </c>
      <c r="B80" s="17" t="s">
        <v>113</v>
      </c>
      <c r="C80" s="36">
        <f>SUM('1. melléklet'!C80+'2. melléklet'!C80)</f>
        <v>1824803</v>
      </c>
      <c r="D80" s="36">
        <f>'[1]1. melléklet'!D80+'[1]2. melléklet'!D80</f>
        <v>0</v>
      </c>
      <c r="E80" s="36">
        <f>'[1]1. melléklet'!E80+'[1]2. melléklet'!E80</f>
        <v>0</v>
      </c>
      <c r="F80" s="59">
        <f t="shared" si="10"/>
        <v>1824803</v>
      </c>
      <c r="G80" s="36">
        <f>SUM('1. melléklet'!G80+'2. melléklet'!G80)</f>
        <v>1950000</v>
      </c>
      <c r="H80" s="36">
        <f>SUM('1. melléklet'!H80+'2. melléklet'!H80)</f>
        <v>0</v>
      </c>
      <c r="I80" s="36">
        <f>SUM('1. melléklet'!I80+'2. melléklet'!I80)</f>
        <v>0</v>
      </c>
      <c r="J80" s="36">
        <f>SUM('1. melléklet'!J80+'2. melléklet'!J80)</f>
        <v>1950000</v>
      </c>
      <c r="K80" s="70"/>
      <c r="L80" s="70"/>
      <c r="M80" s="70"/>
      <c r="N80" s="70"/>
      <c r="O80" s="70"/>
      <c r="P80" s="70"/>
      <c r="Q80" s="70"/>
      <c r="R80" s="70"/>
    </row>
    <row r="81" spans="1:18">
      <c r="A81" s="5" t="s">
        <v>114</v>
      </c>
      <c r="B81" s="17" t="s">
        <v>115</v>
      </c>
      <c r="C81" s="36">
        <f>SUM('1. melléklet'!C81+'2. melléklet'!C81)</f>
        <v>0</v>
      </c>
      <c r="D81" s="36">
        <f>'[1]1. melléklet'!D81+'[1]2. melléklet'!D81</f>
        <v>0</v>
      </c>
      <c r="E81" s="36">
        <f>'[1]1. melléklet'!E81+'[1]2. melléklet'!E81</f>
        <v>0</v>
      </c>
      <c r="F81" s="59">
        <f t="shared" si="10"/>
        <v>0</v>
      </c>
      <c r="G81" s="36">
        <f>SUM('1. melléklet'!G81+'2. melléklet'!G81)</f>
        <v>0</v>
      </c>
      <c r="H81" s="36">
        <f>SUM('1. melléklet'!H81+'2. melléklet'!H81)</f>
        <v>0</v>
      </c>
      <c r="I81" s="36">
        <f>SUM('1. melléklet'!I81+'2. melléklet'!I81)</f>
        <v>0</v>
      </c>
      <c r="J81" s="36">
        <f>SUM('1. melléklet'!J81+'2. melléklet'!J81)</f>
        <v>0</v>
      </c>
      <c r="K81" s="70"/>
      <c r="L81" s="70"/>
      <c r="M81" s="70"/>
      <c r="N81" s="70"/>
      <c r="O81" s="70"/>
      <c r="P81" s="70"/>
      <c r="Q81" s="70"/>
      <c r="R81" s="70"/>
    </row>
    <row r="82" spans="1:18">
      <c r="A82" s="5" t="s">
        <v>116</v>
      </c>
      <c r="B82" s="17" t="s">
        <v>117</v>
      </c>
      <c r="C82" s="36">
        <f>SUM('1. melléklet'!C82+'2. melléklet'!C82)</f>
        <v>0</v>
      </c>
      <c r="D82" s="36">
        <f>'[1]1. melléklet'!D82+'[1]2. melléklet'!D82</f>
        <v>0</v>
      </c>
      <c r="E82" s="36">
        <f>'[1]1. melléklet'!E82+'[1]2. melléklet'!E82</f>
        <v>0</v>
      </c>
      <c r="F82" s="59">
        <f t="shared" si="10"/>
        <v>0</v>
      </c>
      <c r="G82" s="36">
        <f>SUM('1. melléklet'!G82+'2. melléklet'!G82)</f>
        <v>0</v>
      </c>
      <c r="H82" s="36">
        <f>SUM('1. melléklet'!H82+'2. melléklet'!H82)</f>
        <v>0</v>
      </c>
      <c r="I82" s="36">
        <f>SUM('1. melléklet'!I82+'2. melléklet'!I82)</f>
        <v>0</v>
      </c>
      <c r="J82" s="36">
        <f>SUM('1. melléklet'!J82+'2. melléklet'!J82)</f>
        <v>0</v>
      </c>
      <c r="K82" s="70"/>
      <c r="L82" s="70"/>
      <c r="M82" s="70"/>
      <c r="N82" s="70"/>
      <c r="O82" s="70"/>
      <c r="P82" s="70"/>
      <c r="Q82" s="70"/>
      <c r="R82" s="70"/>
    </row>
    <row r="83" spans="1:18">
      <c r="A83" s="5" t="s">
        <v>118</v>
      </c>
      <c r="B83" s="17" t="s">
        <v>119</v>
      </c>
      <c r="C83" s="36">
        <f>SUM('1. melléklet'!C83+'2. melléklet'!C83)</f>
        <v>494197</v>
      </c>
      <c r="D83" s="36">
        <f>'[1]1. melléklet'!D83+'[1]2. melléklet'!D83</f>
        <v>0</v>
      </c>
      <c r="E83" s="36">
        <f>'[1]1. melléklet'!E83+'[1]2. melléklet'!E83</f>
        <v>0</v>
      </c>
      <c r="F83" s="59">
        <f t="shared" si="10"/>
        <v>494197</v>
      </c>
      <c r="G83" s="36">
        <f>SUM('1. melléklet'!G83+'2. melléklet'!G83)</f>
        <v>528000</v>
      </c>
      <c r="H83" s="36">
        <f>SUM('1. melléklet'!H83+'2. melléklet'!H83)</f>
        <v>0</v>
      </c>
      <c r="I83" s="36">
        <f>SUM('1. melléklet'!I83+'2. melléklet'!I83)</f>
        <v>0</v>
      </c>
      <c r="J83" s="36">
        <f>SUM('1. melléklet'!J83+'2. melléklet'!J83)</f>
        <v>528000</v>
      </c>
      <c r="K83" s="70"/>
      <c r="L83" s="70"/>
      <c r="M83" s="70"/>
      <c r="N83" s="70"/>
      <c r="O83" s="70"/>
      <c r="P83" s="70"/>
      <c r="Q83" s="70"/>
      <c r="R83" s="70"/>
    </row>
    <row r="84" spans="1:18" s="30" customFormat="1" ht="15.75">
      <c r="A84" s="26" t="s">
        <v>188</v>
      </c>
      <c r="B84" s="28" t="s">
        <v>120</v>
      </c>
      <c r="C84" s="38">
        <f>SUM(C77:C83)</f>
        <v>2319000</v>
      </c>
      <c r="D84" s="38">
        <f>'[1]1. melléklet'!D84+'[1]2. melléklet'!D84</f>
        <v>0</v>
      </c>
      <c r="E84" s="38">
        <f>'[1]1. melléklet'!E84+'[1]2. melléklet'!E84</f>
        <v>0</v>
      </c>
      <c r="F84" s="57">
        <f t="shared" si="10"/>
        <v>2319000</v>
      </c>
      <c r="G84" s="38">
        <f>SUM(G77:G83)</f>
        <v>2478000</v>
      </c>
      <c r="H84" s="38">
        <f t="shared" ref="H84:J84" si="14">SUM(H77:H83)</f>
        <v>0</v>
      </c>
      <c r="I84" s="38">
        <f t="shared" si="14"/>
        <v>0</v>
      </c>
      <c r="J84" s="38">
        <f t="shared" si="14"/>
        <v>2478000</v>
      </c>
      <c r="K84" s="83"/>
      <c r="L84" s="83"/>
      <c r="M84" s="83"/>
      <c r="N84" s="83"/>
      <c r="O84" s="83"/>
      <c r="P84" s="83"/>
      <c r="Q84" s="83"/>
      <c r="R84" s="83"/>
    </row>
    <row r="85" spans="1:18">
      <c r="A85" s="9" t="s">
        <v>121</v>
      </c>
      <c r="B85" s="17" t="s">
        <v>122</v>
      </c>
      <c r="C85" s="36">
        <f>SUM('1. melléklet'!C85+'2. melléklet'!C85)</f>
        <v>1600000</v>
      </c>
      <c r="D85" s="36">
        <f>'[1]1. melléklet'!D85+'[1]2. melléklet'!D85</f>
        <v>0</v>
      </c>
      <c r="E85" s="36">
        <f>'[1]1. melléklet'!E85+'[1]2. melléklet'!E85</f>
        <v>0</v>
      </c>
      <c r="F85" s="59">
        <f t="shared" si="10"/>
        <v>1600000</v>
      </c>
      <c r="G85" s="36">
        <f>SUM('1. melléklet'!G85+'2. melléklet'!G85)</f>
        <v>1600000</v>
      </c>
      <c r="H85" s="36">
        <f>SUM('1. melléklet'!H85+'2. melléklet'!H85)</f>
        <v>0</v>
      </c>
      <c r="I85" s="36">
        <f>SUM('1. melléklet'!I85+'2. melléklet'!I85)</f>
        <v>0</v>
      </c>
      <c r="J85" s="36">
        <f>SUM('1. melléklet'!J85+'2. melléklet'!J85)</f>
        <v>1600000</v>
      </c>
      <c r="K85" s="70"/>
      <c r="L85" s="70"/>
      <c r="M85" s="70"/>
      <c r="N85" s="70"/>
      <c r="O85" s="70"/>
      <c r="P85" s="70"/>
      <c r="Q85" s="70"/>
      <c r="R85" s="70"/>
    </row>
    <row r="86" spans="1:18">
      <c r="A86" s="9" t="s">
        <v>123</v>
      </c>
      <c r="B86" s="17" t="s">
        <v>124</v>
      </c>
      <c r="C86" s="36">
        <f>SUM('1. melléklet'!C86+'2. melléklet'!C86)</f>
        <v>0</v>
      </c>
      <c r="D86" s="36">
        <f>'[1]1. melléklet'!D86+'[1]2. melléklet'!D86</f>
        <v>0</v>
      </c>
      <c r="E86" s="36">
        <f>'[1]1. melléklet'!E86+'[1]2. melléklet'!E86</f>
        <v>0</v>
      </c>
      <c r="F86" s="59">
        <f t="shared" si="10"/>
        <v>0</v>
      </c>
      <c r="G86" s="36">
        <f>SUM('1. melléklet'!G86+'2. melléklet'!G86)</f>
        <v>0</v>
      </c>
      <c r="H86" s="36">
        <f>SUM('1. melléklet'!H86+'2. melléklet'!H86)</f>
        <v>0</v>
      </c>
      <c r="I86" s="36">
        <f>SUM('1. melléklet'!I86+'2. melléklet'!I86)</f>
        <v>0</v>
      </c>
      <c r="J86" s="36">
        <f>SUM('1. melléklet'!J86+'2. melléklet'!J86)</f>
        <v>0</v>
      </c>
      <c r="K86" s="70"/>
      <c r="L86" s="70"/>
      <c r="M86" s="70"/>
      <c r="N86" s="70"/>
      <c r="O86" s="70"/>
      <c r="P86" s="70"/>
      <c r="Q86" s="70"/>
      <c r="R86" s="70"/>
    </row>
    <row r="87" spans="1:18">
      <c r="A87" s="9" t="s">
        <v>125</v>
      </c>
      <c r="B87" s="17" t="s">
        <v>126</v>
      </c>
      <c r="C87" s="36">
        <f>SUM('1. melléklet'!C87+'2. melléklet'!C87)</f>
        <v>0</v>
      </c>
      <c r="D87" s="36">
        <f>'[1]1. melléklet'!D87+'[1]2. melléklet'!D87</f>
        <v>0</v>
      </c>
      <c r="E87" s="36">
        <f>'[1]1. melléklet'!E87+'[1]2. melléklet'!E87</f>
        <v>0</v>
      </c>
      <c r="F87" s="59">
        <f t="shared" si="10"/>
        <v>0</v>
      </c>
      <c r="G87" s="36">
        <f>SUM('1. melléklet'!G87+'2. melléklet'!G87)</f>
        <v>0</v>
      </c>
      <c r="H87" s="36">
        <f>SUM('1. melléklet'!H87+'2. melléklet'!H87)</f>
        <v>0</v>
      </c>
      <c r="I87" s="36">
        <f>SUM('1. melléklet'!I87+'2. melléklet'!I87)</f>
        <v>0</v>
      </c>
      <c r="J87" s="36">
        <f>SUM('1. melléklet'!J87+'2. melléklet'!J87)</f>
        <v>0</v>
      </c>
      <c r="K87" s="70"/>
      <c r="L87" s="70"/>
      <c r="M87" s="70"/>
      <c r="N87" s="70"/>
      <c r="O87" s="70"/>
      <c r="P87" s="70"/>
      <c r="Q87" s="70"/>
      <c r="R87" s="70"/>
    </row>
    <row r="88" spans="1:18">
      <c r="A88" s="9" t="s">
        <v>127</v>
      </c>
      <c r="B88" s="17" t="s">
        <v>128</v>
      </c>
      <c r="C88" s="36">
        <f>SUM('1. melléklet'!C88+'2. melléklet'!C88)</f>
        <v>432000</v>
      </c>
      <c r="D88" s="36">
        <f>'[1]1. melléklet'!D88+'[1]2. melléklet'!D88</f>
        <v>0</v>
      </c>
      <c r="E88" s="36">
        <f>'[1]1. melléklet'!E88+'[1]2. melléklet'!E88</f>
        <v>0</v>
      </c>
      <c r="F88" s="59">
        <f t="shared" si="10"/>
        <v>432000</v>
      </c>
      <c r="G88" s="36">
        <f>SUM('1. melléklet'!G88+'2. melléklet'!G88)</f>
        <v>432000</v>
      </c>
      <c r="H88" s="36">
        <f>SUM('1. melléklet'!H88+'2. melléklet'!H88)</f>
        <v>0</v>
      </c>
      <c r="I88" s="36">
        <f>SUM('1. melléklet'!I88+'2. melléklet'!I88)</f>
        <v>0</v>
      </c>
      <c r="J88" s="36">
        <f>SUM('1. melléklet'!J88+'2. melléklet'!J88)</f>
        <v>432000</v>
      </c>
      <c r="K88" s="70"/>
      <c r="L88" s="70"/>
      <c r="M88" s="70"/>
      <c r="N88" s="70"/>
      <c r="O88" s="70"/>
      <c r="P88" s="70"/>
      <c r="Q88" s="70"/>
      <c r="R88" s="70"/>
    </row>
    <row r="89" spans="1:18" s="30" customFormat="1" ht="15.75">
      <c r="A89" s="25" t="s">
        <v>189</v>
      </c>
      <c r="B89" s="28" t="s">
        <v>129</v>
      </c>
      <c r="C89" s="38">
        <f>SUM(C85:C88)</f>
        <v>2032000</v>
      </c>
      <c r="D89" s="38">
        <f>'[1]1. melléklet'!D89+'[1]2. melléklet'!D89</f>
        <v>0</v>
      </c>
      <c r="E89" s="38">
        <f>'[1]1. melléklet'!E89+'[1]2. melléklet'!E89</f>
        <v>0</v>
      </c>
      <c r="F89" s="57">
        <f t="shared" si="10"/>
        <v>2032000</v>
      </c>
      <c r="G89" s="38">
        <f>SUM(G85:G88)</f>
        <v>2032000</v>
      </c>
      <c r="H89" s="38">
        <f t="shared" ref="H89:J89" si="15">SUM(H85:H88)</f>
        <v>0</v>
      </c>
      <c r="I89" s="38">
        <f t="shared" si="15"/>
        <v>0</v>
      </c>
      <c r="J89" s="38">
        <f t="shared" si="15"/>
        <v>2032000</v>
      </c>
      <c r="K89" s="83"/>
      <c r="L89" s="83"/>
      <c r="M89" s="83"/>
      <c r="N89" s="83"/>
      <c r="O89" s="83"/>
      <c r="P89" s="83"/>
      <c r="Q89" s="83"/>
      <c r="R89" s="83"/>
    </row>
    <row r="90" spans="1:18">
      <c r="A90" s="9" t="s">
        <v>130</v>
      </c>
      <c r="B90" s="17" t="s">
        <v>131</v>
      </c>
      <c r="C90" s="36">
        <f>SUM('1. melléklet'!C90+'2. melléklet'!C90)</f>
        <v>0</v>
      </c>
      <c r="D90" s="36">
        <f>'[1]1. melléklet'!D90+'[1]2. melléklet'!D90</f>
        <v>0</v>
      </c>
      <c r="E90" s="36">
        <f>'[1]1. melléklet'!E90+'[1]2. melléklet'!E90</f>
        <v>0</v>
      </c>
      <c r="F90" s="59">
        <f t="shared" si="10"/>
        <v>0</v>
      </c>
      <c r="G90" s="36">
        <f>SUM('1. melléklet'!G90+'2. melléklet'!G90)</f>
        <v>0</v>
      </c>
      <c r="H90" s="36">
        <f>SUM('1. melléklet'!H90+'2. melléklet'!H90)</f>
        <v>0</v>
      </c>
      <c r="I90" s="36">
        <f>SUM('1. melléklet'!I90+'2. melléklet'!I90)</f>
        <v>0</v>
      </c>
      <c r="J90" s="36">
        <f>SUM('1. melléklet'!J90+'2. melléklet'!J90)</f>
        <v>0</v>
      </c>
      <c r="K90" s="70"/>
      <c r="L90" s="70"/>
      <c r="M90" s="70"/>
      <c r="N90" s="70"/>
      <c r="O90" s="70"/>
      <c r="P90" s="70"/>
      <c r="Q90" s="70"/>
      <c r="R90" s="70"/>
    </row>
    <row r="91" spans="1:18">
      <c r="A91" s="9" t="s">
        <v>216</v>
      </c>
      <c r="B91" s="17" t="s">
        <v>132</v>
      </c>
      <c r="C91" s="36">
        <f>SUM('1. melléklet'!C91+'2. melléklet'!C91)</f>
        <v>0</v>
      </c>
      <c r="D91" s="36">
        <f>'[1]1. melléklet'!D91+'[1]2. melléklet'!D91</f>
        <v>0</v>
      </c>
      <c r="E91" s="36">
        <f>'[1]1. melléklet'!E91+'[1]2. melléklet'!E91</f>
        <v>0</v>
      </c>
      <c r="F91" s="59">
        <f t="shared" si="10"/>
        <v>0</v>
      </c>
      <c r="G91" s="36">
        <f>SUM('1. melléklet'!G91+'2. melléklet'!G91)</f>
        <v>0</v>
      </c>
      <c r="H91" s="36">
        <f>SUM('1. melléklet'!H91+'2. melléklet'!H91)</f>
        <v>0</v>
      </c>
      <c r="I91" s="36">
        <f>SUM('1. melléklet'!I91+'2. melléklet'!I91)</f>
        <v>0</v>
      </c>
      <c r="J91" s="36">
        <f>SUM('1. melléklet'!J91+'2. melléklet'!J91)</f>
        <v>0</v>
      </c>
      <c r="K91" s="70"/>
      <c r="L91" s="70"/>
      <c r="M91" s="70"/>
      <c r="N91" s="70"/>
      <c r="O91" s="70"/>
      <c r="P91" s="70"/>
      <c r="Q91" s="70"/>
      <c r="R91" s="70"/>
    </row>
    <row r="92" spans="1:18">
      <c r="A92" s="9" t="s">
        <v>217</v>
      </c>
      <c r="B92" s="17" t="s">
        <v>133</v>
      </c>
      <c r="C92" s="36">
        <f>SUM('1. melléklet'!C92+'2. melléklet'!C92)</f>
        <v>0</v>
      </c>
      <c r="D92" s="36">
        <f>'[1]1. melléklet'!D92+'[1]2. melléklet'!D92</f>
        <v>0</v>
      </c>
      <c r="E92" s="36">
        <f>'[1]1. melléklet'!E92+'[1]2. melléklet'!E92</f>
        <v>0</v>
      </c>
      <c r="F92" s="59">
        <f t="shared" si="10"/>
        <v>0</v>
      </c>
      <c r="G92" s="36">
        <f>SUM('1. melléklet'!G92+'2. melléklet'!G92)</f>
        <v>0</v>
      </c>
      <c r="H92" s="36">
        <f>SUM('1. melléklet'!H92+'2. melléklet'!H92)</f>
        <v>0</v>
      </c>
      <c r="I92" s="36">
        <f>SUM('1. melléklet'!I92+'2. melléklet'!I92)</f>
        <v>0</v>
      </c>
      <c r="J92" s="36">
        <f>SUM('1. melléklet'!J92+'2. melléklet'!J92)</f>
        <v>0</v>
      </c>
      <c r="K92" s="70"/>
      <c r="L92" s="70"/>
      <c r="M92" s="70"/>
      <c r="N92" s="70"/>
      <c r="O92" s="70"/>
      <c r="P92" s="70"/>
      <c r="Q92" s="70"/>
      <c r="R92" s="70"/>
    </row>
    <row r="93" spans="1:18">
      <c r="A93" s="9" t="s">
        <v>218</v>
      </c>
      <c r="B93" s="17" t="s">
        <v>134</v>
      </c>
      <c r="C93" s="36">
        <f>SUM('1. melléklet'!C93+'2. melléklet'!C93)</f>
        <v>0</v>
      </c>
      <c r="D93" s="36">
        <f>'[1]1. melléklet'!D93+'[1]2. melléklet'!D93</f>
        <v>0</v>
      </c>
      <c r="E93" s="36">
        <f>'[1]1. melléklet'!E93+'[1]2. melléklet'!E93</f>
        <v>0</v>
      </c>
      <c r="F93" s="59">
        <f t="shared" si="10"/>
        <v>0</v>
      </c>
      <c r="G93" s="36">
        <f>SUM('1. melléklet'!G93+'2. melléklet'!G93)</f>
        <v>0</v>
      </c>
      <c r="H93" s="36">
        <f>SUM('1. melléklet'!H93+'2. melléklet'!H93)</f>
        <v>0</v>
      </c>
      <c r="I93" s="36">
        <f>SUM('1. melléklet'!I93+'2. melléklet'!I93)</f>
        <v>0</v>
      </c>
      <c r="J93" s="36">
        <f>SUM('1. melléklet'!J93+'2. melléklet'!J93)</f>
        <v>0</v>
      </c>
      <c r="K93" s="70"/>
      <c r="L93" s="70"/>
      <c r="M93" s="70"/>
      <c r="N93" s="70"/>
      <c r="O93" s="70"/>
      <c r="P93" s="70"/>
      <c r="Q93" s="70"/>
      <c r="R93" s="70"/>
    </row>
    <row r="94" spans="1:18">
      <c r="A94" s="9" t="s">
        <v>219</v>
      </c>
      <c r="B94" s="17" t="s">
        <v>135</v>
      </c>
      <c r="C94" s="36">
        <f>SUM('1. melléklet'!C94+'2. melléklet'!C94)</f>
        <v>0</v>
      </c>
      <c r="D94" s="36">
        <f>'[1]1. melléklet'!D94+'[1]2. melléklet'!D94</f>
        <v>0</v>
      </c>
      <c r="E94" s="36">
        <f>'[1]1. melléklet'!E94+'[1]2. melléklet'!E94</f>
        <v>0</v>
      </c>
      <c r="F94" s="59">
        <f t="shared" si="10"/>
        <v>0</v>
      </c>
      <c r="G94" s="36">
        <f>SUM('1. melléklet'!G94+'2. melléklet'!G94)</f>
        <v>0</v>
      </c>
      <c r="H94" s="36">
        <f>SUM('1. melléklet'!H94+'2. melléklet'!H94)</f>
        <v>0</v>
      </c>
      <c r="I94" s="36">
        <f>SUM('1. melléklet'!I94+'2. melléklet'!I94)</f>
        <v>0</v>
      </c>
      <c r="J94" s="36">
        <f>SUM('1. melléklet'!J94+'2. melléklet'!J94)</f>
        <v>0</v>
      </c>
      <c r="K94" s="70"/>
      <c r="L94" s="70"/>
      <c r="M94" s="70"/>
      <c r="N94" s="70"/>
      <c r="O94" s="70"/>
      <c r="P94" s="70"/>
      <c r="Q94" s="70"/>
      <c r="R94" s="70"/>
    </row>
    <row r="95" spans="1:18">
      <c r="A95" s="9" t="s">
        <v>220</v>
      </c>
      <c r="B95" s="17" t="s">
        <v>136</v>
      </c>
      <c r="C95" s="36">
        <f>SUM('1. melléklet'!C95+'2. melléklet'!C95)</f>
        <v>0</v>
      </c>
      <c r="D95" s="36">
        <f>'[1]1. melléklet'!D95+'[1]2. melléklet'!D95</f>
        <v>0</v>
      </c>
      <c r="E95" s="36">
        <f>'[1]1. melléklet'!E95+'[1]2. melléklet'!E95</f>
        <v>0</v>
      </c>
      <c r="F95" s="59">
        <f t="shared" si="10"/>
        <v>0</v>
      </c>
      <c r="G95" s="36">
        <f>SUM('1. melléklet'!G95+'2. melléklet'!G95)</f>
        <v>0</v>
      </c>
      <c r="H95" s="36">
        <f>SUM('1. melléklet'!H95+'2. melléklet'!H95)</f>
        <v>0</v>
      </c>
      <c r="I95" s="36">
        <f>SUM('1. melléklet'!I95+'2. melléklet'!I95)</f>
        <v>0</v>
      </c>
      <c r="J95" s="36">
        <f>SUM('1. melléklet'!J95+'2. melléklet'!J95)</f>
        <v>0</v>
      </c>
      <c r="K95" s="70"/>
      <c r="L95" s="70"/>
      <c r="M95" s="70"/>
      <c r="N95" s="70"/>
      <c r="O95" s="70"/>
      <c r="P95" s="70"/>
      <c r="Q95" s="70"/>
      <c r="R95" s="70"/>
    </row>
    <row r="96" spans="1:18">
      <c r="A96" s="9" t="s">
        <v>137</v>
      </c>
      <c r="B96" s="17" t="s">
        <v>138</v>
      </c>
      <c r="C96" s="36">
        <f>SUM('1. melléklet'!C96+'2. melléklet'!C96)</f>
        <v>0</v>
      </c>
      <c r="D96" s="36">
        <f>'[1]1. melléklet'!D96+'[1]2. melléklet'!D96</f>
        <v>0</v>
      </c>
      <c r="E96" s="36">
        <f>'[1]1. melléklet'!E96+'[1]2. melléklet'!E96</f>
        <v>0</v>
      </c>
      <c r="F96" s="59">
        <f t="shared" si="10"/>
        <v>0</v>
      </c>
      <c r="G96" s="36">
        <f>SUM('1. melléklet'!G96+'2. melléklet'!G96)</f>
        <v>0</v>
      </c>
      <c r="H96" s="36">
        <f>SUM('1. melléklet'!H96+'2. melléklet'!H96)</f>
        <v>0</v>
      </c>
      <c r="I96" s="36">
        <f>SUM('1. melléklet'!I96+'2. melléklet'!I96)</f>
        <v>0</v>
      </c>
      <c r="J96" s="36">
        <f>SUM('1. melléklet'!J96+'2. melléklet'!J96)</f>
        <v>0</v>
      </c>
      <c r="K96" s="70"/>
      <c r="L96" s="70"/>
      <c r="M96" s="70"/>
      <c r="N96" s="70"/>
      <c r="O96" s="70"/>
      <c r="P96" s="70"/>
      <c r="Q96" s="70"/>
      <c r="R96" s="70"/>
    </row>
    <row r="97" spans="1:18">
      <c r="A97" s="9" t="s">
        <v>236</v>
      </c>
      <c r="B97" s="17" t="s">
        <v>139</v>
      </c>
      <c r="C97" s="36">
        <f>SUM('1. melléklet'!C97+'2. melléklet'!C97)</f>
        <v>0</v>
      </c>
      <c r="D97" s="36">
        <f>'[1]1. melléklet'!D97+'[1]2. melléklet'!D97</f>
        <v>0</v>
      </c>
      <c r="E97" s="36">
        <f>'[1]1. melléklet'!E97+'[1]2. melléklet'!E97</f>
        <v>0</v>
      </c>
      <c r="F97" s="59">
        <f t="shared" si="10"/>
        <v>0</v>
      </c>
      <c r="G97" s="36">
        <f>SUM('1. melléklet'!G97+'2. melléklet'!G97)</f>
        <v>0</v>
      </c>
      <c r="H97" s="36">
        <f>SUM('1. melléklet'!H97+'2. melléklet'!H97)</f>
        <v>0</v>
      </c>
      <c r="I97" s="36">
        <f>SUM('1. melléklet'!I97+'2. melléklet'!I97)</f>
        <v>0</v>
      </c>
      <c r="J97" s="36">
        <f>SUM('1. melléklet'!J97+'2. melléklet'!J97)</f>
        <v>0</v>
      </c>
      <c r="K97" s="70"/>
      <c r="L97" s="70"/>
      <c r="M97" s="70"/>
      <c r="N97" s="70"/>
      <c r="O97" s="70"/>
      <c r="P97" s="70"/>
      <c r="Q97" s="70"/>
      <c r="R97" s="70"/>
    </row>
    <row r="98" spans="1:18">
      <c r="A98" s="9" t="s">
        <v>237</v>
      </c>
      <c r="B98" s="17" t="s">
        <v>238</v>
      </c>
      <c r="C98" s="36">
        <f>SUM('1. melléklet'!C98+'2. melléklet'!C98)</f>
        <v>0</v>
      </c>
      <c r="D98" s="36">
        <f>'[1]1. melléklet'!D98+'[1]2. melléklet'!D98</f>
        <v>0</v>
      </c>
      <c r="E98" s="36">
        <f>'[1]1. melléklet'!E98+'[1]2. melléklet'!E98</f>
        <v>0</v>
      </c>
      <c r="F98" s="59">
        <f t="shared" si="10"/>
        <v>0</v>
      </c>
      <c r="G98" s="36">
        <f>SUM('1. melléklet'!G98+'2. melléklet'!G98)</f>
        <v>0</v>
      </c>
      <c r="H98" s="36">
        <f>SUM('1. melléklet'!H98+'2. melléklet'!H98)</f>
        <v>0</v>
      </c>
      <c r="I98" s="36">
        <f>SUM('1. melléklet'!I98+'2. melléklet'!I98)</f>
        <v>0</v>
      </c>
      <c r="J98" s="36">
        <f>SUM('1. melléklet'!J98+'2. melléklet'!J98)</f>
        <v>0</v>
      </c>
      <c r="K98" s="70"/>
      <c r="L98" s="70"/>
      <c r="M98" s="70"/>
      <c r="N98" s="70"/>
      <c r="O98" s="70"/>
      <c r="P98" s="70"/>
      <c r="Q98" s="70"/>
      <c r="R98" s="70"/>
    </row>
    <row r="99" spans="1:18" s="30" customFormat="1" ht="15.75">
      <c r="A99" s="25" t="s">
        <v>190</v>
      </c>
      <c r="B99" s="28" t="s">
        <v>140</v>
      </c>
      <c r="C99" s="38">
        <f>SUM(C90:C98)</f>
        <v>0</v>
      </c>
      <c r="D99" s="38">
        <f>'[1]1. melléklet'!D99+'[1]2. melléklet'!D99</f>
        <v>0</v>
      </c>
      <c r="E99" s="38">
        <f>'[1]1. melléklet'!E99+'[1]2. melléklet'!E99</f>
        <v>0</v>
      </c>
      <c r="F99" s="57">
        <f t="shared" si="10"/>
        <v>0</v>
      </c>
      <c r="G99" s="36">
        <f>SUM('1. melléklet'!G99+'2. melléklet'!G99)</f>
        <v>0</v>
      </c>
      <c r="H99" s="36">
        <f>SUM('1. melléklet'!H99+'2. melléklet'!H99)</f>
        <v>0</v>
      </c>
      <c r="I99" s="36">
        <f>SUM('1. melléklet'!I99+'2. melléklet'!I99)</f>
        <v>0</v>
      </c>
      <c r="J99" s="36">
        <f>SUM('1. melléklet'!J99+'2. melléklet'!J99)</f>
        <v>0</v>
      </c>
      <c r="K99" s="70"/>
      <c r="L99" s="70"/>
      <c r="M99" s="70"/>
      <c r="N99" s="70"/>
      <c r="O99" s="70"/>
      <c r="P99" s="70"/>
      <c r="Q99" s="70"/>
      <c r="R99" s="70"/>
    </row>
    <row r="100" spans="1:18" s="30" customFormat="1" ht="15.75">
      <c r="A100" s="42" t="s">
        <v>2</v>
      </c>
      <c r="B100" s="43"/>
      <c r="C100" s="44">
        <f>SUM(C84+C89+C99)</f>
        <v>4351000</v>
      </c>
      <c r="D100" s="44">
        <f t="shared" ref="D100:J100" si="16">SUM(D84+D89+D99)</f>
        <v>0</v>
      </c>
      <c r="E100" s="44">
        <f t="shared" si="16"/>
        <v>0</v>
      </c>
      <c r="F100" s="44">
        <f t="shared" si="16"/>
        <v>4351000</v>
      </c>
      <c r="G100" s="44">
        <f t="shared" si="16"/>
        <v>4510000</v>
      </c>
      <c r="H100" s="44">
        <f t="shared" si="16"/>
        <v>0</v>
      </c>
      <c r="I100" s="44">
        <f t="shared" si="16"/>
        <v>0</v>
      </c>
      <c r="J100" s="44">
        <f t="shared" si="16"/>
        <v>4510000</v>
      </c>
      <c r="K100" s="87"/>
      <c r="L100" s="87"/>
      <c r="M100" s="87"/>
      <c r="N100" s="87"/>
      <c r="O100" s="87"/>
      <c r="P100" s="87"/>
      <c r="Q100" s="87"/>
      <c r="R100" s="87"/>
    </row>
    <row r="101" spans="1:18" s="30" customFormat="1" ht="17.25">
      <c r="A101" s="46" t="s">
        <v>227</v>
      </c>
      <c r="B101" s="47" t="s">
        <v>141</v>
      </c>
      <c r="C101" s="48">
        <f>SUM(C26+C27+C52+C61+C75+C84+C89+C99)</f>
        <v>83762168</v>
      </c>
      <c r="D101" s="48">
        <f>'[1]1. melléklet'!D101+'[1]2. melléklet'!D101</f>
        <v>0</v>
      </c>
      <c r="E101" s="48">
        <f>'[1]1. melléklet'!E101+'[1]2. melléklet'!E101</f>
        <v>13000</v>
      </c>
      <c r="F101" s="58">
        <f t="shared" si="10"/>
        <v>83775168</v>
      </c>
      <c r="G101" s="48">
        <f>SUM(G26+G27+G52+G61+G75+G84+G89+G99)</f>
        <v>83762168</v>
      </c>
      <c r="H101" s="48">
        <f t="shared" ref="H101:J101" si="17">SUM(H26+H27+H52+H61+H75+H84+H89+H99)</f>
        <v>0</v>
      </c>
      <c r="I101" s="48">
        <f t="shared" si="17"/>
        <v>13000</v>
      </c>
      <c r="J101" s="48">
        <f t="shared" si="17"/>
        <v>83775168</v>
      </c>
      <c r="K101" s="84"/>
      <c r="L101" s="84"/>
      <c r="M101" s="84"/>
      <c r="N101" s="84"/>
      <c r="O101" s="84"/>
      <c r="P101" s="84"/>
      <c r="Q101" s="84"/>
      <c r="R101" s="84"/>
    </row>
    <row r="102" spans="1:18">
      <c r="A102" s="9" t="s">
        <v>239</v>
      </c>
      <c r="B102" s="4" t="s">
        <v>142</v>
      </c>
      <c r="C102" s="36">
        <f>'[1]1. melléklet'!C102+'[1]2. melléklet'!C102</f>
        <v>0</v>
      </c>
      <c r="D102" s="36">
        <f>'[1]1. melléklet'!D102+'[1]2. melléklet'!D102</f>
        <v>0</v>
      </c>
      <c r="E102" s="36">
        <f>'[1]1. melléklet'!E102+'[1]2. melléklet'!E102</f>
        <v>0</v>
      </c>
      <c r="F102" s="59">
        <f t="shared" si="10"/>
        <v>0</v>
      </c>
      <c r="G102" s="36">
        <v>0</v>
      </c>
      <c r="H102" s="36">
        <v>0</v>
      </c>
      <c r="I102" s="36">
        <v>0</v>
      </c>
      <c r="J102" s="36">
        <v>0</v>
      </c>
      <c r="K102" s="70"/>
      <c r="L102" s="70"/>
      <c r="M102" s="70"/>
      <c r="N102" s="70"/>
      <c r="O102" s="70"/>
      <c r="P102" s="70"/>
      <c r="Q102" s="70"/>
      <c r="R102" s="70"/>
    </row>
    <row r="103" spans="1:18">
      <c r="A103" s="9" t="s">
        <v>143</v>
      </c>
      <c r="B103" s="4" t="s">
        <v>144</v>
      </c>
      <c r="C103" s="36">
        <f>'[1]1. melléklet'!C103+'[1]2. melléklet'!C103</f>
        <v>0</v>
      </c>
      <c r="D103" s="36">
        <f>'[1]1. melléklet'!D103+'[1]2. melléklet'!D103</f>
        <v>0</v>
      </c>
      <c r="E103" s="36">
        <f>'[1]1. melléklet'!E103+'[1]2. melléklet'!E103</f>
        <v>0</v>
      </c>
      <c r="F103" s="59">
        <f t="shared" si="10"/>
        <v>0</v>
      </c>
      <c r="G103" s="36">
        <v>0</v>
      </c>
      <c r="H103" s="36">
        <v>0</v>
      </c>
      <c r="I103" s="36">
        <v>0</v>
      </c>
      <c r="J103" s="36">
        <v>0</v>
      </c>
      <c r="K103" s="70"/>
      <c r="L103" s="70"/>
      <c r="M103" s="70"/>
      <c r="N103" s="70"/>
      <c r="O103" s="70"/>
      <c r="P103" s="70"/>
      <c r="Q103" s="70"/>
      <c r="R103" s="70"/>
    </row>
    <row r="104" spans="1:18">
      <c r="A104" s="9" t="s">
        <v>221</v>
      </c>
      <c r="B104" s="4" t="s">
        <v>145</v>
      </c>
      <c r="C104" s="36">
        <f>'[1]1. melléklet'!C104+'[1]2. melléklet'!C104</f>
        <v>0</v>
      </c>
      <c r="D104" s="36">
        <f>'[1]1. melléklet'!D104+'[1]2. melléklet'!D104</f>
        <v>0</v>
      </c>
      <c r="E104" s="36">
        <f>'[1]1. melléklet'!E104+'[1]2. melléklet'!E104</f>
        <v>0</v>
      </c>
      <c r="F104" s="59">
        <f t="shared" si="10"/>
        <v>0</v>
      </c>
      <c r="G104" s="36">
        <v>0</v>
      </c>
      <c r="H104" s="36">
        <v>0</v>
      </c>
      <c r="I104" s="36">
        <v>0</v>
      </c>
      <c r="J104" s="36">
        <v>0</v>
      </c>
      <c r="K104" s="70"/>
      <c r="L104" s="70"/>
      <c r="M104" s="70"/>
      <c r="N104" s="70"/>
      <c r="O104" s="70"/>
      <c r="P104" s="70"/>
      <c r="Q104" s="70"/>
      <c r="R104" s="70"/>
    </row>
    <row r="105" spans="1:18" s="30" customFormat="1">
      <c r="A105" s="11" t="s">
        <v>191</v>
      </c>
      <c r="B105" s="6" t="s">
        <v>146</v>
      </c>
      <c r="C105" s="31">
        <f>'[1]1. melléklet'!C105+'[1]2. melléklet'!C105</f>
        <v>0</v>
      </c>
      <c r="D105" s="31">
        <f>'[1]1. melléklet'!D105+'[1]2. melléklet'!D105</f>
        <v>0</v>
      </c>
      <c r="E105" s="31">
        <f>'[1]1. melléklet'!E105+'[1]2. melléklet'!E105</f>
        <v>0</v>
      </c>
      <c r="F105" s="55">
        <f t="shared" si="10"/>
        <v>0</v>
      </c>
      <c r="G105" s="36">
        <v>0</v>
      </c>
      <c r="H105" s="36">
        <v>0</v>
      </c>
      <c r="I105" s="36">
        <v>0</v>
      </c>
      <c r="J105" s="36">
        <v>0</v>
      </c>
      <c r="K105" s="70"/>
      <c r="L105" s="70"/>
      <c r="M105" s="70"/>
      <c r="N105" s="70"/>
      <c r="O105" s="70"/>
      <c r="P105" s="70"/>
      <c r="Q105" s="70"/>
      <c r="R105" s="70"/>
    </row>
    <row r="106" spans="1:18">
      <c r="A106" s="22" t="s">
        <v>222</v>
      </c>
      <c r="B106" s="4" t="s">
        <v>147</v>
      </c>
      <c r="C106" s="36">
        <f>'[1]1. melléklet'!C106+'[1]2. melléklet'!C106</f>
        <v>0</v>
      </c>
      <c r="D106" s="36">
        <f>'[1]1. melléklet'!D106+'[1]2. melléklet'!D106</f>
        <v>0</v>
      </c>
      <c r="E106" s="36">
        <f>'[1]1. melléklet'!E106+'[1]2. melléklet'!E106</f>
        <v>0</v>
      </c>
      <c r="F106" s="59">
        <f t="shared" si="10"/>
        <v>0</v>
      </c>
      <c r="G106" s="36">
        <v>0</v>
      </c>
      <c r="H106" s="36">
        <v>0</v>
      </c>
      <c r="I106" s="36">
        <v>0</v>
      </c>
      <c r="J106" s="36">
        <v>0</v>
      </c>
      <c r="K106" s="70"/>
      <c r="L106" s="70"/>
      <c r="M106" s="70"/>
      <c r="N106" s="70"/>
      <c r="O106" s="70"/>
      <c r="P106" s="70"/>
      <c r="Q106" s="70"/>
      <c r="R106" s="70"/>
    </row>
    <row r="107" spans="1:18">
      <c r="A107" s="22" t="s">
        <v>194</v>
      </c>
      <c r="B107" s="4" t="s">
        <v>148</v>
      </c>
      <c r="C107" s="36">
        <f>'[1]1. melléklet'!C107+'[1]2. melléklet'!C107</f>
        <v>0</v>
      </c>
      <c r="D107" s="36">
        <f>'[1]1. melléklet'!D107+'[1]2. melléklet'!D107</f>
        <v>0</v>
      </c>
      <c r="E107" s="36">
        <f>'[1]1. melléklet'!E107+'[1]2. melléklet'!E107</f>
        <v>0</v>
      </c>
      <c r="F107" s="59">
        <f t="shared" si="10"/>
        <v>0</v>
      </c>
      <c r="G107" s="36">
        <v>0</v>
      </c>
      <c r="H107" s="36">
        <v>0</v>
      </c>
      <c r="I107" s="36">
        <v>0</v>
      </c>
      <c r="J107" s="36">
        <v>0</v>
      </c>
      <c r="K107" s="70"/>
      <c r="L107" s="70"/>
      <c r="M107" s="70"/>
      <c r="N107" s="70"/>
      <c r="O107" s="70"/>
      <c r="P107" s="70"/>
      <c r="Q107" s="70"/>
      <c r="R107" s="70"/>
    </row>
    <row r="108" spans="1:18">
      <c r="A108" s="9" t="s">
        <v>149</v>
      </c>
      <c r="B108" s="4" t="s">
        <v>150</v>
      </c>
      <c r="C108" s="36">
        <f>'[1]1. melléklet'!C108+'[1]2. melléklet'!C108</f>
        <v>0</v>
      </c>
      <c r="D108" s="36">
        <f>'[1]1. melléklet'!D108+'[1]2. melléklet'!D108</f>
        <v>0</v>
      </c>
      <c r="E108" s="36">
        <f>'[1]1. melléklet'!E108+'[1]2. melléklet'!E108</f>
        <v>0</v>
      </c>
      <c r="F108" s="59">
        <f t="shared" si="10"/>
        <v>0</v>
      </c>
      <c r="G108" s="36">
        <v>0</v>
      </c>
      <c r="H108" s="36">
        <v>0</v>
      </c>
      <c r="I108" s="36">
        <v>0</v>
      </c>
      <c r="J108" s="36">
        <v>0</v>
      </c>
      <c r="K108" s="70"/>
      <c r="L108" s="70"/>
      <c r="M108" s="70"/>
      <c r="N108" s="70"/>
      <c r="O108" s="70"/>
      <c r="P108" s="70"/>
      <c r="Q108" s="70"/>
      <c r="R108" s="70"/>
    </row>
    <row r="109" spans="1:18">
      <c r="A109" s="9" t="s">
        <v>223</v>
      </c>
      <c r="B109" s="4" t="s">
        <v>151</v>
      </c>
      <c r="C109" s="36">
        <f>'[1]1. melléklet'!C109+'[1]2. melléklet'!C109</f>
        <v>0</v>
      </c>
      <c r="D109" s="36">
        <f>'[1]1. melléklet'!D109+'[1]2. melléklet'!D109</f>
        <v>0</v>
      </c>
      <c r="E109" s="36">
        <f>'[1]1. melléklet'!E109+'[1]2. melléklet'!E109</f>
        <v>0</v>
      </c>
      <c r="F109" s="59">
        <f t="shared" si="10"/>
        <v>0</v>
      </c>
      <c r="G109" s="36">
        <v>0</v>
      </c>
      <c r="H109" s="36">
        <v>0</v>
      </c>
      <c r="I109" s="36">
        <v>0</v>
      </c>
      <c r="J109" s="36">
        <v>0</v>
      </c>
      <c r="K109" s="70"/>
      <c r="L109" s="70"/>
      <c r="M109" s="70"/>
      <c r="N109" s="70"/>
      <c r="O109" s="70"/>
      <c r="P109" s="70"/>
      <c r="Q109" s="70"/>
      <c r="R109" s="70"/>
    </row>
    <row r="110" spans="1:18" s="30" customFormat="1">
      <c r="A110" s="10" t="s">
        <v>192</v>
      </c>
      <c r="B110" s="6" t="s">
        <v>152</v>
      </c>
      <c r="C110" s="31">
        <f>'[1]1. melléklet'!C110+'[1]2. melléklet'!C110</f>
        <v>0</v>
      </c>
      <c r="D110" s="31">
        <f>'[1]1. melléklet'!D110+'[1]2. melléklet'!D110</f>
        <v>0</v>
      </c>
      <c r="E110" s="31">
        <f>'[1]1. melléklet'!E110+'[1]2. melléklet'!E110</f>
        <v>0</v>
      </c>
      <c r="F110" s="55">
        <f t="shared" si="10"/>
        <v>0</v>
      </c>
      <c r="G110" s="36">
        <v>0</v>
      </c>
      <c r="H110" s="36">
        <v>0</v>
      </c>
      <c r="I110" s="36">
        <v>0</v>
      </c>
      <c r="J110" s="36">
        <v>0</v>
      </c>
      <c r="K110" s="70"/>
      <c r="L110" s="70"/>
      <c r="M110" s="70"/>
      <c r="N110" s="70"/>
      <c r="O110" s="70"/>
      <c r="P110" s="70"/>
      <c r="Q110" s="70"/>
      <c r="R110" s="70"/>
    </row>
    <row r="111" spans="1:18" s="30" customFormat="1">
      <c r="A111" s="10" t="s">
        <v>153</v>
      </c>
      <c r="B111" s="6" t="s">
        <v>154</v>
      </c>
      <c r="C111" s="31">
        <f>'[1]1. melléklet'!C111+'[1]2. melléklet'!C111</f>
        <v>0</v>
      </c>
      <c r="D111" s="31">
        <f>'[1]1. melléklet'!D111+'[1]2. melléklet'!D111</f>
        <v>0</v>
      </c>
      <c r="E111" s="31">
        <f>'[1]1. melléklet'!E111+'[1]2. melléklet'!E111</f>
        <v>0</v>
      </c>
      <c r="F111" s="55">
        <f t="shared" si="10"/>
        <v>0</v>
      </c>
      <c r="G111" s="36">
        <v>0</v>
      </c>
      <c r="H111" s="36">
        <v>0</v>
      </c>
      <c r="I111" s="36">
        <v>0</v>
      </c>
      <c r="J111" s="36">
        <v>0</v>
      </c>
      <c r="K111" s="70"/>
      <c r="L111" s="70"/>
      <c r="M111" s="70"/>
      <c r="N111" s="70"/>
      <c r="O111" s="70"/>
      <c r="P111" s="70"/>
      <c r="Q111" s="70"/>
      <c r="R111" s="70"/>
    </row>
    <row r="112" spans="1:18" s="30" customFormat="1">
      <c r="A112" s="10" t="s">
        <v>155</v>
      </c>
      <c r="B112" s="6" t="s">
        <v>156</v>
      </c>
      <c r="C112" s="31">
        <f>SUM('1. melléklet'!C112)</f>
        <v>1265953</v>
      </c>
      <c r="D112" s="31">
        <f>'[1]1. melléklet'!D112+'[1]2. melléklet'!D112</f>
        <v>0</v>
      </c>
      <c r="E112" s="31">
        <f>'[1]1. melléklet'!E112+'[1]2. melléklet'!E112</f>
        <v>0</v>
      </c>
      <c r="F112" s="55">
        <f t="shared" si="10"/>
        <v>1265953</v>
      </c>
      <c r="G112" s="31">
        <f>SUM('1. melléklet'!G112)</f>
        <v>1265953</v>
      </c>
      <c r="H112" s="31">
        <f>SUM('1. melléklet'!H112)</f>
        <v>0</v>
      </c>
      <c r="I112" s="31">
        <f>SUM('1. melléklet'!I112)</f>
        <v>0</v>
      </c>
      <c r="J112" s="31">
        <f>SUM('1. melléklet'!J112)</f>
        <v>1265953</v>
      </c>
      <c r="K112" s="70"/>
      <c r="L112" s="70"/>
      <c r="M112" s="70"/>
      <c r="N112" s="70"/>
      <c r="O112" s="70"/>
      <c r="P112" s="70"/>
      <c r="Q112" s="70"/>
      <c r="R112" s="70"/>
    </row>
    <row r="113" spans="1:18" s="30" customFormat="1">
      <c r="A113" s="10" t="s">
        <v>157</v>
      </c>
      <c r="B113" s="6" t="s">
        <v>158</v>
      </c>
      <c r="C113" s="31">
        <v>0</v>
      </c>
      <c r="D113" s="31">
        <f>'[1]1. melléklet'!D113+'[1]2. melléklet'!D113</f>
        <v>0</v>
      </c>
      <c r="E113" s="31">
        <f>'[1]1. melléklet'!E113+'[1]2. melléklet'!E113</f>
        <v>0</v>
      </c>
      <c r="F113" s="55">
        <f t="shared" si="10"/>
        <v>0</v>
      </c>
      <c r="G113" s="31">
        <v>0</v>
      </c>
      <c r="H113" s="31">
        <v>0</v>
      </c>
      <c r="I113" s="31">
        <v>0</v>
      </c>
      <c r="J113" s="31">
        <v>0</v>
      </c>
      <c r="K113" s="70"/>
      <c r="L113" s="70"/>
      <c r="M113" s="70"/>
      <c r="N113" s="70"/>
      <c r="O113" s="70"/>
      <c r="P113" s="70"/>
      <c r="Q113" s="70"/>
      <c r="R113" s="70"/>
    </row>
    <row r="114" spans="1:18" s="30" customFormat="1">
      <c r="A114" s="10" t="s">
        <v>159</v>
      </c>
      <c r="B114" s="6" t="s">
        <v>160</v>
      </c>
      <c r="C114" s="39">
        <f>'[1]1. melléklet'!C114+'[1]2. melléklet'!C114</f>
        <v>0</v>
      </c>
      <c r="D114" s="39">
        <f>'[1]1. melléklet'!D114+'[1]2. melléklet'!D114</f>
        <v>0</v>
      </c>
      <c r="E114" s="39">
        <f>'[1]1. melléklet'!E114+'[1]2. melléklet'!E114</f>
        <v>0</v>
      </c>
      <c r="F114" s="55">
        <f t="shared" si="10"/>
        <v>0</v>
      </c>
      <c r="G114" s="31">
        <v>0</v>
      </c>
      <c r="H114" s="31">
        <v>0</v>
      </c>
      <c r="I114" s="31">
        <v>0</v>
      </c>
      <c r="J114" s="31">
        <v>0</v>
      </c>
      <c r="K114" s="70"/>
      <c r="L114" s="70"/>
      <c r="M114" s="70"/>
      <c r="N114" s="70"/>
      <c r="O114" s="70"/>
      <c r="P114" s="70"/>
      <c r="Q114" s="70"/>
      <c r="R114" s="70"/>
    </row>
    <row r="115" spans="1:18" s="30" customFormat="1">
      <c r="A115" s="10" t="s">
        <v>161</v>
      </c>
      <c r="B115" s="6" t="s">
        <v>162</v>
      </c>
      <c r="C115" s="39">
        <f>'[1]1. melléklet'!C115+'[1]2. melléklet'!C115</f>
        <v>0</v>
      </c>
      <c r="D115" s="39">
        <f>'[1]1. melléklet'!D115+'[1]2. melléklet'!D115</f>
        <v>0</v>
      </c>
      <c r="E115" s="39">
        <f>'[1]1. melléklet'!E115+'[1]2. melléklet'!E115</f>
        <v>0</v>
      </c>
      <c r="F115" s="55">
        <f t="shared" si="10"/>
        <v>0</v>
      </c>
      <c r="G115" s="31">
        <v>0</v>
      </c>
      <c r="H115" s="31">
        <v>0</v>
      </c>
      <c r="I115" s="31">
        <v>0</v>
      </c>
      <c r="J115" s="31">
        <v>0</v>
      </c>
      <c r="K115" s="70"/>
      <c r="L115" s="70"/>
      <c r="M115" s="70"/>
      <c r="N115" s="70"/>
      <c r="O115" s="70"/>
      <c r="P115" s="70"/>
      <c r="Q115" s="70"/>
      <c r="R115" s="70"/>
    </row>
    <row r="116" spans="1:18" s="30" customFormat="1">
      <c r="A116" s="10" t="s">
        <v>163</v>
      </c>
      <c r="B116" s="6" t="s">
        <v>164</v>
      </c>
      <c r="C116" s="39">
        <f>'[1]1. melléklet'!C116+'[1]2. melléklet'!C116</f>
        <v>0</v>
      </c>
      <c r="D116" s="39">
        <f>'[1]1. melléklet'!D116+'[1]2. melléklet'!D116</f>
        <v>0</v>
      </c>
      <c r="E116" s="39">
        <f>'[1]1. melléklet'!E116+'[1]2. melléklet'!E116</f>
        <v>0</v>
      </c>
      <c r="F116" s="55">
        <f t="shared" si="10"/>
        <v>0</v>
      </c>
      <c r="G116" s="31">
        <v>0</v>
      </c>
      <c r="H116" s="31">
        <v>0</v>
      </c>
      <c r="I116" s="31">
        <v>0</v>
      </c>
      <c r="J116" s="31">
        <v>0</v>
      </c>
      <c r="K116" s="70"/>
      <c r="L116" s="70"/>
      <c r="M116" s="70"/>
      <c r="N116" s="70"/>
      <c r="O116" s="70"/>
      <c r="P116" s="70"/>
      <c r="Q116" s="70"/>
      <c r="R116" s="70"/>
    </row>
    <row r="117" spans="1:18" s="30" customFormat="1" ht="15.75">
      <c r="A117" s="23" t="s">
        <v>193</v>
      </c>
      <c r="B117" s="24" t="s">
        <v>165</v>
      </c>
      <c r="C117" s="40">
        <f>SUM(C105+C110+C111+C112+C113+C114+C115+C116)</f>
        <v>1265953</v>
      </c>
      <c r="D117" s="40">
        <f t="shared" ref="D117:F117" si="18">SUM(D105+D110+D111+D112+D113+D114+D115+D116)</f>
        <v>0</v>
      </c>
      <c r="E117" s="40">
        <f t="shared" si="18"/>
        <v>0</v>
      </c>
      <c r="F117" s="63">
        <f t="shared" si="18"/>
        <v>1265953</v>
      </c>
      <c r="G117" s="40">
        <f>SUM(G105+G110+G111+G112+G113+G114+G115+G116)</f>
        <v>1265953</v>
      </c>
      <c r="H117" s="40">
        <f t="shared" ref="H117:J117" si="19">SUM(H105+H110+H111+H112+H113+H114+H115+H116)</f>
        <v>0</v>
      </c>
      <c r="I117" s="40">
        <f t="shared" si="19"/>
        <v>0</v>
      </c>
      <c r="J117" s="63">
        <f t="shared" si="19"/>
        <v>1265953</v>
      </c>
      <c r="K117" s="70"/>
      <c r="L117" s="70"/>
      <c r="M117" s="70"/>
      <c r="N117" s="70"/>
      <c r="O117" s="70"/>
      <c r="P117" s="70"/>
      <c r="Q117" s="70"/>
      <c r="R117" s="70"/>
    </row>
    <row r="118" spans="1:18">
      <c r="A118" s="22" t="s">
        <v>166</v>
      </c>
      <c r="B118" s="4" t="s">
        <v>167</v>
      </c>
      <c r="C118" s="36">
        <f>'[1]1. melléklet'!C118+'[1]2. melléklet'!C118</f>
        <v>0</v>
      </c>
      <c r="D118" s="36">
        <f>'[1]1. melléklet'!D118+'[1]2. melléklet'!D118</f>
        <v>0</v>
      </c>
      <c r="E118" s="36">
        <f>'[1]1. melléklet'!E118+'[1]2. melléklet'!E118</f>
        <v>0</v>
      </c>
      <c r="F118" s="59">
        <f t="shared" si="10"/>
        <v>0</v>
      </c>
      <c r="G118" s="36">
        <v>0</v>
      </c>
      <c r="H118" s="36">
        <v>0</v>
      </c>
      <c r="I118" s="36">
        <v>0</v>
      </c>
      <c r="J118" s="36">
        <v>0</v>
      </c>
      <c r="K118" s="70"/>
      <c r="L118" s="70"/>
      <c r="M118" s="70"/>
      <c r="N118" s="70"/>
      <c r="O118" s="70"/>
      <c r="P118" s="70"/>
      <c r="Q118" s="70"/>
      <c r="R118" s="70"/>
    </row>
    <row r="119" spans="1:18">
      <c r="A119" s="9" t="s">
        <v>168</v>
      </c>
      <c r="B119" s="4" t="s">
        <v>169</v>
      </c>
      <c r="C119" s="36">
        <f>'[1]1. melléklet'!C119+'[1]2. melléklet'!C119</f>
        <v>0</v>
      </c>
      <c r="D119" s="36">
        <f>'[1]1. melléklet'!D119+'[1]2. melléklet'!D119</f>
        <v>0</v>
      </c>
      <c r="E119" s="36">
        <f>'[1]1. melléklet'!E119+'[1]2. melléklet'!E119</f>
        <v>0</v>
      </c>
      <c r="F119" s="59">
        <f t="shared" si="10"/>
        <v>0</v>
      </c>
      <c r="G119" s="36">
        <v>0</v>
      </c>
      <c r="H119" s="36">
        <v>0</v>
      </c>
      <c r="I119" s="36">
        <v>0</v>
      </c>
      <c r="J119" s="36">
        <v>0</v>
      </c>
      <c r="K119" s="70"/>
      <c r="L119" s="70"/>
      <c r="M119" s="70"/>
      <c r="N119" s="70"/>
      <c r="O119" s="70"/>
      <c r="P119" s="70"/>
      <c r="Q119" s="70"/>
      <c r="R119" s="70"/>
    </row>
    <row r="120" spans="1:18">
      <c r="A120" s="22" t="s">
        <v>224</v>
      </c>
      <c r="B120" s="4" t="s">
        <v>170</v>
      </c>
      <c r="C120" s="36">
        <f>'[1]1. melléklet'!C120+'[1]2. melléklet'!C120</f>
        <v>0</v>
      </c>
      <c r="D120" s="36">
        <f>'[1]1. melléklet'!D120+'[1]2. melléklet'!D120</f>
        <v>0</v>
      </c>
      <c r="E120" s="36">
        <f>'[1]1. melléklet'!E120+'[1]2. melléklet'!E120</f>
        <v>0</v>
      </c>
      <c r="F120" s="59">
        <f t="shared" si="10"/>
        <v>0</v>
      </c>
      <c r="G120" s="36">
        <v>0</v>
      </c>
      <c r="H120" s="36">
        <v>0</v>
      </c>
      <c r="I120" s="36">
        <v>0</v>
      </c>
      <c r="J120" s="36">
        <v>0</v>
      </c>
      <c r="K120" s="70"/>
      <c r="L120" s="70"/>
      <c r="M120" s="70"/>
      <c r="N120" s="70"/>
      <c r="O120" s="70"/>
      <c r="P120" s="70"/>
      <c r="Q120" s="70"/>
      <c r="R120" s="70"/>
    </row>
    <row r="121" spans="1:18">
      <c r="A121" s="22" t="s">
        <v>195</v>
      </c>
      <c r="B121" s="4" t="s">
        <v>171</v>
      </c>
      <c r="C121" s="36">
        <f>'[1]1. melléklet'!C121+'[1]2. melléklet'!C121</f>
        <v>0</v>
      </c>
      <c r="D121" s="36">
        <f>'[1]1. melléklet'!D121+'[1]2. melléklet'!D121</f>
        <v>0</v>
      </c>
      <c r="E121" s="36">
        <f>'[1]1. melléklet'!E121+'[1]2. melléklet'!E121</f>
        <v>0</v>
      </c>
      <c r="F121" s="59">
        <f t="shared" si="10"/>
        <v>0</v>
      </c>
      <c r="G121" s="36">
        <v>0</v>
      </c>
      <c r="H121" s="36">
        <v>0</v>
      </c>
      <c r="I121" s="36">
        <v>0</v>
      </c>
      <c r="J121" s="36">
        <v>0</v>
      </c>
      <c r="K121" s="70"/>
      <c r="L121" s="70"/>
      <c r="M121" s="70"/>
      <c r="N121" s="70"/>
      <c r="O121" s="70"/>
      <c r="P121" s="70"/>
      <c r="Q121" s="70"/>
      <c r="R121" s="70"/>
    </row>
    <row r="122" spans="1:18" s="30" customFormat="1">
      <c r="A122" s="23" t="s">
        <v>196</v>
      </c>
      <c r="B122" s="24" t="s">
        <v>172</v>
      </c>
      <c r="C122" s="31">
        <f>'[1]1. melléklet'!C122+'[1]2. melléklet'!C122</f>
        <v>0</v>
      </c>
      <c r="D122" s="31">
        <f>'[1]1. melléklet'!D122+'[1]2. melléklet'!D122</f>
        <v>0</v>
      </c>
      <c r="E122" s="31">
        <f>'[1]1. melléklet'!E122+'[1]2. melléklet'!E122</f>
        <v>0</v>
      </c>
      <c r="F122" s="55">
        <f t="shared" si="10"/>
        <v>0</v>
      </c>
      <c r="G122" s="31">
        <f>SUM(G118:G121)</f>
        <v>0</v>
      </c>
      <c r="H122" s="31">
        <f t="shared" ref="H122:J122" si="20">SUM(H118:H121)</f>
        <v>0</v>
      </c>
      <c r="I122" s="31">
        <f t="shared" si="20"/>
        <v>0</v>
      </c>
      <c r="J122" s="31">
        <f t="shared" si="20"/>
        <v>0</v>
      </c>
      <c r="K122" s="70"/>
      <c r="L122" s="70"/>
      <c r="M122" s="70"/>
      <c r="N122" s="70"/>
      <c r="O122" s="70"/>
      <c r="P122" s="70"/>
      <c r="Q122" s="70"/>
      <c r="R122" s="70"/>
    </row>
    <row r="123" spans="1:18">
      <c r="A123" s="9" t="s">
        <v>173</v>
      </c>
      <c r="B123" s="4" t="s">
        <v>174</v>
      </c>
      <c r="C123" s="36">
        <f>'[1]1. melléklet'!C123+'[1]2. melléklet'!C123</f>
        <v>0</v>
      </c>
      <c r="D123" s="36">
        <f>'[1]1. melléklet'!D123+'[1]2. melléklet'!D123</f>
        <v>0</v>
      </c>
      <c r="E123" s="36">
        <f>'[1]1. melléklet'!E123+'[1]2. melléklet'!E123</f>
        <v>0</v>
      </c>
      <c r="F123" s="59">
        <f t="shared" si="10"/>
        <v>0</v>
      </c>
      <c r="G123" s="36">
        <v>0</v>
      </c>
      <c r="H123" s="36">
        <v>0</v>
      </c>
      <c r="I123" s="36">
        <v>0</v>
      </c>
      <c r="J123" s="36">
        <v>0</v>
      </c>
      <c r="K123" s="70"/>
      <c r="L123" s="70"/>
      <c r="M123" s="70"/>
      <c r="N123" s="70"/>
      <c r="O123" s="70"/>
      <c r="P123" s="70"/>
      <c r="Q123" s="70"/>
      <c r="R123" s="70"/>
    </row>
    <row r="124" spans="1:18" s="30" customFormat="1" ht="15.75">
      <c r="A124" s="49" t="s">
        <v>228</v>
      </c>
      <c r="B124" s="50" t="s">
        <v>175</v>
      </c>
      <c r="C124" s="51">
        <f>SUM(C117+C122+C123)</f>
        <v>1265953</v>
      </c>
      <c r="D124" s="51">
        <f>'[1]1. melléklet'!D124+'[1]2. melléklet'!D124</f>
        <v>0</v>
      </c>
      <c r="E124" s="51">
        <f>'[1]1. melléklet'!E124+'[1]2. melléklet'!E124</f>
        <v>0</v>
      </c>
      <c r="F124" s="64">
        <f t="shared" si="10"/>
        <v>1265953</v>
      </c>
      <c r="G124" s="51">
        <f>SUM(G117+G122+G123)</f>
        <v>1265953</v>
      </c>
      <c r="H124" s="51">
        <f t="shared" ref="H124:J124" si="21">SUM(H117+H122+H123)</f>
        <v>0</v>
      </c>
      <c r="I124" s="51">
        <f t="shared" si="21"/>
        <v>0</v>
      </c>
      <c r="J124" s="51">
        <f t="shared" si="21"/>
        <v>1265953</v>
      </c>
      <c r="K124" s="88"/>
      <c r="L124" s="88"/>
      <c r="M124" s="88"/>
      <c r="N124" s="88"/>
      <c r="O124" s="88"/>
      <c r="P124" s="88"/>
      <c r="Q124" s="88"/>
      <c r="R124" s="88"/>
    </row>
    <row r="125" spans="1:18" s="30" customFormat="1" ht="17.25">
      <c r="A125" s="53" t="s">
        <v>229</v>
      </c>
      <c r="B125" s="53"/>
      <c r="C125" s="52">
        <f>SUM(C101+C124)</f>
        <v>85028121</v>
      </c>
      <c r="D125" s="52">
        <f t="shared" ref="D125:F125" si="22">SUM(D101+D124)</f>
        <v>0</v>
      </c>
      <c r="E125" s="52">
        <f t="shared" si="22"/>
        <v>13000</v>
      </c>
      <c r="F125" s="86">
        <f t="shared" si="22"/>
        <v>85041121</v>
      </c>
      <c r="G125" s="52">
        <f>SUM(G101+G124)</f>
        <v>85028121</v>
      </c>
      <c r="H125" s="52">
        <f t="shared" ref="H125:J125" si="23">SUM(H101+H124)</f>
        <v>0</v>
      </c>
      <c r="I125" s="52">
        <f t="shared" si="23"/>
        <v>13000</v>
      </c>
      <c r="J125" s="86">
        <f t="shared" si="23"/>
        <v>85041121</v>
      </c>
      <c r="K125" s="89"/>
      <c r="L125" s="89"/>
      <c r="M125" s="85"/>
      <c r="N125" s="85"/>
      <c r="O125" s="89"/>
      <c r="P125" s="89"/>
      <c r="Q125" s="85"/>
      <c r="R125" s="85"/>
    </row>
    <row r="126" spans="1:18">
      <c r="B126" s="14"/>
      <c r="C126" s="14"/>
      <c r="D126" s="14"/>
      <c r="E126" s="14"/>
      <c r="F126" s="14"/>
    </row>
    <row r="127" spans="1:18">
      <c r="B127" s="14"/>
      <c r="C127" s="14"/>
      <c r="D127" s="14"/>
      <c r="E127" s="14"/>
      <c r="F127" s="14"/>
    </row>
    <row r="128" spans="1:18">
      <c r="B128" s="14"/>
      <c r="C128" s="14"/>
      <c r="D128" s="14"/>
      <c r="E128" s="14"/>
      <c r="F128" s="14"/>
    </row>
    <row r="129" spans="2:6">
      <c r="B129" s="14"/>
      <c r="C129" s="14"/>
      <c r="D129" s="14"/>
      <c r="E129" s="14"/>
      <c r="F129" s="14"/>
    </row>
    <row r="130" spans="2:6">
      <c r="B130" s="14"/>
      <c r="C130" s="14"/>
      <c r="D130" s="14"/>
      <c r="E130" s="14"/>
      <c r="F130" s="14"/>
    </row>
    <row r="131" spans="2:6">
      <c r="B131" s="14"/>
      <c r="C131" s="14"/>
      <c r="D131" s="14"/>
      <c r="E131" s="14"/>
      <c r="F131" s="14"/>
    </row>
    <row r="132" spans="2:6">
      <c r="B132" s="14"/>
      <c r="C132" s="14"/>
      <c r="D132" s="14"/>
      <c r="E132" s="14"/>
      <c r="F132" s="14"/>
    </row>
    <row r="133" spans="2:6">
      <c r="B133" s="14"/>
      <c r="C133" s="14"/>
      <c r="D133" s="14"/>
      <c r="E133" s="14"/>
      <c r="F133" s="14"/>
    </row>
    <row r="134" spans="2:6">
      <c r="B134" s="14"/>
      <c r="C134" s="14"/>
      <c r="D134" s="14"/>
      <c r="E134" s="14"/>
      <c r="F134" s="14"/>
    </row>
    <row r="135" spans="2:6">
      <c r="B135" s="14"/>
      <c r="C135" s="14"/>
      <c r="D135" s="14"/>
      <c r="E135" s="14"/>
      <c r="F135" s="14"/>
    </row>
    <row r="136" spans="2:6">
      <c r="B136" s="14"/>
      <c r="C136" s="14"/>
      <c r="D136" s="14"/>
      <c r="E136" s="14"/>
      <c r="F136" s="14"/>
    </row>
    <row r="137" spans="2:6">
      <c r="B137" s="14"/>
      <c r="C137" s="14"/>
      <c r="D137" s="14"/>
      <c r="E137" s="14"/>
      <c r="F137" s="14"/>
    </row>
    <row r="138" spans="2:6">
      <c r="B138" s="14"/>
      <c r="C138" s="14"/>
      <c r="D138" s="14"/>
      <c r="E138" s="14"/>
      <c r="F138" s="14"/>
    </row>
    <row r="139" spans="2:6">
      <c r="B139" s="14"/>
      <c r="C139" s="14"/>
      <c r="D139" s="14"/>
      <c r="E139" s="14"/>
      <c r="F139" s="14"/>
    </row>
    <row r="140" spans="2:6">
      <c r="B140" s="14"/>
      <c r="C140" s="14"/>
      <c r="D140" s="14"/>
      <c r="E140" s="14"/>
      <c r="F140" s="14"/>
    </row>
    <row r="141" spans="2:6">
      <c r="B141" s="14"/>
      <c r="C141" s="14"/>
      <c r="D141" s="14"/>
      <c r="E141" s="14"/>
      <c r="F141" s="14"/>
    </row>
    <row r="142" spans="2:6">
      <c r="B142" s="14"/>
      <c r="C142" s="14"/>
      <c r="D142" s="14"/>
      <c r="E142" s="14"/>
      <c r="F142" s="14"/>
    </row>
    <row r="143" spans="2:6">
      <c r="B143" s="14"/>
      <c r="C143" s="14"/>
      <c r="D143" s="14"/>
      <c r="E143" s="14"/>
      <c r="F143" s="14"/>
    </row>
    <row r="144" spans="2:6">
      <c r="B144" s="14"/>
      <c r="C144" s="14"/>
      <c r="D144" s="14"/>
      <c r="E144" s="14"/>
      <c r="F144" s="14"/>
    </row>
    <row r="145" spans="2:6">
      <c r="B145" s="14"/>
      <c r="C145" s="14"/>
      <c r="D145" s="14"/>
      <c r="E145" s="14"/>
      <c r="F145" s="14"/>
    </row>
    <row r="146" spans="2:6">
      <c r="B146" s="14"/>
      <c r="C146" s="14"/>
      <c r="D146" s="14"/>
      <c r="E146" s="14"/>
      <c r="F146" s="14"/>
    </row>
    <row r="147" spans="2:6">
      <c r="B147" s="14"/>
      <c r="C147" s="14"/>
      <c r="D147" s="14"/>
      <c r="E147" s="14"/>
      <c r="F147" s="14"/>
    </row>
    <row r="148" spans="2:6">
      <c r="B148" s="14"/>
      <c r="C148" s="14"/>
      <c r="D148" s="14"/>
      <c r="E148" s="14"/>
      <c r="F148" s="14"/>
    </row>
    <row r="149" spans="2:6">
      <c r="B149" s="14"/>
      <c r="C149" s="14"/>
      <c r="D149" s="14"/>
      <c r="E149" s="14"/>
      <c r="F149" s="14"/>
    </row>
    <row r="150" spans="2:6">
      <c r="B150" s="14"/>
      <c r="C150" s="14"/>
      <c r="D150" s="14"/>
      <c r="E150" s="14"/>
      <c r="F150" s="14"/>
    </row>
    <row r="151" spans="2:6">
      <c r="B151" s="14"/>
      <c r="C151" s="14"/>
      <c r="D151" s="14"/>
      <c r="E151" s="14"/>
      <c r="F151" s="14"/>
    </row>
    <row r="152" spans="2:6">
      <c r="B152" s="14"/>
      <c r="C152" s="14"/>
      <c r="D152" s="14"/>
      <c r="E152" s="14"/>
      <c r="F152" s="14"/>
    </row>
    <row r="153" spans="2:6">
      <c r="B153" s="14"/>
      <c r="C153" s="14"/>
      <c r="D153" s="14"/>
      <c r="E153" s="14"/>
      <c r="F153" s="14"/>
    </row>
    <row r="154" spans="2:6">
      <c r="B154" s="14"/>
      <c r="C154" s="14"/>
      <c r="D154" s="14"/>
      <c r="E154" s="14"/>
      <c r="F154" s="14"/>
    </row>
    <row r="155" spans="2:6">
      <c r="B155" s="14"/>
      <c r="C155" s="14"/>
      <c r="D155" s="14"/>
      <c r="E155" s="14"/>
      <c r="F155" s="14"/>
    </row>
    <row r="156" spans="2:6">
      <c r="B156" s="14"/>
      <c r="C156" s="14"/>
      <c r="D156" s="14"/>
      <c r="E156" s="14"/>
      <c r="F156" s="14"/>
    </row>
    <row r="157" spans="2:6">
      <c r="B157" s="14"/>
      <c r="C157" s="14"/>
      <c r="D157" s="14"/>
      <c r="E157" s="14"/>
      <c r="F157" s="14"/>
    </row>
    <row r="158" spans="2:6">
      <c r="B158" s="14"/>
      <c r="C158" s="14"/>
      <c r="D158" s="14"/>
      <c r="E158" s="14"/>
      <c r="F158" s="14"/>
    </row>
    <row r="159" spans="2:6">
      <c r="B159" s="14"/>
      <c r="C159" s="14"/>
      <c r="D159" s="14"/>
      <c r="E159" s="14"/>
      <c r="F159" s="14"/>
    </row>
    <row r="160" spans="2:6">
      <c r="B160" s="14"/>
      <c r="C160" s="14"/>
      <c r="D160" s="14"/>
      <c r="E160" s="14"/>
      <c r="F160" s="14"/>
    </row>
    <row r="161" spans="2:6">
      <c r="B161" s="14"/>
      <c r="C161" s="14"/>
      <c r="D161" s="14"/>
      <c r="E161" s="14"/>
      <c r="F161" s="14"/>
    </row>
    <row r="162" spans="2:6">
      <c r="B162" s="14"/>
      <c r="C162" s="14"/>
      <c r="D162" s="14"/>
      <c r="E162" s="14"/>
      <c r="F162" s="14"/>
    </row>
    <row r="163" spans="2:6">
      <c r="B163" s="14"/>
      <c r="C163" s="14"/>
      <c r="D163" s="14"/>
      <c r="E163" s="14"/>
      <c r="F163" s="14"/>
    </row>
    <row r="164" spans="2:6">
      <c r="B164" s="14"/>
      <c r="C164" s="14"/>
      <c r="D164" s="14"/>
      <c r="E164" s="14"/>
      <c r="F164" s="14"/>
    </row>
    <row r="165" spans="2:6">
      <c r="B165" s="14"/>
      <c r="C165" s="14"/>
      <c r="D165" s="14"/>
      <c r="E165" s="14"/>
      <c r="F165" s="14"/>
    </row>
    <row r="166" spans="2:6">
      <c r="B166" s="14"/>
      <c r="C166" s="14"/>
      <c r="D166" s="14"/>
      <c r="E166" s="14"/>
      <c r="F166" s="14"/>
    </row>
    <row r="167" spans="2:6">
      <c r="B167" s="14"/>
      <c r="C167" s="14"/>
      <c r="D167" s="14"/>
      <c r="E167" s="14"/>
      <c r="F167" s="14"/>
    </row>
    <row r="168" spans="2:6">
      <c r="B168" s="14"/>
      <c r="C168" s="14"/>
      <c r="D168" s="14"/>
      <c r="E168" s="14"/>
      <c r="F168" s="14"/>
    </row>
    <row r="169" spans="2:6">
      <c r="B169" s="14"/>
      <c r="C169" s="14"/>
      <c r="D169" s="14"/>
      <c r="E169" s="14"/>
      <c r="F169" s="14"/>
    </row>
    <row r="170" spans="2:6">
      <c r="B170" s="14"/>
      <c r="C170" s="14"/>
      <c r="D170" s="14"/>
      <c r="E170" s="14"/>
      <c r="F170" s="14"/>
    </row>
    <row r="171" spans="2:6">
      <c r="B171" s="14"/>
      <c r="C171" s="14"/>
      <c r="D171" s="14"/>
      <c r="E171" s="14"/>
      <c r="F171" s="14"/>
    </row>
    <row r="172" spans="2:6">
      <c r="B172" s="14"/>
      <c r="C172" s="14"/>
      <c r="D172" s="14"/>
      <c r="E172" s="14"/>
      <c r="F172" s="14"/>
    </row>
    <row r="173" spans="2:6">
      <c r="B173" s="14"/>
      <c r="C173" s="14"/>
      <c r="D173" s="14"/>
      <c r="E173" s="14"/>
      <c r="F173" s="14"/>
    </row>
    <row r="174" spans="2:6">
      <c r="B174" s="14"/>
      <c r="C174" s="14"/>
      <c r="D174" s="14"/>
      <c r="E174" s="14"/>
      <c r="F174" s="14"/>
    </row>
  </sheetData>
  <mergeCells count="7">
    <mergeCell ref="C1:F1"/>
    <mergeCell ref="O6:R6"/>
    <mergeCell ref="K6:N6"/>
    <mergeCell ref="A3:F3"/>
    <mergeCell ref="A4:F4"/>
    <mergeCell ref="C6:F6"/>
    <mergeCell ref="G6:J6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3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1. melléklet</vt:lpstr>
      <vt:lpstr>2. melléklet</vt:lpstr>
      <vt:lpstr>3. melléklet</vt:lpstr>
      <vt:lpstr>'1. melléklet'!Nyomtatási_terület</vt:lpstr>
      <vt:lpstr>'2. melléklet'!Nyomtatási_terület</vt:lpstr>
      <vt:lpstr>'3.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2019-02-19T12:43:20Z</cp:lastPrinted>
  <dcterms:created xsi:type="dcterms:W3CDTF">2014-01-03T21:48:14Z</dcterms:created>
  <dcterms:modified xsi:type="dcterms:W3CDTF">2019-05-07T11:35:09Z</dcterms:modified>
</cp:coreProperties>
</file>