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4. sz. mell EKIK" sheetId="1" r:id="rId1"/>
  </sheets>
  <externalReferences>
    <externalReference r:id="rId2"/>
  </externalReferences>
  <definedNames>
    <definedName name="_xlnm.Print_Titles" localSheetId="0">'9.4. sz. mell EKIK'!$1:$6</definedName>
  </definedNames>
  <calcPr calcId="145621"/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C52" i="1"/>
  <c r="F52" i="1" s="1"/>
  <c r="E51" i="1"/>
  <c r="F51" i="1" s="1"/>
  <c r="E50" i="1"/>
  <c r="F50" i="1" s="1"/>
  <c r="E49" i="1"/>
  <c r="C49" i="1"/>
  <c r="F49" i="1" s="1"/>
  <c r="E48" i="1"/>
  <c r="C48" i="1"/>
  <c r="F48" i="1" s="1"/>
  <c r="E47" i="1"/>
  <c r="C47" i="1"/>
  <c r="F47" i="1" s="1"/>
  <c r="E46" i="1"/>
  <c r="C46" i="1"/>
  <c r="C58" i="1" s="1"/>
  <c r="F58" i="1" s="1"/>
  <c r="E45" i="1"/>
  <c r="F45" i="1" s="1"/>
  <c r="E44" i="1"/>
  <c r="F44" i="1" s="1"/>
  <c r="E43" i="1"/>
  <c r="F43" i="1" s="1"/>
  <c r="E42" i="1"/>
  <c r="E41" i="1"/>
  <c r="C41" i="1"/>
  <c r="F41" i="1" s="1"/>
  <c r="E40" i="1"/>
  <c r="F40" i="1" s="1"/>
  <c r="E39" i="1"/>
  <c r="F39" i="1" s="1"/>
  <c r="E38" i="1"/>
  <c r="C38" i="1"/>
  <c r="F38" i="1" s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F29" i="1"/>
  <c r="E29" i="1"/>
  <c r="F28" i="1"/>
  <c r="E28" i="1"/>
  <c r="F27" i="1"/>
  <c r="E27" i="1"/>
  <c r="E26" i="1"/>
  <c r="C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C20" i="1"/>
  <c r="F20" i="1" s="1"/>
  <c r="F19" i="1"/>
  <c r="E19" i="1"/>
  <c r="F18" i="1"/>
  <c r="E18" i="1"/>
  <c r="F17" i="1"/>
  <c r="E17" i="1"/>
  <c r="F16" i="1"/>
  <c r="E16" i="1"/>
  <c r="F15" i="1"/>
  <c r="E15" i="1"/>
  <c r="E14" i="1"/>
  <c r="C14" i="1"/>
  <c r="F14" i="1" s="1"/>
  <c r="E13" i="1"/>
  <c r="F13" i="1" s="1"/>
  <c r="E12" i="1"/>
  <c r="F12" i="1" s="1"/>
  <c r="E11" i="1"/>
  <c r="F11" i="1" s="1"/>
  <c r="E10" i="1"/>
  <c r="C10" i="1"/>
  <c r="F10" i="1" s="1"/>
  <c r="F9" i="1"/>
  <c r="E9" i="1"/>
  <c r="E8" i="1"/>
  <c r="C8" i="1"/>
  <c r="C37" i="1" s="1"/>
  <c r="F37" i="1" l="1"/>
  <c r="C42" i="1"/>
  <c r="F42" i="1" s="1"/>
  <c r="F8" i="1"/>
  <c r="F46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<sst xmlns="http://schemas.openxmlformats.org/spreadsheetml/2006/main" count="112" uniqueCount="98">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</sst>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82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25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5_2019(VII.26.)%20K&#246;lts&#233;gvet&#233;s%20rend.m&#243;d%20mell&#233;klet-2019.%20j&#250;lius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2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C8">
            <v>10193500</v>
          </cell>
        </row>
        <row r="9">
          <cell r="C9">
            <v>20000</v>
          </cell>
        </row>
        <row r="10">
          <cell r="C10">
            <v>8650000</v>
          </cell>
        </row>
        <row r="11">
          <cell r="C11">
            <v>50000</v>
          </cell>
        </row>
        <row r="14">
          <cell r="C14">
            <v>823500</v>
          </cell>
        </row>
        <row r="15">
          <cell r="C15">
            <v>650000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5">
          <cell r="C35">
            <v>70000</v>
          </cell>
        </row>
        <row r="37">
          <cell r="C37">
            <v>10263500</v>
          </cell>
        </row>
        <row r="38">
          <cell r="C38">
            <v>99531871</v>
          </cell>
        </row>
        <row r="39">
          <cell r="C39">
            <v>435258</v>
          </cell>
        </row>
        <row r="41">
          <cell r="C41">
            <v>99096613</v>
          </cell>
        </row>
        <row r="42">
          <cell r="C42">
            <v>109795371</v>
          </cell>
        </row>
        <row r="46">
          <cell r="C46">
            <v>105085157</v>
          </cell>
        </row>
        <row r="47">
          <cell r="C47">
            <v>48194047</v>
          </cell>
        </row>
        <row r="48">
          <cell r="C48">
            <v>9510425</v>
          </cell>
        </row>
        <row r="49">
          <cell r="C49">
            <v>47380685</v>
          </cell>
        </row>
        <row r="52">
          <cell r="C52">
            <v>4710214</v>
          </cell>
        </row>
        <row r="53">
          <cell r="C53">
            <v>4710214</v>
          </cell>
        </row>
        <row r="58">
          <cell r="C58">
            <v>109795371</v>
          </cell>
        </row>
        <row r="60">
          <cell r="C60">
            <v>18.25</v>
          </cell>
        </row>
      </sheetData>
      <sheetData sheetId="21">
        <row r="8">
          <cell r="C8">
            <v>761235</v>
          </cell>
        </row>
        <row r="10">
          <cell r="C10">
            <v>599400</v>
          </cell>
        </row>
        <row r="14">
          <cell r="C14">
            <v>161835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761235</v>
          </cell>
        </row>
        <row r="38">
          <cell r="C38">
            <v>0</v>
          </cell>
        </row>
        <row r="42">
          <cell r="C42">
            <v>761235</v>
          </cell>
        </row>
        <row r="46">
          <cell r="C46">
            <v>761235</v>
          </cell>
        </row>
        <row r="49">
          <cell r="C49">
            <v>761235</v>
          </cell>
        </row>
        <row r="52">
          <cell r="C52">
            <v>0</v>
          </cell>
        </row>
        <row r="58">
          <cell r="C58">
            <v>761235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rgb="FF92D050"/>
  </sheetPr>
  <dimension ref="A1:F60"/>
  <sheetViews>
    <sheetView tabSelected="1" view="pageLayout" topLeftCell="A61" zoomScaleNormal="100" workbookViewId="0">
      <selection activeCell="C2" sqref="C2"/>
    </sheetView>
  </sheetViews>
  <sheetFormatPr defaultRowHeight="12.75" x14ac:dyDescent="0.2"/>
  <cols>
    <col min="1" max="1" width="13.83203125" style="76" customWidth="1"/>
    <col min="2" max="2" width="79.1640625" style="20" customWidth="1"/>
    <col min="3" max="3" width="25" style="81" customWidth="1"/>
    <col min="4" max="4" width="9.33203125" style="20"/>
    <col min="5" max="5" width="11.83203125" style="5" hidden="1" customWidth="1"/>
    <col min="6" max="6" width="12.6640625" style="5" hidden="1" customWidth="1"/>
    <col min="7" max="7" width="9.33203125" style="20" customWidth="1"/>
    <col min="8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10954735</v>
      </c>
      <c r="E8" s="32">
        <f>'[1]9.4.1. sz. mell EKIK'!C8+'[1]9.4.2. sz. mell EKIK'!C8</f>
        <v>10954735</v>
      </c>
      <c r="F8" s="32">
        <f>C8-E8</f>
        <v>0</v>
      </c>
    </row>
    <row r="9" spans="1:6" s="31" customFormat="1" ht="12" customHeight="1" x14ac:dyDescent="0.2">
      <c r="A9" s="33" t="s">
        <v>16</v>
      </c>
      <c r="B9" s="34" t="s">
        <v>17</v>
      </c>
      <c r="C9" s="35">
        <v>20000</v>
      </c>
      <c r="E9" s="32">
        <f>'[1]9.4.1. sz. mell EKIK'!C9+'[1]9.4.2. sz. mell EKIK'!C9</f>
        <v>20000</v>
      </c>
      <c r="F9" s="32">
        <f t="shared" ref="F9:F60" si="0">C9-E9</f>
        <v>0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8820000+429400</f>
        <v>9249400</v>
      </c>
      <c r="E10" s="32">
        <f>'[1]9.4.1. sz. mell EKIK'!C10+'[1]9.4.2. sz. mell EKIK'!C10</f>
        <v>9249400</v>
      </c>
      <c r="F10" s="32">
        <f t="shared" si="0"/>
        <v>0</v>
      </c>
    </row>
    <row r="11" spans="1:6" s="31" customFormat="1" ht="12" customHeight="1" x14ac:dyDescent="0.2">
      <c r="A11" s="36" t="s">
        <v>20</v>
      </c>
      <c r="B11" s="37" t="s">
        <v>21</v>
      </c>
      <c r="C11" s="39">
        <v>50000</v>
      </c>
      <c r="E11" s="32">
        <f>'[1]9.4.1. sz. mell EKIK'!C11+'[1]9.4.2. sz. mell EKIK'!C11</f>
        <v>50000</v>
      </c>
      <c r="F11" s="32">
        <f t="shared" si="0"/>
        <v>0</v>
      </c>
    </row>
    <row r="12" spans="1:6" s="31" customFormat="1" ht="12" customHeight="1" x14ac:dyDescent="0.2">
      <c r="A12" s="36" t="s">
        <v>22</v>
      </c>
      <c r="B12" s="37" t="s">
        <v>23</v>
      </c>
      <c r="C12" s="39"/>
      <c r="E12" s="32">
        <f>'[1]9.4.1. sz. mell EKIK'!C12+'[1]9.4.2. sz. mell EKIK'!C12</f>
        <v>0</v>
      </c>
      <c r="F12" s="32">
        <f t="shared" si="0"/>
        <v>0</v>
      </c>
    </row>
    <row r="13" spans="1:6" s="31" customFormat="1" ht="12" customHeight="1" x14ac:dyDescent="0.2">
      <c r="A13" s="36" t="s">
        <v>24</v>
      </c>
      <c r="B13" s="37" t="s">
        <v>25</v>
      </c>
      <c r="C13" s="39"/>
      <c r="E13" s="32">
        <f>'[1]9.4.1. sz. mell EKIK'!C13+'[1]9.4.2. sz. mell EKIK'!C13</f>
        <v>0</v>
      </c>
      <c r="F13" s="32">
        <f t="shared" si="0"/>
        <v>0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869400+69985+45950</f>
        <v>985335</v>
      </c>
      <c r="E14" s="32">
        <f>'[1]9.4.1. sz. mell EKIK'!C14+'[1]9.4.2. sz. mell EKIK'!C14</f>
        <v>985335</v>
      </c>
      <c r="F14" s="32">
        <f t="shared" si="0"/>
        <v>0</v>
      </c>
    </row>
    <row r="15" spans="1:6" s="31" customFormat="1" ht="12" customHeight="1" x14ac:dyDescent="0.2">
      <c r="A15" s="36" t="s">
        <v>28</v>
      </c>
      <c r="B15" s="40" t="s">
        <v>29</v>
      </c>
      <c r="C15" s="39">
        <v>650000</v>
      </c>
      <c r="E15" s="32">
        <f>'[1]9.4.1. sz. mell EKIK'!C15+'[1]9.4.2. sz. mell EKIK'!C15</f>
        <v>650000</v>
      </c>
      <c r="F15" s="32">
        <f t="shared" si="0"/>
        <v>0</v>
      </c>
    </row>
    <row r="16" spans="1:6" s="31" customFormat="1" ht="12" customHeight="1" x14ac:dyDescent="0.2">
      <c r="A16" s="36" t="s">
        <v>30</v>
      </c>
      <c r="B16" s="37" t="s">
        <v>31</v>
      </c>
      <c r="C16" s="41"/>
      <c r="E16" s="32">
        <f>'[1]9.4.1. sz. mell EKIK'!C16+'[1]9.4.2. sz. mell EKIK'!C16</f>
        <v>0</v>
      </c>
      <c r="F16" s="32">
        <f t="shared" si="0"/>
        <v>0</v>
      </c>
    </row>
    <row r="17" spans="1:6" s="42" customFormat="1" ht="12" customHeight="1" x14ac:dyDescent="0.2">
      <c r="A17" s="36" t="s">
        <v>32</v>
      </c>
      <c r="B17" s="37" t="s">
        <v>33</v>
      </c>
      <c r="C17" s="39"/>
      <c r="E17" s="32">
        <f>'[1]9.4.1. sz. mell EKIK'!C17+'[1]9.4.2. sz. mell EKIK'!C17</f>
        <v>0</v>
      </c>
      <c r="F17" s="32">
        <f t="shared" si="0"/>
        <v>0</v>
      </c>
    </row>
    <row r="18" spans="1:6" s="42" customFormat="1" ht="12" customHeight="1" x14ac:dyDescent="0.2">
      <c r="A18" s="36" t="s">
        <v>34</v>
      </c>
      <c r="B18" s="37" t="s">
        <v>35</v>
      </c>
      <c r="C18" s="43"/>
      <c r="E18" s="32">
        <f>'[1]9.4.1. sz. mell EKIK'!C18+'[1]9.4.2. sz. mell EKIK'!C18</f>
        <v>0</v>
      </c>
      <c r="F18" s="32">
        <f t="shared" si="0"/>
        <v>0</v>
      </c>
    </row>
    <row r="19" spans="1:6" s="42" customFormat="1" ht="12" customHeight="1" thickBot="1" x14ac:dyDescent="0.25">
      <c r="A19" s="36" t="s">
        <v>36</v>
      </c>
      <c r="B19" s="40" t="s">
        <v>37</v>
      </c>
      <c r="C19" s="43"/>
      <c r="E19" s="32">
        <f>'[1]9.4.1. sz. mell EKIK'!C19+'[1]9.4.2. sz. mell EKIK'!C19</f>
        <v>0</v>
      </c>
      <c r="F19" s="32">
        <f t="shared" si="0"/>
        <v>0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44">
        <f>SUM(C21:C23)</f>
        <v>0</v>
      </c>
      <c r="E20" s="32">
        <f>'[1]9.4.1. sz. mell EKIK'!C20+'[1]9.4.2. sz. mell EKIK'!C20</f>
        <v>0</v>
      </c>
      <c r="F20" s="32">
        <f t="shared" si="0"/>
        <v>0</v>
      </c>
    </row>
    <row r="21" spans="1:6" s="42" customFormat="1" ht="12" customHeight="1" x14ac:dyDescent="0.2">
      <c r="A21" s="36" t="s">
        <v>40</v>
      </c>
      <c r="B21" s="45" t="s">
        <v>41</v>
      </c>
      <c r="C21" s="46"/>
      <c r="E21" s="32">
        <f>'[1]9.4.1. sz. mell EKIK'!C21+'[1]9.4.2. sz. mell EKIK'!C21</f>
        <v>0</v>
      </c>
      <c r="F21" s="32">
        <f t="shared" si="0"/>
        <v>0</v>
      </c>
    </row>
    <row r="22" spans="1:6" s="42" customFormat="1" ht="12" customHeight="1" x14ac:dyDescent="0.2">
      <c r="A22" s="36" t="s">
        <v>42</v>
      </c>
      <c r="B22" s="37" t="s">
        <v>43</v>
      </c>
      <c r="C22" s="39"/>
      <c r="E22" s="32">
        <f>'[1]9.4.1. sz. mell EKIK'!C22+'[1]9.4.2. sz. mell EKIK'!C22</f>
        <v>0</v>
      </c>
      <c r="F22" s="32">
        <f t="shared" si="0"/>
        <v>0</v>
      </c>
    </row>
    <row r="23" spans="1:6" s="42" customFormat="1" ht="12" customHeight="1" x14ac:dyDescent="0.2">
      <c r="A23" s="36" t="s">
        <v>44</v>
      </c>
      <c r="B23" s="37" t="s">
        <v>45</v>
      </c>
      <c r="C23" s="47"/>
      <c r="E23" s="32">
        <f>'[1]9.4.1. sz. mell EKIK'!C23+'[1]9.4.2. sz. mell EKIK'!C23</f>
        <v>0</v>
      </c>
      <c r="F23" s="32">
        <f t="shared" si="0"/>
        <v>0</v>
      </c>
    </row>
    <row r="24" spans="1:6" s="42" customFormat="1" ht="12" customHeight="1" thickBot="1" x14ac:dyDescent="0.25">
      <c r="A24" s="36" t="s">
        <v>46</v>
      </c>
      <c r="B24" s="37" t="s">
        <v>47</v>
      </c>
      <c r="C24" s="39"/>
      <c r="E24" s="32">
        <f>'[1]9.4.1. sz. mell EKIK'!C24+'[1]9.4.2. sz. mell EKIK'!C24</f>
        <v>0</v>
      </c>
      <c r="F24" s="32">
        <f t="shared" si="0"/>
        <v>0</v>
      </c>
    </row>
    <row r="25" spans="1:6" s="42" customFormat="1" ht="12" customHeight="1" thickBot="1" x14ac:dyDescent="0.25">
      <c r="A25" s="48" t="s">
        <v>48</v>
      </c>
      <c r="B25" s="49" t="s">
        <v>49</v>
      </c>
      <c r="C25" s="50"/>
      <c r="E25" s="32">
        <f>'[1]9.4.1. sz. mell EKIK'!C25+'[1]9.4.2. sz. mell EKIK'!C25</f>
        <v>0</v>
      </c>
      <c r="F25" s="32">
        <f t="shared" si="0"/>
        <v>0</v>
      </c>
    </row>
    <row r="26" spans="1:6" s="42" customFormat="1" ht="12" customHeight="1" thickBot="1" x14ac:dyDescent="0.25">
      <c r="A26" s="48" t="s">
        <v>50</v>
      </c>
      <c r="B26" s="49" t="s">
        <v>51</v>
      </c>
      <c r="C26" s="44">
        <f>+C27+C28+C29</f>
        <v>0</v>
      </c>
      <c r="E26" s="32">
        <f>'[1]9.4.1. sz. mell EKIK'!C26+'[1]9.4.2. sz. mell EKIK'!C26</f>
        <v>0</v>
      </c>
      <c r="F26" s="32">
        <f t="shared" si="0"/>
        <v>0</v>
      </c>
    </row>
    <row r="27" spans="1:6" s="42" customFormat="1" ht="12" customHeight="1" x14ac:dyDescent="0.2">
      <c r="A27" s="51" t="s">
        <v>52</v>
      </c>
      <c r="B27" s="52" t="s">
        <v>53</v>
      </c>
      <c r="C27" s="53"/>
      <c r="E27" s="32">
        <f>'[1]9.4.1. sz. mell EKIK'!C27+'[1]9.4.2. sz. mell EKIK'!C27</f>
        <v>0</v>
      </c>
      <c r="F27" s="32">
        <f t="shared" si="0"/>
        <v>0</v>
      </c>
    </row>
    <row r="28" spans="1:6" s="42" customFormat="1" ht="12" customHeight="1" x14ac:dyDescent="0.2">
      <c r="A28" s="51" t="s">
        <v>54</v>
      </c>
      <c r="B28" s="52" t="s">
        <v>43</v>
      </c>
      <c r="C28" s="46"/>
      <c r="E28" s="32">
        <f>'[1]9.4.1. sz. mell EKIK'!C28+'[1]9.4.2. sz. mell EKIK'!C28</f>
        <v>0</v>
      </c>
      <c r="F28" s="32">
        <f t="shared" si="0"/>
        <v>0</v>
      </c>
    </row>
    <row r="29" spans="1:6" s="42" customFormat="1" ht="12" customHeight="1" x14ac:dyDescent="0.2">
      <c r="A29" s="51" t="s">
        <v>55</v>
      </c>
      <c r="B29" s="54" t="s">
        <v>56</v>
      </c>
      <c r="C29" s="46"/>
      <c r="E29" s="32">
        <f>'[1]9.4.1. sz. mell EKIK'!C29+'[1]9.4.2. sz. mell EKIK'!C29</f>
        <v>0</v>
      </c>
      <c r="F29" s="32">
        <f t="shared" si="0"/>
        <v>0</v>
      </c>
    </row>
    <row r="30" spans="1:6" s="42" customFormat="1" ht="12" customHeight="1" thickBot="1" x14ac:dyDescent="0.25">
      <c r="A30" s="36" t="s">
        <v>57</v>
      </c>
      <c r="B30" s="55" t="s">
        <v>58</v>
      </c>
      <c r="C30" s="56"/>
      <c r="E30" s="32">
        <f>'[1]9.4.1. sz. mell EKIK'!C30+'[1]9.4.2. sz. mell EKIK'!C30</f>
        <v>0</v>
      </c>
      <c r="F30" s="32">
        <f t="shared" si="0"/>
        <v>0</v>
      </c>
    </row>
    <row r="31" spans="1:6" s="42" customFormat="1" ht="12" customHeight="1" thickBot="1" x14ac:dyDescent="0.25">
      <c r="A31" s="48" t="s">
        <v>59</v>
      </c>
      <c r="B31" s="49" t="s">
        <v>60</v>
      </c>
      <c r="C31" s="44">
        <f>+C32+C33+C34</f>
        <v>0</v>
      </c>
      <c r="E31" s="32">
        <f>'[1]9.4.1. sz. mell EKIK'!C31+'[1]9.4.2. sz. mell EKIK'!C31</f>
        <v>0</v>
      </c>
      <c r="F31" s="32">
        <f t="shared" si="0"/>
        <v>0</v>
      </c>
    </row>
    <row r="32" spans="1:6" s="42" customFormat="1" ht="12" customHeight="1" x14ac:dyDescent="0.2">
      <c r="A32" s="51" t="s">
        <v>61</v>
      </c>
      <c r="B32" s="52" t="s">
        <v>62</v>
      </c>
      <c r="C32" s="53"/>
      <c r="E32" s="32">
        <f>'[1]9.4.1. sz. mell EKIK'!C32+'[1]9.4.2. sz. mell EKIK'!C32</f>
        <v>0</v>
      </c>
      <c r="F32" s="32">
        <f t="shared" si="0"/>
        <v>0</v>
      </c>
    </row>
    <row r="33" spans="1:6" s="42" customFormat="1" ht="12" customHeight="1" x14ac:dyDescent="0.2">
      <c r="A33" s="51" t="s">
        <v>63</v>
      </c>
      <c r="B33" s="54" t="s">
        <v>64</v>
      </c>
      <c r="C33" s="41"/>
      <c r="E33" s="32">
        <f>'[1]9.4.1. sz. mell EKIK'!C33+'[1]9.4.2. sz. mell EKIK'!C33</f>
        <v>0</v>
      </c>
      <c r="F33" s="32">
        <f t="shared" si="0"/>
        <v>0</v>
      </c>
    </row>
    <row r="34" spans="1:6" s="31" customFormat="1" ht="12" customHeight="1" thickBot="1" x14ac:dyDescent="0.25">
      <c r="A34" s="36" t="s">
        <v>65</v>
      </c>
      <c r="B34" s="55" t="s">
        <v>66</v>
      </c>
      <c r="C34" s="56"/>
      <c r="E34" s="32">
        <f>'[1]9.4.1. sz. mell EKIK'!C34+'[1]9.4.2. sz. mell EKIK'!C34</f>
        <v>0</v>
      </c>
      <c r="F34" s="32">
        <f t="shared" si="0"/>
        <v>0</v>
      </c>
    </row>
    <row r="35" spans="1:6" s="31" customFormat="1" ht="12" customHeight="1" thickBot="1" x14ac:dyDescent="0.25">
      <c r="A35" s="48" t="s">
        <v>67</v>
      </c>
      <c r="B35" s="49" t="s">
        <v>68</v>
      </c>
      <c r="C35" s="50">
        <v>70000</v>
      </c>
      <c r="E35" s="32">
        <f>'[1]9.4.1. sz. mell EKIK'!C35+'[1]9.4.2. sz. mell EKIK'!C35</f>
        <v>70000</v>
      </c>
      <c r="F35" s="32">
        <f t="shared" si="0"/>
        <v>0</v>
      </c>
    </row>
    <row r="36" spans="1:6" s="31" customFormat="1" ht="12" customHeight="1" thickBot="1" x14ac:dyDescent="0.25">
      <c r="A36" s="48" t="s">
        <v>69</v>
      </c>
      <c r="B36" s="49" t="s">
        <v>70</v>
      </c>
      <c r="C36" s="57"/>
      <c r="E36" s="32">
        <f>'[1]9.4.1. sz. mell EKIK'!C36+'[1]9.4.2. sz. mell EKIK'!C36</f>
        <v>0</v>
      </c>
      <c r="F36" s="32">
        <f t="shared" si="0"/>
        <v>0</v>
      </c>
    </row>
    <row r="37" spans="1:6" s="31" customFormat="1" ht="12" customHeight="1" thickBot="1" x14ac:dyDescent="0.25">
      <c r="A37" s="21" t="s">
        <v>71</v>
      </c>
      <c r="B37" s="49" t="s">
        <v>72</v>
      </c>
      <c r="C37" s="58">
        <f>+C8+C20+C25+C26+C31+C35+C36</f>
        <v>11024735</v>
      </c>
      <c r="E37" s="32">
        <f>'[1]9.4.1. sz. mell EKIK'!C37+'[1]9.4.2. sz. mell EKIK'!C37</f>
        <v>11024735</v>
      </c>
      <c r="F37" s="32">
        <f t="shared" si="0"/>
        <v>0</v>
      </c>
    </row>
    <row r="38" spans="1:6" s="31" customFormat="1" ht="12" customHeight="1" thickBot="1" x14ac:dyDescent="0.25">
      <c r="A38" s="59" t="s">
        <v>73</v>
      </c>
      <c r="B38" s="49" t="s">
        <v>74</v>
      </c>
      <c r="C38" s="58">
        <f>+C39+C40+C41</f>
        <v>99531871</v>
      </c>
      <c r="E38" s="32">
        <f>'[1]9.4.1. sz. mell EKIK'!C38+'[1]9.4.2. sz. mell EKIK'!C38</f>
        <v>99531871</v>
      </c>
      <c r="F38" s="32">
        <f t="shared" si="0"/>
        <v>0</v>
      </c>
    </row>
    <row r="39" spans="1:6" s="31" customFormat="1" ht="12" customHeight="1" x14ac:dyDescent="0.2">
      <c r="A39" s="51" t="s">
        <v>75</v>
      </c>
      <c r="B39" s="52" t="s">
        <v>76</v>
      </c>
      <c r="C39" s="53">
        <v>435258</v>
      </c>
      <c r="E39" s="32">
        <f>'[1]9.4.1. sz. mell EKIK'!C39+'[1]9.4.2. sz. mell EKIK'!C39</f>
        <v>435258</v>
      </c>
      <c r="F39" s="32">
        <f t="shared" si="0"/>
        <v>0</v>
      </c>
    </row>
    <row r="40" spans="1:6" s="42" customFormat="1" ht="12" customHeight="1" x14ac:dyDescent="0.2">
      <c r="A40" s="51" t="s">
        <v>77</v>
      </c>
      <c r="B40" s="54" t="s">
        <v>78</v>
      </c>
      <c r="C40" s="41"/>
      <c r="E40" s="32">
        <f>'[1]9.4.1. sz. mell EKIK'!C40+'[1]9.4.2. sz. mell EKIK'!C40</f>
        <v>0</v>
      </c>
      <c r="F40" s="32">
        <f t="shared" si="0"/>
        <v>0</v>
      </c>
    </row>
    <row r="41" spans="1:6" s="42" customFormat="1" ht="15" customHeight="1" thickBot="1" x14ac:dyDescent="0.25">
      <c r="A41" s="36" t="s">
        <v>79</v>
      </c>
      <c r="B41" s="55" t="s">
        <v>80</v>
      </c>
      <c r="C41" s="60">
        <f>99521250-932600-1350000+80000+1654000+123963</f>
        <v>99096613</v>
      </c>
      <c r="E41" s="32">
        <f>'[1]9.4.1. sz. mell EKIK'!C41+'[1]9.4.2. sz. mell EKIK'!C41</f>
        <v>99096613</v>
      </c>
      <c r="F41" s="32">
        <f t="shared" si="0"/>
        <v>0</v>
      </c>
    </row>
    <row r="42" spans="1:6" s="42" customFormat="1" ht="15" customHeight="1" thickBot="1" x14ac:dyDescent="0.25">
      <c r="A42" s="59" t="s">
        <v>81</v>
      </c>
      <c r="B42" s="61" t="s">
        <v>82</v>
      </c>
      <c r="C42" s="62">
        <f>+C37+C38</f>
        <v>110556606</v>
      </c>
      <c r="E42" s="32">
        <f>'[1]9.4.1. sz. mell EKIK'!C42+'[1]9.4.2. sz. mell EKIK'!C42</f>
        <v>110556606</v>
      </c>
      <c r="F42" s="32">
        <f t="shared" si="0"/>
        <v>0</v>
      </c>
    </row>
    <row r="43" spans="1:6" x14ac:dyDescent="0.2">
      <c r="A43" s="63"/>
      <c r="B43" s="64"/>
      <c r="C43" s="65"/>
      <c r="E43" s="32">
        <f>'[1]9.4.1. sz. mell EKIK'!C43+'[1]9.4.2. sz. mell EKIK'!C43</f>
        <v>0</v>
      </c>
      <c r="F43" s="32">
        <f t="shared" si="0"/>
        <v>0</v>
      </c>
    </row>
    <row r="44" spans="1:6" s="24" customFormat="1" ht="16.5" customHeight="1" thickBot="1" x14ac:dyDescent="0.25">
      <c r="A44" s="66"/>
      <c r="B44" s="67"/>
      <c r="C44" s="68"/>
      <c r="E44" s="32">
        <f>'[1]9.4.1. sz. mell EKIK'!C44+'[1]9.4.2. sz. mell EKIK'!C44</f>
        <v>0</v>
      </c>
      <c r="F44" s="32">
        <f t="shared" si="0"/>
        <v>0</v>
      </c>
    </row>
    <row r="45" spans="1:6" s="72" customFormat="1" ht="12" customHeight="1" thickBot="1" x14ac:dyDescent="0.25">
      <c r="A45" s="69"/>
      <c r="B45" s="70" t="s">
        <v>83</v>
      </c>
      <c r="C45" s="71"/>
      <c r="E45" s="32">
        <f>'[1]9.4.1. sz. mell EKIK'!C45+'[1]9.4.2. sz. mell EKIK'!C45</f>
        <v>0</v>
      </c>
      <c r="F45" s="32">
        <f t="shared" si="0"/>
        <v>0</v>
      </c>
    </row>
    <row r="46" spans="1:6" ht="12" customHeight="1" thickBot="1" x14ac:dyDescent="0.25">
      <c r="A46" s="48" t="s">
        <v>14</v>
      </c>
      <c r="B46" s="49" t="s">
        <v>84</v>
      </c>
      <c r="C46" s="30">
        <f>SUM(C47:C51)</f>
        <v>105846392</v>
      </c>
      <c r="E46" s="32">
        <f>'[1]9.4.1. sz. mell EKIK'!C46+'[1]9.4.2. sz. mell EKIK'!C46</f>
        <v>105846392</v>
      </c>
      <c r="F46" s="32">
        <f t="shared" si="0"/>
        <v>0</v>
      </c>
    </row>
    <row r="47" spans="1:6" ht="12" customHeight="1" x14ac:dyDescent="0.2">
      <c r="A47" s="36" t="s">
        <v>16</v>
      </c>
      <c r="B47" s="45" t="s">
        <v>85</v>
      </c>
      <c r="C47" s="73">
        <f>48091292+21255+20000+105500-44000</f>
        <v>48194047</v>
      </c>
      <c r="E47" s="32">
        <f>'[1]9.4.1. sz. mell EKIK'!C47+'[1]9.4.2. sz. mell EKIK'!C47</f>
        <v>48194047</v>
      </c>
      <c r="F47" s="32">
        <f t="shared" si="0"/>
        <v>0</v>
      </c>
    </row>
    <row r="48" spans="1:6" ht="12" customHeight="1" x14ac:dyDescent="0.2">
      <c r="A48" s="36" t="s">
        <v>18</v>
      </c>
      <c r="B48" s="37" t="s">
        <v>86</v>
      </c>
      <c r="C48" s="38">
        <f>9499320+4145+8142+18463-19645</f>
        <v>9510425</v>
      </c>
      <c r="E48" s="32">
        <f>'[1]9.4.1. sz. mell EKIK'!C48+'[1]9.4.2. sz. mell EKIK'!C48</f>
        <v>9510425</v>
      </c>
      <c r="F48" s="32">
        <f t="shared" si="0"/>
        <v>0</v>
      </c>
    </row>
    <row r="49" spans="1:6" ht="12" customHeight="1" x14ac:dyDescent="0.2">
      <c r="A49" s="36" t="s">
        <v>20</v>
      </c>
      <c r="B49" s="37" t="s">
        <v>87</v>
      </c>
      <c r="C49" s="38">
        <f>50789082-932600-1350000+80000-1070000-25400+41858+608980</f>
        <v>48141920</v>
      </c>
      <c r="E49" s="32">
        <f>'[1]9.4.1. sz. mell EKIK'!C49+'[1]9.4.2. sz. mell EKIK'!C49</f>
        <v>48141920</v>
      </c>
      <c r="F49" s="32">
        <f t="shared" si="0"/>
        <v>0</v>
      </c>
    </row>
    <row r="50" spans="1:6" ht="12" customHeight="1" x14ac:dyDescent="0.2">
      <c r="A50" s="36" t="s">
        <v>22</v>
      </c>
      <c r="B50" s="37" t="s">
        <v>88</v>
      </c>
      <c r="C50" s="39"/>
      <c r="E50" s="32">
        <f>'[1]9.4.1. sz. mell EKIK'!C50+'[1]9.4.2. sz. mell EKIK'!C50</f>
        <v>0</v>
      </c>
      <c r="F50" s="32">
        <f t="shared" si="0"/>
        <v>0</v>
      </c>
    </row>
    <row r="51" spans="1:6" ht="12" customHeight="1" thickBot="1" x14ac:dyDescent="0.25">
      <c r="A51" s="36" t="s">
        <v>24</v>
      </c>
      <c r="B51" s="37" t="s">
        <v>89</v>
      </c>
      <c r="C51" s="39"/>
      <c r="E51" s="32">
        <f>'[1]9.4.1. sz. mell EKIK'!C51+'[1]9.4.2. sz. mell EKIK'!C51</f>
        <v>0</v>
      </c>
      <c r="F51" s="32">
        <f t="shared" si="0"/>
        <v>0</v>
      </c>
    </row>
    <row r="52" spans="1:6" s="72" customFormat="1" ht="12" customHeight="1" thickBot="1" x14ac:dyDescent="0.25">
      <c r="A52" s="48" t="s">
        <v>38</v>
      </c>
      <c r="B52" s="49" t="s">
        <v>90</v>
      </c>
      <c r="C52" s="44">
        <f>SUM(C53:C55)</f>
        <v>4710214</v>
      </c>
      <c r="E52" s="32">
        <f>'[1]9.4.1. sz. mell EKIK'!C52+'[1]9.4.2. sz. mell EKIK'!C52</f>
        <v>4710214</v>
      </c>
      <c r="F52" s="32">
        <f t="shared" si="0"/>
        <v>0</v>
      </c>
    </row>
    <row r="53" spans="1:6" ht="12" customHeight="1" x14ac:dyDescent="0.2">
      <c r="A53" s="36" t="s">
        <v>40</v>
      </c>
      <c r="B53" s="45" t="s">
        <v>91</v>
      </c>
      <c r="C53" s="53">
        <f>1986214+1070000+1654000</f>
        <v>4710214</v>
      </c>
      <c r="E53" s="32">
        <f>'[1]9.4.1. sz. mell EKIK'!C53+'[1]9.4.2. sz. mell EKIK'!C53</f>
        <v>4710214</v>
      </c>
      <c r="F53" s="32">
        <f t="shared" si="0"/>
        <v>0</v>
      </c>
    </row>
    <row r="54" spans="1:6" ht="12" customHeight="1" x14ac:dyDescent="0.2">
      <c r="A54" s="36" t="s">
        <v>42</v>
      </c>
      <c r="B54" s="37" t="s">
        <v>92</v>
      </c>
      <c r="C54" s="39"/>
      <c r="E54" s="32">
        <f>'[1]9.4.1. sz. mell EKIK'!C54+'[1]9.4.2. sz. mell EKIK'!C54</f>
        <v>0</v>
      </c>
      <c r="F54" s="32">
        <f t="shared" si="0"/>
        <v>0</v>
      </c>
    </row>
    <row r="55" spans="1:6" ht="12" customHeight="1" x14ac:dyDescent="0.2">
      <c r="A55" s="36" t="s">
        <v>44</v>
      </c>
      <c r="B55" s="37" t="s">
        <v>93</v>
      </c>
      <c r="C55" s="39"/>
      <c r="E55" s="32">
        <f>'[1]9.4.1. sz. mell EKIK'!C55+'[1]9.4.2. sz. mell EKIK'!C55</f>
        <v>0</v>
      </c>
      <c r="F55" s="32">
        <f t="shared" si="0"/>
        <v>0</v>
      </c>
    </row>
    <row r="56" spans="1:6" ht="15" customHeight="1" thickBot="1" x14ac:dyDescent="0.25">
      <c r="A56" s="36" t="s">
        <v>46</v>
      </c>
      <c r="B56" s="37" t="s">
        <v>94</v>
      </c>
      <c r="C56" s="39"/>
      <c r="E56" s="32">
        <f>'[1]9.4.1. sz. mell EKIK'!C56+'[1]9.4.2. sz. mell EKIK'!C56</f>
        <v>0</v>
      </c>
      <c r="F56" s="32">
        <f t="shared" si="0"/>
        <v>0</v>
      </c>
    </row>
    <row r="57" spans="1:6" ht="13.5" thickBot="1" x14ac:dyDescent="0.25">
      <c r="A57" s="48" t="s">
        <v>48</v>
      </c>
      <c r="B57" s="49" t="s">
        <v>95</v>
      </c>
      <c r="C57" s="50"/>
      <c r="E57" s="32">
        <f>'[1]9.4.1. sz. mell EKIK'!C57+'[1]9.4.2. sz. mell EKIK'!C57</f>
        <v>0</v>
      </c>
      <c r="F57" s="32">
        <f t="shared" si="0"/>
        <v>0</v>
      </c>
    </row>
    <row r="58" spans="1:6" ht="15" customHeight="1" thickBot="1" x14ac:dyDescent="0.25">
      <c r="A58" s="48" t="s">
        <v>50</v>
      </c>
      <c r="B58" s="74" t="s">
        <v>96</v>
      </c>
      <c r="C58" s="75">
        <f>+C46+C52+C57</f>
        <v>110556606</v>
      </c>
      <c r="E58" s="32">
        <f>'[1]9.4.1. sz. mell EKIK'!C58+'[1]9.4.2. sz. mell EKIK'!C58</f>
        <v>110556606</v>
      </c>
      <c r="F58" s="32">
        <f t="shared" si="0"/>
        <v>0</v>
      </c>
    </row>
    <row r="59" spans="1:6" ht="14.25" customHeight="1" thickBot="1" x14ac:dyDescent="0.25">
      <c r="C59" s="77"/>
      <c r="E59" s="32">
        <f>'[1]9.4.1. sz. mell EKIK'!C59+'[1]9.4.2. sz. mell EKIK'!C59</f>
        <v>0</v>
      </c>
      <c r="F59" s="32">
        <f t="shared" si="0"/>
        <v>0</v>
      </c>
    </row>
    <row r="60" spans="1:6" ht="13.5" thickBot="1" x14ac:dyDescent="0.25">
      <c r="A60" s="78" t="s">
        <v>97</v>
      </c>
      <c r="B60" s="79"/>
      <c r="C60" s="80">
        <v>18.25</v>
      </c>
      <c r="E60" s="32">
        <f>'[1]9.4.1. sz. mell EKIK'!C60+'[1]9.4.2. sz. mell EKIK'!C60</f>
        <v>18.25</v>
      </c>
      <c r="F60" s="32">
        <f t="shared" si="0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20. számú melléklet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2019-07-26T08:03:52Z</dcterms:created>
  <dcterms:modified xsi:type="dcterms:W3CDTF">2019-07-26T08:03:53Z</dcterms:modified>
</cp:coreProperties>
</file>