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1.sz.mell " sheetId="1" r:id="rId1"/>
  </sheets>
  <externalReferences>
    <externalReference r:id="rId2"/>
  </externalReferences>
  <definedNames>
    <definedName name="_xlnm.Print_Area" localSheetId="0">'2.1.sz.mell '!$A$1:$F$32</definedName>
  </definedNames>
  <calcPr calcId="145621"/>
</workbook>
</file>

<file path=xl/calcChain.xml><?xml version="1.0" encoding="utf-8"?>
<calcChain xmlns="http://schemas.openxmlformats.org/spreadsheetml/2006/main">
  <c r="E27" i="1" l="1"/>
  <c r="C26" i="1"/>
  <c r="C24" i="1"/>
  <c r="C23" i="1"/>
  <c r="E19" i="1"/>
  <c r="E28" i="1" s="1"/>
  <c r="E29" i="1" s="1"/>
  <c r="C19" i="1"/>
  <c r="C18" i="1" s="1"/>
  <c r="C28" i="1" s="1"/>
  <c r="E17" i="1"/>
  <c r="C11" i="1"/>
  <c r="E10" i="1"/>
  <c r="C10" i="1"/>
  <c r="E9" i="1"/>
  <c r="C9" i="1"/>
  <c r="E8" i="1"/>
  <c r="C8" i="1"/>
  <c r="E7" i="1"/>
  <c r="C7" i="1"/>
  <c r="C17" i="1" s="1"/>
  <c r="E6" i="1"/>
  <c r="C6" i="1"/>
  <c r="E5" i="1"/>
  <c r="C5" i="1"/>
  <c r="E3" i="1"/>
  <c r="F1" i="1"/>
  <c r="E30" i="1" l="1"/>
  <c r="C30" i="1"/>
  <c r="C29" i="1"/>
  <c r="E31" i="1"/>
  <c r="C31" i="1"/>
  <c r="E32" i="1" l="1"/>
  <c r="C32" i="1"/>
</calcChain>
</file>

<file path=xl/sharedStrings.xml><?xml version="1.0" encoding="utf-8"?>
<sst xmlns="http://schemas.openxmlformats.org/spreadsheetml/2006/main" count="85" uniqueCount="84">
  <si>
    <t>I. Működési célú bevételek és kiadások mérlege
(Önkormányzati szinten)</t>
  </si>
  <si>
    <t>Sor-
szám</t>
  </si>
  <si>
    <t>Bevételek</t>
  </si>
  <si>
    <t>Kiadások</t>
  </si>
  <si>
    <t>Megnevezés</t>
  </si>
  <si>
    <t>2020.évi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</si>
  <si>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</si>
  <si>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</si>
  <si>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</si>
  <si>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</si>
  <si>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</si>
  <si>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</si>
  <si>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</si>
  <si>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</si>
  <si>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</si>
  <si>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</si>
  <si>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</si>
  <si>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</si>
  <si>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</si>
  <si>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</si>
  <si>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</si>
  <si>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</si>
  <si>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</si>
  <si>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</si>
  <si>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</si>
  <si>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</si>
  <si>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</si>
  <si>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</si>
  <si>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</si>
  <si>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</si>
  <si>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</si>
  <si>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</si>
  <si>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</si>
  <si>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</si>
  <si>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</si>
  <si>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</si>
  <si>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</si>
  <si>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</si>
  <si>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</si>
  <si>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</si>
  <si>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</si>
  <si>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</si>
  <si>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</si>
  <si>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</si>
  <si>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</si>
  <si>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</si>
  <si>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</si>
  <si>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</si>
  <si>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</si>
  <si>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</si>
  <si>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</si>
  <si>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</si>
  <si>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</si>
  <si>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</si>
  <si>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</si>
  <si>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</si>
  <si>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</si>
  <si>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</si>
  <si>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</si>
  <si>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</si>
  <si>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</si>
  <si>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</si>
  <si>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</si>
  <si>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</si>
  <si>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Államháztartáson belüli megelőlegezések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</si>
  <si>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</si>
  <si>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</si>
  <si>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</si>
  <si>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</si>
  <si>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</si>
  <si>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</si>
  <si>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</si>
  <si>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</si>
  <si>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</si>
  <si>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</si>
  <si>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</si>
  <si>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</si>
  <si>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</si>
  <si>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</si>
  <si>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Finanszírozási hiány:</t>
  </si>
  <si>
    <t>Finanszírozási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</si>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</sst>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6">
    <xf numFmtId="0" fontId="0" fillId="0" borderId="0"/>
    <xf numFmtId="0" fontId="5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49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 wrapText="1"/>
    </xf>
    <xf numFmtId="164" fontId="4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lef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8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4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11">
          <cell r="C11">
            <v>1492762052</v>
          </cell>
        </row>
        <row r="20">
          <cell r="C20">
            <v>341203773</v>
          </cell>
        </row>
        <row r="26">
          <cell r="C26">
            <v>202062785</v>
          </cell>
        </row>
        <row r="34">
          <cell r="C34">
            <v>503000000</v>
          </cell>
        </row>
        <row r="42">
          <cell r="C42">
            <v>339351277</v>
          </cell>
        </row>
        <row r="60">
          <cell r="C60">
            <v>2539075</v>
          </cell>
        </row>
        <row r="64">
          <cell r="C64">
            <v>0</v>
          </cell>
        </row>
        <row r="73">
          <cell r="C73">
            <v>700000000</v>
          </cell>
        </row>
        <row r="81">
          <cell r="C81">
            <v>964635284</v>
          </cell>
        </row>
        <row r="84">
          <cell r="C84">
            <v>45672254</v>
          </cell>
        </row>
        <row r="102">
          <cell r="C102">
            <v>1217602544</v>
          </cell>
        </row>
        <row r="103">
          <cell r="C103">
            <v>229344560</v>
          </cell>
        </row>
        <row r="104">
          <cell r="C104">
            <v>936651720</v>
          </cell>
        </row>
        <row r="105">
          <cell r="C105">
            <v>61300000</v>
          </cell>
        </row>
        <row r="106">
          <cell r="C106">
            <v>214672293</v>
          </cell>
        </row>
        <row r="119">
          <cell r="C119">
            <v>142139277</v>
          </cell>
        </row>
        <row r="139">
          <cell r="C139">
            <v>700000000</v>
          </cell>
        </row>
        <row r="150">
          <cell r="C150">
            <v>45672254</v>
          </cell>
        </row>
      </sheetData>
      <sheetData sheetId="2"/>
      <sheetData sheetId="3"/>
      <sheetData sheetId="4"/>
      <sheetData sheetId="5"/>
      <sheetData sheetId="6"/>
      <sheetData sheetId="7">
        <row r="15">
          <cell r="E15">
            <v>69907830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pageSetUpPr fitToPage="1"/>
  </sheetPr>
  <dimension ref="A1:F33"/>
  <sheetViews>
    <sheetView tabSelected="1" topLeftCell="A13" zoomScaleSheetLayoutView="100" workbookViewId="0">
      <selection activeCell="B33" sqref="B33:D33"/>
    </sheetView>
  </sheetViews>
  <sheetFormatPr defaultRowHeight="12.75" x14ac:dyDescent="0.2"/>
  <cols>
    <col min="1" max="1" width="6.83203125" style="3" customWidth="1"/>
    <col min="2" max="2" width="55.1640625" style="48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 t="str">
        <f>CONCATENATE("4. melléklet ",[1]ALAPADATOK!A7," ",[1]ALAPADATOK!B7," ",[1]ALAPADATOK!C7," ",[1]ALAPADATOK!D7," ",[1]ALAPADATOK!E7," ",[1]ALAPADATOK!F7," ",[1]ALAPADATOK!G7," ",[1]ALAPADATOK!H7)</f>
        <v>4. melléklet a 24 / 2020. ( X.30. ) önkormányzati rendelethez</v>
      </c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2020.évi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'!C11</f>
        <v>1492762052</v>
      </c>
      <c r="D5" s="19" t="s">
        <v>13</v>
      </c>
      <c r="E5" s="21">
        <f>'[1]1.1.sz.mell. '!C102</f>
        <v>1217602544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'!C20</f>
        <v>341203773</v>
      </c>
      <c r="D6" s="23" t="s">
        <v>16</v>
      </c>
      <c r="E6" s="21">
        <f>'[1]1.1.sz.mell. '!C103</f>
        <v>229344560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'!C26</f>
        <v>202062785</v>
      </c>
      <c r="D7" s="23" t="s">
        <v>19</v>
      </c>
      <c r="E7" s="21">
        <f>'[1]1.1.sz.mell. '!C104</f>
        <v>936651720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'!C34</f>
        <v>503000000</v>
      </c>
      <c r="D8" s="23" t="s">
        <v>22</v>
      </c>
      <c r="E8" s="25">
        <f>'[1]1.1.sz.mell. '!C105</f>
        <v>61300000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'!C42</f>
        <v>339351277</v>
      </c>
      <c r="D9" s="23" t="s">
        <v>25</v>
      </c>
      <c r="E9" s="25">
        <f>'[1]1.1.sz.mell. '!C106</f>
        <v>214672293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'!C60</f>
        <v>2539075</v>
      </c>
      <c r="D10" s="23" t="s">
        <v>28</v>
      </c>
      <c r="E10" s="25">
        <f>'[1]1.1.sz.mell. '!C119-'[1]2.2.sz.mell .'!E15</f>
        <v>72231447</v>
      </c>
      <c r="F10" s="2"/>
    </row>
    <row r="11" spans="1:6" ht="12.95" customHeight="1" x14ac:dyDescent="0.2">
      <c r="A11" s="22" t="s">
        <v>29</v>
      </c>
      <c r="B11" s="23" t="s">
        <v>30</v>
      </c>
      <c r="C11" s="24">
        <f>'[1]1.1.sz.mell. '!C64</f>
        <v>0</v>
      </c>
      <c r="D11" s="28"/>
      <c r="E11" s="25"/>
      <c r="F11" s="2"/>
    </row>
    <row r="12" spans="1:6" ht="12.95" customHeight="1" x14ac:dyDescent="0.2">
      <c r="A12" s="22" t="s">
        <v>31</v>
      </c>
      <c r="B12" s="28"/>
      <c r="C12" s="24"/>
      <c r="D12" s="28"/>
      <c r="E12" s="25"/>
      <c r="F12" s="2"/>
    </row>
    <row r="13" spans="1:6" ht="12.95" customHeight="1" x14ac:dyDescent="0.2">
      <c r="A13" s="22" t="s">
        <v>32</v>
      </c>
      <c r="B13" s="29"/>
      <c r="C13" s="27"/>
      <c r="D13" s="28"/>
      <c r="E13" s="25"/>
      <c r="F13" s="2"/>
    </row>
    <row r="14" spans="1:6" ht="12.95" customHeight="1" x14ac:dyDescent="0.2">
      <c r="A14" s="22" t="s">
        <v>33</v>
      </c>
      <c r="B14" s="28"/>
      <c r="C14" s="24"/>
      <c r="D14" s="28"/>
      <c r="E14" s="25"/>
      <c r="F14" s="2"/>
    </row>
    <row r="15" spans="1:6" ht="12.95" customHeight="1" x14ac:dyDescent="0.2">
      <c r="A15" s="22" t="s">
        <v>34</v>
      </c>
      <c r="B15" s="28"/>
      <c r="C15" s="24"/>
      <c r="D15" s="28"/>
      <c r="E15" s="25"/>
      <c r="F15" s="2"/>
    </row>
    <row r="16" spans="1:6" ht="12.95" customHeight="1" thickBot="1" x14ac:dyDescent="0.25">
      <c r="A16" s="22" t="s">
        <v>35</v>
      </c>
      <c r="B16" s="30"/>
      <c r="C16" s="31"/>
      <c r="D16" s="28"/>
      <c r="E16" s="32"/>
      <c r="F16" s="2"/>
    </row>
    <row r="17" spans="1:6" ht="15.95" customHeight="1" thickBot="1" x14ac:dyDescent="0.25">
      <c r="A17" s="33" t="s">
        <v>36</v>
      </c>
      <c r="B17" s="34" t="s">
        <v>37</v>
      </c>
      <c r="C17" s="35">
        <f>SUM(C5:C16)-C7</f>
        <v>2678856177</v>
      </c>
      <c r="D17" s="34" t="s">
        <v>38</v>
      </c>
      <c r="E17" s="36">
        <f>SUM(E5:E16)</f>
        <v>2731802564</v>
      </c>
      <c r="F17" s="2"/>
    </row>
    <row r="18" spans="1:6" ht="12.95" customHeight="1" x14ac:dyDescent="0.2">
      <c r="A18" s="37" t="s">
        <v>39</v>
      </c>
      <c r="B18" s="38" t="s">
        <v>40</v>
      </c>
      <c r="C18" s="39">
        <f>SUM(C19:C22)</f>
        <v>964635284</v>
      </c>
      <c r="D18" s="23" t="s">
        <v>41</v>
      </c>
      <c r="E18" s="40"/>
      <c r="F18" s="2"/>
    </row>
    <row r="19" spans="1:6" ht="12.95" customHeight="1" x14ac:dyDescent="0.2">
      <c r="A19" s="22" t="s">
        <v>42</v>
      </c>
      <c r="B19" s="23" t="s">
        <v>43</v>
      </c>
      <c r="C19" s="24">
        <f>'[1]1.1.sz.mell. '!C81</f>
        <v>964635284</v>
      </c>
      <c r="D19" s="23" t="s">
        <v>44</v>
      </c>
      <c r="E19" s="25">
        <f>'[1]1.1.sz.mell. '!C139</f>
        <v>700000000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4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4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4"/>
      <c r="D22" s="38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1">
        <f>SUM(C24:C25)</f>
        <v>700000000</v>
      </c>
      <c r="D23" s="23" t="s">
        <v>56</v>
      </c>
      <c r="E23" s="25"/>
      <c r="F23" s="2"/>
    </row>
    <row r="24" spans="1:6" ht="12.95" customHeight="1" x14ac:dyDescent="0.2">
      <c r="A24" s="37" t="s">
        <v>57</v>
      </c>
      <c r="B24" s="38" t="s">
        <v>58</v>
      </c>
      <c r="C24" s="42">
        <f>'[1]1.1.sz.mell. '!C73</f>
        <v>700000000</v>
      </c>
      <c r="D24" s="19" t="s">
        <v>59</v>
      </c>
      <c r="E24" s="40"/>
      <c r="F24" s="2"/>
    </row>
    <row r="25" spans="1:6" ht="12.95" customHeight="1" x14ac:dyDescent="0.2">
      <c r="A25" s="22" t="s">
        <v>60</v>
      </c>
      <c r="B25" s="23" t="s">
        <v>61</v>
      </c>
      <c r="C25" s="24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4">
        <f>'[1]1.1.sz.mell. '!C84</f>
        <v>45672254</v>
      </c>
      <c r="D26" s="23" t="s">
        <v>65</v>
      </c>
      <c r="E26" s="25"/>
      <c r="F26" s="2"/>
    </row>
    <row r="27" spans="1:6" ht="12.95" customHeight="1" thickBot="1" x14ac:dyDescent="0.25">
      <c r="A27" s="37" t="s">
        <v>66</v>
      </c>
      <c r="B27" s="38" t="s">
        <v>67</v>
      </c>
      <c r="C27" s="42"/>
      <c r="D27" s="43" t="s">
        <v>68</v>
      </c>
      <c r="E27" s="40">
        <f>'[1]1.1.sz.mell. '!C150</f>
        <v>45672254</v>
      </c>
      <c r="F27" s="2"/>
    </row>
    <row r="28" spans="1:6" ht="21.75" customHeight="1" thickBot="1" x14ac:dyDescent="0.25">
      <c r="A28" s="33" t="s">
        <v>69</v>
      </c>
      <c r="B28" s="34" t="s">
        <v>70</v>
      </c>
      <c r="C28" s="35">
        <f>+C18+C23+C26+C27</f>
        <v>1710307538</v>
      </c>
      <c r="D28" s="34" t="s">
        <v>71</v>
      </c>
      <c r="E28" s="36">
        <f>SUM(E18:E27)</f>
        <v>745672254</v>
      </c>
      <c r="F28" s="2"/>
    </row>
    <row r="29" spans="1:6" ht="13.5" thickBot="1" x14ac:dyDescent="0.25">
      <c r="A29" s="33" t="s">
        <v>72</v>
      </c>
      <c r="B29" s="44" t="s">
        <v>73</v>
      </c>
      <c r="C29" s="45">
        <f>+C17+C28</f>
        <v>4389163715</v>
      </c>
      <c r="D29" s="44" t="s">
        <v>74</v>
      </c>
      <c r="E29" s="45">
        <f>E28+E17</f>
        <v>3477474818</v>
      </c>
      <c r="F29" s="2"/>
    </row>
    <row r="30" spans="1:6" ht="13.5" thickBot="1" x14ac:dyDescent="0.25">
      <c r="A30" s="33" t="s">
        <v>75</v>
      </c>
      <c r="B30" s="44" t="s">
        <v>76</v>
      </c>
      <c r="C30" s="45">
        <f>IF(C17-E17&lt;0,E17-C17,"-")</f>
        <v>52946387</v>
      </c>
      <c r="D30" s="44" t="s">
        <v>77</v>
      </c>
      <c r="E30" s="45" t="str">
        <f>IF(C17-E17&gt;0,C17-E17,"-")</f>
        <v>-</v>
      </c>
      <c r="F30" s="2"/>
    </row>
    <row r="31" spans="1:6" ht="13.5" thickBot="1" x14ac:dyDescent="0.25">
      <c r="A31" s="33" t="s">
        <v>78</v>
      </c>
      <c r="B31" s="44" t="s">
        <v>79</v>
      </c>
      <c r="C31" s="45" t="str">
        <f>IF(C28-E28&lt;0,E28-C28,"-")</f>
        <v>-</v>
      </c>
      <c r="D31" s="44" t="s">
        <v>80</v>
      </c>
      <c r="E31" s="45">
        <f>IF(C28-E28&gt;0,C28-E28,"-")</f>
        <v>964635284</v>
      </c>
      <c r="F31" s="2"/>
    </row>
    <row r="32" spans="1:6" ht="13.5" thickBot="1" x14ac:dyDescent="0.25">
      <c r="A32" s="33" t="s">
        <v>81</v>
      </c>
      <c r="B32" s="44" t="s">
        <v>82</v>
      </c>
      <c r="C32" s="46" t="str">
        <f>IF(C29-E29&lt;0,E29-C29,"-")</f>
        <v>-</v>
      </c>
      <c r="D32" s="44" t="s">
        <v>83</v>
      </c>
      <c r="E32" s="45">
        <f>IF(C29-E29&gt;0,C29-E29,"-")</f>
        <v>911688897</v>
      </c>
      <c r="F32" s="2"/>
    </row>
    <row r="33" spans="2:4" ht="18.75" x14ac:dyDescent="0.2">
      <c r="B33" s="47"/>
      <c r="C33" s="47"/>
      <c r="D33" s="47"/>
    </row>
  </sheetData>
  <mergeCells count="4">
    <mergeCell ref="A1:E1"/>
    <mergeCell ref="F1:F32"/>
    <mergeCell ref="A2:A3"/>
    <mergeCell ref="B33:D3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2020-11-03T08:18:03Z</dcterms:created>
  <dcterms:modified xsi:type="dcterms:W3CDTF">2020-11-03T08:18:04Z</dcterms:modified>
</cp:coreProperties>
</file>