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2017.05.29. Bánhorváti jkv\zárszámadás rendelet\"/>
    </mc:Choice>
  </mc:AlternateContent>
  <bookViews>
    <workbookView xWindow="0" yWindow="0" windowWidth="19200" windowHeight="1099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D61" i="1" s="1"/>
  <c r="C60" i="1"/>
  <c r="C61" i="1" s="1"/>
  <c r="B60" i="1"/>
  <c r="B61" i="1" s="1"/>
  <c r="D55" i="1"/>
  <c r="C55" i="1"/>
  <c r="B55" i="1"/>
  <c r="E52" i="1"/>
  <c r="D52" i="1"/>
  <c r="C52" i="1"/>
  <c r="B52" i="1"/>
  <c r="E45" i="1"/>
  <c r="D45" i="1"/>
  <c r="C45" i="1"/>
  <c r="B45" i="1"/>
  <c r="E41" i="1"/>
  <c r="D41" i="1"/>
  <c r="C41" i="1"/>
  <c r="B41" i="1"/>
  <c r="E36" i="1"/>
  <c r="D36" i="1"/>
  <c r="C36" i="1"/>
  <c r="B36" i="1"/>
  <c r="E30" i="1"/>
  <c r="D30" i="1"/>
  <c r="C30" i="1"/>
  <c r="B30" i="1"/>
  <c r="E23" i="1"/>
  <c r="D23" i="1"/>
  <c r="C23" i="1"/>
  <c r="B23" i="1"/>
  <c r="E20" i="1"/>
  <c r="D20" i="1"/>
  <c r="D37" i="1" s="1"/>
  <c r="C20" i="1"/>
  <c r="C37" i="1" s="1"/>
  <c r="B20" i="1"/>
  <c r="B37" i="1" s="1"/>
  <c r="E17" i="1"/>
  <c r="D15" i="1"/>
  <c r="C15" i="1"/>
  <c r="B15" i="1"/>
  <c r="D11" i="1"/>
  <c r="C11" i="1"/>
  <c r="B11" i="1"/>
  <c r="B16" i="1" s="1"/>
  <c r="B56" i="1" s="1"/>
  <c r="B63" i="1" s="1"/>
  <c r="E11" i="1" l="1"/>
  <c r="C16" i="1"/>
  <c r="E15" i="1"/>
  <c r="C56" i="1"/>
  <c r="C63" i="1" s="1"/>
  <c r="E37" i="1"/>
  <c r="D16" i="1"/>
  <c r="E16" i="1" l="1"/>
  <c r="D56" i="1"/>
  <c r="E56" i="1" l="1"/>
  <c r="D63" i="1"/>
  <c r="E63" i="1" s="1"/>
</calcChain>
</file>

<file path=xl/sharedStrings.xml><?xml version="1.0" encoding="utf-8"?>
<sst xmlns="http://schemas.openxmlformats.org/spreadsheetml/2006/main" count="63" uniqueCount="63">
  <si>
    <t>Bánhorváti Község Önkormányzatának kiadásai 2016. évi  (Ft-ban)</t>
  </si>
  <si>
    <t>Megnevezés</t>
  </si>
  <si>
    <t>Ered. ei.</t>
  </si>
  <si>
    <t>Mód. ei.</t>
  </si>
  <si>
    <t>Teljesítés</t>
  </si>
  <si>
    <t>Telj. %</t>
  </si>
  <si>
    <t>Törvény szerinti illetmények, munkabérel</t>
  </si>
  <si>
    <t>Béren kívüli juttatások</t>
  </si>
  <si>
    <t>Közlekedési költségtérítés</t>
  </si>
  <si>
    <t>Egyéb költségtérítés</t>
  </si>
  <si>
    <t>Foglalkoztatottak egyéb személyi juttatásai</t>
  </si>
  <si>
    <t>Foglalkoztatottak személyi juttatásai</t>
  </si>
  <si>
    <t>Választott tisztségviselők juttatásai</t>
  </si>
  <si>
    <t>Munkavégzésre ir. egyéb jogviszonyban nem saját fogl.-nak fiz. juttatások</t>
  </si>
  <si>
    <t>Egyéb külső személyi juttatások</t>
  </si>
  <si>
    <t>Külső személyi juttatások</t>
  </si>
  <si>
    <t>Személyi juttatások</t>
  </si>
  <si>
    <t>Munkaadókat terhelő járulékok és szociális hozzájárulási adó</t>
  </si>
  <si>
    <t>Szakmai anyagok beszerzése</t>
  </si>
  <si>
    <t>Üzemeltetési anyagok beszerzése</t>
  </si>
  <si>
    <t>Készletbeszerzés</t>
  </si>
  <si>
    <t>Informatikai szolgáltatások igénybevétele</t>
  </si>
  <si>
    <t>Egyéb kommunikációs szolgáltatások</t>
  </si>
  <si>
    <t>Kommunikációs szolgáltatások</t>
  </si>
  <si>
    <t>Közüzemi díjak</t>
  </si>
  <si>
    <t>Vásárolt élelmezés</t>
  </si>
  <si>
    <t>Bérleti és lízing díjak</t>
  </si>
  <si>
    <t>Karbantartási, kisjavítási szolgáltatások</t>
  </si>
  <si>
    <t>Szakmai tevékenységet segítő szolgáltatások</t>
  </si>
  <si>
    <t>Egyéb szolgáltatások</t>
  </si>
  <si>
    <t>Szolgáltatási kiadások</t>
  </si>
  <si>
    <t>Kiküldetések, reklám- és propagandakiadások</t>
  </si>
  <si>
    <t>Működési célú előzetesen felszámított általános forgalmi adó</t>
  </si>
  <si>
    <t>Fizetendő általános forgalmi adó</t>
  </si>
  <si>
    <t>Kamatkiadások</t>
  </si>
  <si>
    <t>Egyéb dologi kiadások</t>
  </si>
  <si>
    <t>Különféle befizetések és egyéb dologi kiadások</t>
  </si>
  <si>
    <t>Dologi kiadások</t>
  </si>
  <si>
    <t>Családi támogatások</t>
  </si>
  <si>
    <t>Lakhatással kapcsolatos ellátások</t>
  </si>
  <si>
    <t>Egyéb nem intézményi ellátások (települési tám., szoc. tám., stb.)</t>
  </si>
  <si>
    <t>Ellátottak pénzbeli juttatásai</t>
  </si>
  <si>
    <t>Elvonások és befizetések</t>
  </si>
  <si>
    <t>Egyéb működési célú támogatások államháztartáson belülre</t>
  </si>
  <si>
    <t>Egyéb működési célú támogatások államháztartáson kívülre</t>
  </si>
  <si>
    <t>Egyéb működési célú kiadások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</si>
  <si>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</si>
  <si>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</si>
  <si>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</si>
  <si>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</si>
  <si>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</si>
  <si>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</si>
  <si>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</si>
  <si>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</si>
  <si>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</si>
  <si>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</si>
  <si>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KÖLTSÉGVETÉSI KIADÁSOK</t>
  </si>
  <si>
    <t>Államháztartáson belüli megelőlegzések visszafizetése</t>
  </si>
  <si>
    <t>Központi, irányító szervi támogatás</t>
  </si>
  <si>
    <t>Belföldi finanszírozási kiadások</t>
  </si>
  <si>
    <t>FINANSZÍROZÁSI KIADÁSOK</t>
  </si>
  <si>
    <t>KIADÁSOK ÖSSZESEN</t>
  </si>
  <si>
    <t>2. melléklet Bánhorváti Községi Önkormányzat Képviselő-testületének 2016. évi költségvetésének zárszámadásáról szóló 6/2017. (V.30.)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</si>
</sst>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2" fillId="0" borderId="5" xfId="0" applyFont="1" applyBorder="1"/>
    <xf numFmtId="0" fontId="2" fillId="0" borderId="6" xfId="0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3" fontId="2" fillId="0" borderId="13" xfId="0" applyNumberFormat="1" applyFont="1" applyBorder="1"/>
    <xf numFmtId="9" fontId="2" fillId="0" borderId="14" xfId="1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9" fontId="3" fillId="0" borderId="9" xfId="1" applyFont="1" applyBorder="1"/>
    <xf numFmtId="3" fontId="2" fillId="0" borderId="8" xfId="0" applyNumberFormat="1" applyFont="1" applyBorder="1"/>
    <xf numFmtId="9" fontId="2" fillId="0" borderId="9" xfId="1" applyFont="1" applyBorder="1"/>
    <xf numFmtId="3" fontId="2" fillId="3" borderId="8" xfId="0" applyNumberFormat="1" applyFont="1" applyFill="1" applyBorder="1" applyAlignment="1">
      <alignment vertical="center"/>
    </xf>
    <xf numFmtId="9" fontId="2" fillId="3" borderId="9" xfId="1" applyFont="1" applyFill="1" applyBorder="1" applyAlignment="1">
      <alignment vertical="center"/>
    </xf>
    <xf numFmtId="3" fontId="2" fillId="2" borderId="8" xfId="0" applyNumberFormat="1" applyFont="1" applyFill="1" applyBorder="1" applyAlignment="1">
      <alignment vertical="center"/>
    </xf>
    <xf numFmtId="3" fontId="2" fillId="2" borderId="16" xfId="0" applyNumberFormat="1" applyFont="1" applyFill="1" applyBorder="1" applyAlignment="1">
      <alignment vertical="center"/>
    </xf>
    <xf numFmtId="3" fontId="3" fillId="0" borderId="16" xfId="0" applyNumberFormat="1" applyFont="1" applyBorder="1"/>
    <xf numFmtId="3" fontId="3" fillId="0" borderId="17" xfId="0" applyNumberFormat="1" applyFont="1" applyBorder="1"/>
    <xf numFmtId="3" fontId="2" fillId="2" borderId="5" xfId="0" applyNumberFormat="1" applyFont="1" applyFill="1" applyBorder="1" applyAlignment="1">
      <alignment vertical="center"/>
    </xf>
    <xf numFmtId="3" fontId="3" fillId="4" borderId="19" xfId="0" applyNumberFormat="1" applyFont="1" applyFill="1" applyBorder="1" applyAlignment="1">
      <alignment vertical="center"/>
    </xf>
    <xf numFmtId="9" fontId="2" fillId="3" borderId="12" xfId="1" applyFont="1" applyFill="1" applyBorder="1" applyAlignment="1">
      <alignment vertical="center"/>
    </xf>
    <xf numFmtId="3" fontId="3" fillId="4" borderId="21" xfId="0" applyNumberFormat="1" applyFont="1" applyFill="1" applyBorder="1" applyAlignment="1">
      <alignment vertical="center"/>
    </xf>
    <xf numFmtId="3" fontId="2" fillId="3" borderId="23" xfId="0" applyNumberFormat="1" applyFont="1" applyFill="1" applyBorder="1" applyAlignment="1">
      <alignment vertical="center"/>
    </xf>
    <xf numFmtId="9" fontId="2" fillId="3" borderId="24" xfId="1" applyFont="1" applyFill="1" applyBorder="1" applyAlignment="1">
      <alignment vertical="center"/>
    </xf>
    <xf numFmtId="9" fontId="2" fillId="3" borderId="6" xfId="1" applyFont="1" applyFill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9" fontId="2" fillId="0" borderId="24" xfId="1" applyFont="1" applyFill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9" fontId="2" fillId="0" borderId="14" xfId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3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3" fillId="4" borderId="18" xfId="0" applyFont="1" applyFill="1" applyBorder="1" applyAlignment="1">
      <alignment vertical="center" wrapText="1"/>
    </xf>
    <xf numFmtId="0" fontId="3" fillId="4" borderId="20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22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5" fillId="0" borderId="0" xfId="0" applyFont="1" applyAlignment="1">
      <alignment wrapText="1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workbookViewId="0">
      <selection activeCell="J12" sqref="J12"/>
    </sheetView>
  </sheetViews>
  <sheetFormatPr defaultRowHeight="15" x14ac:dyDescent="0.25"/>
  <cols>
    <col min="1" max="1" width="25.28515625" style="50" customWidth="1"/>
    <col min="2" max="2" width="16" customWidth="1"/>
    <col min="3" max="3" width="14.28515625" customWidth="1"/>
    <col min="4" max="4" width="13.85546875" customWidth="1"/>
  </cols>
  <sheetData>
    <row r="1" spans="1:5" ht="30.75" customHeight="1" x14ac:dyDescent="0.25">
      <c r="A1" s="53" t="s">
        <v>62</v>
      </c>
      <c r="B1" s="53"/>
      <c r="C1" s="53"/>
      <c r="D1" s="53"/>
      <c r="E1" s="53"/>
    </row>
    <row r="3" spans="1:5" x14ac:dyDescent="0.25">
      <c r="A3" s="34"/>
      <c r="B3" s="1"/>
      <c r="C3" s="1"/>
      <c r="D3" s="1"/>
      <c r="E3" s="1"/>
    </row>
    <row r="4" spans="1:5" ht="57" x14ac:dyDescent="0.25">
      <c r="A4" s="35" t="s">
        <v>0</v>
      </c>
      <c r="B4" s="32"/>
      <c r="C4" s="32"/>
      <c r="D4" s="32"/>
      <c r="E4" s="33"/>
    </row>
    <row r="5" spans="1:5" x14ac:dyDescent="0.25">
      <c r="A5" s="36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30" x14ac:dyDescent="0.25">
      <c r="A6" s="37" t="s">
        <v>6</v>
      </c>
      <c r="B6" s="4">
        <v>69939000</v>
      </c>
      <c r="C6" s="4">
        <v>69939000</v>
      </c>
      <c r="D6" s="4">
        <v>64577609</v>
      </c>
      <c r="E6" s="5"/>
    </row>
    <row r="7" spans="1:5" x14ac:dyDescent="0.25">
      <c r="A7" s="37" t="s">
        <v>7</v>
      </c>
      <c r="B7" s="4">
        <v>0</v>
      </c>
      <c r="C7" s="4">
        <v>213928</v>
      </c>
      <c r="D7" s="4">
        <v>213928</v>
      </c>
      <c r="E7" s="5"/>
    </row>
    <row r="8" spans="1:5" x14ac:dyDescent="0.25">
      <c r="A8" s="37" t="s">
        <v>8</v>
      </c>
      <c r="B8" s="4">
        <v>550000</v>
      </c>
      <c r="C8" s="4">
        <v>550000</v>
      </c>
      <c r="D8" s="4">
        <v>137786</v>
      </c>
      <c r="E8" s="5"/>
    </row>
    <row r="9" spans="1:5" x14ac:dyDescent="0.25">
      <c r="A9" s="38" t="s">
        <v>9</v>
      </c>
      <c r="B9" s="6">
        <v>1560000</v>
      </c>
      <c r="C9" s="6">
        <v>1560000</v>
      </c>
      <c r="D9" s="6">
        <v>0</v>
      </c>
      <c r="E9" s="7"/>
    </row>
    <row r="10" spans="1:5" ht="30" x14ac:dyDescent="0.25">
      <c r="A10" s="38" t="s">
        <v>10</v>
      </c>
      <c r="B10" s="6">
        <v>0</v>
      </c>
      <c r="C10" s="6">
        <v>144424</v>
      </c>
      <c r="D10" s="6">
        <v>144424</v>
      </c>
      <c r="E10" s="7"/>
    </row>
    <row r="11" spans="1:5" ht="29.25" x14ac:dyDescent="0.25">
      <c r="A11" s="39" t="s">
        <v>11</v>
      </c>
      <c r="B11" s="8">
        <f>SUM(B6:B10)</f>
        <v>72049000</v>
      </c>
      <c r="C11" s="8">
        <f t="shared" ref="C11:D11" si="0">SUM(C6:C10)</f>
        <v>72407352</v>
      </c>
      <c r="D11" s="8">
        <f t="shared" si="0"/>
        <v>65073747</v>
      </c>
      <c r="E11" s="9">
        <f>D11/B11</f>
        <v>0.90318737248261605</v>
      </c>
    </row>
    <row r="12" spans="1:5" ht="30" x14ac:dyDescent="0.25">
      <c r="A12" s="40" t="s">
        <v>12</v>
      </c>
      <c r="B12" s="10">
        <v>3120000</v>
      </c>
      <c r="C12" s="10">
        <v>7418857</v>
      </c>
      <c r="D12" s="10">
        <v>7418857</v>
      </c>
      <c r="E12" s="11"/>
    </row>
    <row r="13" spans="1:5" ht="45" x14ac:dyDescent="0.25">
      <c r="A13" s="37" t="s">
        <v>13</v>
      </c>
      <c r="B13" s="4">
        <v>4560000</v>
      </c>
      <c r="C13" s="4">
        <v>4560000</v>
      </c>
      <c r="D13" s="4">
        <v>1043000</v>
      </c>
      <c r="E13" s="5"/>
    </row>
    <row r="14" spans="1:5" ht="30" x14ac:dyDescent="0.25">
      <c r="A14" s="37" t="s">
        <v>14</v>
      </c>
      <c r="B14" s="4">
        <v>0</v>
      </c>
      <c r="C14" s="4">
        <v>895606</v>
      </c>
      <c r="D14" s="4">
        <v>895606</v>
      </c>
      <c r="E14" s="12"/>
    </row>
    <row r="15" spans="1:5" ht="29.25" x14ac:dyDescent="0.25">
      <c r="A15" s="41" t="s">
        <v>15</v>
      </c>
      <c r="B15" s="13">
        <f>SUM(B12:B14)</f>
        <v>7680000</v>
      </c>
      <c r="C15" s="13">
        <f t="shared" ref="C15:D15" si="1">SUM(C12:C14)</f>
        <v>12874463</v>
      </c>
      <c r="D15" s="13">
        <f t="shared" si="1"/>
        <v>9357463</v>
      </c>
      <c r="E15" s="14">
        <f>D15/B15</f>
        <v>1.2184196614583334</v>
      </c>
    </row>
    <row r="16" spans="1:5" x14ac:dyDescent="0.25">
      <c r="A16" s="42" t="s">
        <v>16</v>
      </c>
      <c r="B16" s="15">
        <f>B11+B15</f>
        <v>79729000</v>
      </c>
      <c r="C16" s="15">
        <f t="shared" ref="C16:D16" si="2">C11+C15</f>
        <v>85281815</v>
      </c>
      <c r="D16" s="15">
        <f t="shared" si="2"/>
        <v>74431210</v>
      </c>
      <c r="E16" s="16">
        <f>D16/B16</f>
        <v>0.93355253420963513</v>
      </c>
    </row>
    <row r="17" spans="1:5" ht="42.75" x14ac:dyDescent="0.25">
      <c r="A17" s="42" t="s">
        <v>17</v>
      </c>
      <c r="B17" s="15">
        <v>10692000</v>
      </c>
      <c r="C17" s="15">
        <v>13826919</v>
      </c>
      <c r="D17" s="15">
        <v>13826919</v>
      </c>
      <c r="E17" s="16">
        <f>D17/B17</f>
        <v>1.2932023007856341</v>
      </c>
    </row>
    <row r="18" spans="1:5" ht="30" x14ac:dyDescent="0.25">
      <c r="A18" s="37" t="s">
        <v>18</v>
      </c>
      <c r="B18" s="4">
        <v>6525000</v>
      </c>
      <c r="C18" s="4">
        <v>2009154</v>
      </c>
      <c r="D18" s="4">
        <v>257514</v>
      </c>
      <c r="E18" s="12"/>
    </row>
    <row r="19" spans="1:5" ht="30" x14ac:dyDescent="0.25">
      <c r="A19" s="37" t="s">
        <v>19</v>
      </c>
      <c r="B19" s="4">
        <v>11935000</v>
      </c>
      <c r="C19" s="4">
        <v>17749434</v>
      </c>
      <c r="D19" s="4">
        <v>16339339</v>
      </c>
      <c r="E19" s="12"/>
    </row>
    <row r="20" spans="1:5" x14ac:dyDescent="0.25">
      <c r="A20" s="41" t="s">
        <v>20</v>
      </c>
      <c r="B20" s="13">
        <f>SUM(B18:B19)</f>
        <v>18460000</v>
      </c>
      <c r="C20" s="13">
        <f t="shared" ref="C20:D20" si="3">SUM(C18:C19)</f>
        <v>19758588</v>
      </c>
      <c r="D20" s="13">
        <f t="shared" si="3"/>
        <v>16596853</v>
      </c>
      <c r="E20" s="14">
        <f>D20/B20</f>
        <v>0.89907112676056333</v>
      </c>
    </row>
    <row r="21" spans="1:5" ht="30" x14ac:dyDescent="0.25">
      <c r="A21" s="37" t="s">
        <v>21</v>
      </c>
      <c r="B21" s="4">
        <v>919000</v>
      </c>
      <c r="C21" s="4">
        <v>919000</v>
      </c>
      <c r="D21" s="4">
        <v>42144</v>
      </c>
      <c r="E21" s="12"/>
    </row>
    <row r="22" spans="1:5" ht="30" x14ac:dyDescent="0.25">
      <c r="A22" s="37" t="s">
        <v>22</v>
      </c>
      <c r="B22" s="4">
        <v>2734000</v>
      </c>
      <c r="C22" s="4">
        <v>2734000</v>
      </c>
      <c r="D22" s="4">
        <v>1238560</v>
      </c>
      <c r="E22" s="12"/>
    </row>
    <row r="23" spans="1:5" ht="29.25" x14ac:dyDescent="0.25">
      <c r="A23" s="41" t="s">
        <v>23</v>
      </c>
      <c r="B23" s="13">
        <f>SUM(B21:B22)</f>
        <v>3653000</v>
      </c>
      <c r="C23" s="13">
        <f>SUM(C21:C22)</f>
        <v>3653000</v>
      </c>
      <c r="D23" s="13">
        <f>SUM(D21:D22)</f>
        <v>1280704</v>
      </c>
      <c r="E23" s="14">
        <f>D23/B23</f>
        <v>0.35058965234054201</v>
      </c>
    </row>
    <row r="24" spans="1:5" x14ac:dyDescent="0.25">
      <c r="A24" s="37" t="s">
        <v>24</v>
      </c>
      <c r="B24" s="4">
        <v>9800000</v>
      </c>
      <c r="C24" s="4">
        <v>9800000</v>
      </c>
      <c r="D24" s="4">
        <v>5280646</v>
      </c>
      <c r="E24" s="12"/>
    </row>
    <row r="25" spans="1:5" x14ac:dyDescent="0.25">
      <c r="A25" s="37" t="s">
        <v>25</v>
      </c>
      <c r="B25" s="4">
        <v>1178000</v>
      </c>
      <c r="C25" s="4">
        <v>0</v>
      </c>
      <c r="D25" s="4">
        <v>0</v>
      </c>
      <c r="E25" s="12"/>
    </row>
    <row r="26" spans="1:5" x14ac:dyDescent="0.25">
      <c r="A26" s="37" t="s">
        <v>26</v>
      </c>
      <c r="B26" s="4">
        <v>0</v>
      </c>
      <c r="C26" s="4">
        <v>50000</v>
      </c>
      <c r="D26" s="4">
        <v>13049</v>
      </c>
      <c r="E26" s="12"/>
    </row>
    <row r="27" spans="1:5" ht="30" x14ac:dyDescent="0.25">
      <c r="A27" s="37" t="s">
        <v>27</v>
      </c>
      <c r="B27" s="4">
        <v>19892000</v>
      </c>
      <c r="C27" s="4">
        <v>19892000</v>
      </c>
      <c r="D27" s="4">
        <v>17415914</v>
      </c>
      <c r="E27" s="12"/>
    </row>
    <row r="28" spans="1:5" ht="30" x14ac:dyDescent="0.25">
      <c r="A28" s="37" t="s">
        <v>28</v>
      </c>
      <c r="B28" s="4">
        <v>1600000</v>
      </c>
      <c r="C28" s="4">
        <v>14997321</v>
      </c>
      <c r="D28" s="4">
        <v>14997321</v>
      </c>
      <c r="E28" s="12"/>
    </row>
    <row r="29" spans="1:5" x14ac:dyDescent="0.25">
      <c r="A29" s="37" t="s">
        <v>29</v>
      </c>
      <c r="B29" s="4">
        <v>30746000</v>
      </c>
      <c r="C29" s="4">
        <v>64684275</v>
      </c>
      <c r="D29" s="4">
        <v>3606272</v>
      </c>
      <c r="E29" s="12"/>
    </row>
    <row r="30" spans="1:5" x14ac:dyDescent="0.25">
      <c r="A30" s="41" t="s">
        <v>30</v>
      </c>
      <c r="B30" s="13">
        <f>SUM(B24:B29)</f>
        <v>63216000</v>
      </c>
      <c r="C30" s="13">
        <f t="shared" ref="C30:D30" si="4">SUM(C24:C29)</f>
        <v>109423596</v>
      </c>
      <c r="D30" s="13">
        <f t="shared" si="4"/>
        <v>41313202</v>
      </c>
      <c r="E30" s="14">
        <f>D30/B30</f>
        <v>0.65352445583396612</v>
      </c>
    </row>
    <row r="31" spans="1:5" ht="29.25" x14ac:dyDescent="0.25">
      <c r="A31" s="41" t="s">
        <v>31</v>
      </c>
      <c r="B31" s="13">
        <v>0</v>
      </c>
      <c r="C31" s="13">
        <v>1703942</v>
      </c>
      <c r="D31" s="13">
        <v>1608082</v>
      </c>
      <c r="E31" s="14"/>
    </row>
    <row r="32" spans="1:5" ht="45" x14ac:dyDescent="0.25">
      <c r="A32" s="37" t="s">
        <v>32</v>
      </c>
      <c r="B32" s="4">
        <v>13870000</v>
      </c>
      <c r="C32" s="4">
        <v>13870000</v>
      </c>
      <c r="D32" s="4">
        <v>13154430</v>
      </c>
      <c r="E32" s="5"/>
    </row>
    <row r="33" spans="1:5" ht="30" x14ac:dyDescent="0.25">
      <c r="A33" s="37" t="s">
        <v>33</v>
      </c>
      <c r="B33" s="4">
        <v>0</v>
      </c>
      <c r="C33" s="4">
        <v>1974804</v>
      </c>
      <c r="D33" s="4">
        <v>1974714</v>
      </c>
      <c r="E33" s="5"/>
    </row>
    <row r="34" spans="1:5" x14ac:dyDescent="0.25">
      <c r="A34" s="37" t="s">
        <v>34</v>
      </c>
      <c r="B34" s="4">
        <v>870000</v>
      </c>
      <c r="C34" s="4">
        <v>870000</v>
      </c>
      <c r="D34" s="4">
        <v>343717</v>
      </c>
      <c r="E34" s="5"/>
    </row>
    <row r="35" spans="1:5" x14ac:dyDescent="0.25">
      <c r="A35" s="37" t="s">
        <v>35</v>
      </c>
      <c r="B35" s="4">
        <v>15103000</v>
      </c>
      <c r="C35" s="4">
        <v>14807504</v>
      </c>
      <c r="D35" s="4">
        <v>53645</v>
      </c>
      <c r="E35" s="5"/>
    </row>
    <row r="36" spans="1:5" ht="29.25" x14ac:dyDescent="0.25">
      <c r="A36" s="41" t="s">
        <v>36</v>
      </c>
      <c r="B36" s="13">
        <f>SUM(B32:B35)</f>
        <v>29843000</v>
      </c>
      <c r="C36" s="13">
        <f t="shared" ref="C36:D36" si="5">SUM(C32:C35)</f>
        <v>31522308</v>
      </c>
      <c r="D36" s="13">
        <f t="shared" si="5"/>
        <v>15526506</v>
      </c>
      <c r="E36" s="14">
        <f>D36/B36</f>
        <v>0.52027296183359584</v>
      </c>
    </row>
    <row r="37" spans="1:5" x14ac:dyDescent="0.25">
      <c r="A37" s="43" t="s">
        <v>37</v>
      </c>
      <c r="B37" s="17">
        <f>B20+B23+B30+B31+B36</f>
        <v>115172000</v>
      </c>
      <c r="C37" s="17">
        <f t="shared" ref="C37:D37" si="6">C20+C23+C30+C31+C36</f>
        <v>166061434</v>
      </c>
      <c r="D37" s="17">
        <f t="shared" si="6"/>
        <v>76325347</v>
      </c>
      <c r="E37" s="16">
        <f>D37/B37</f>
        <v>0.6627074896676276</v>
      </c>
    </row>
    <row r="38" spans="1:5" x14ac:dyDescent="0.25">
      <c r="A38" s="37" t="s">
        <v>38</v>
      </c>
      <c r="B38" s="4">
        <v>400000</v>
      </c>
      <c r="C38" s="4">
        <v>1606400</v>
      </c>
      <c r="D38" s="4">
        <v>1441400</v>
      </c>
      <c r="E38" s="5"/>
    </row>
    <row r="39" spans="1:5" ht="30" x14ac:dyDescent="0.25">
      <c r="A39" s="37" t="s">
        <v>39</v>
      </c>
      <c r="B39" s="4">
        <v>125000</v>
      </c>
      <c r="C39" s="4">
        <v>278927</v>
      </c>
      <c r="D39" s="4">
        <v>278927</v>
      </c>
      <c r="E39" s="5"/>
    </row>
    <row r="40" spans="1:5" ht="45" x14ac:dyDescent="0.25">
      <c r="A40" s="37" t="s">
        <v>40</v>
      </c>
      <c r="B40" s="4">
        <v>2187000</v>
      </c>
      <c r="C40" s="4">
        <v>3414173</v>
      </c>
      <c r="D40" s="4">
        <v>3059173</v>
      </c>
      <c r="E40" s="5"/>
    </row>
    <row r="41" spans="1:5" ht="28.5" x14ac:dyDescent="0.25">
      <c r="A41" s="44" t="s">
        <v>41</v>
      </c>
      <c r="B41" s="18">
        <f>SUM(B38:B40)</f>
        <v>2712000</v>
      </c>
      <c r="C41" s="18">
        <f t="shared" ref="C41:D41" si="7">SUM(C38:C40)</f>
        <v>5299500</v>
      </c>
      <c r="D41" s="18">
        <f t="shared" si="7"/>
        <v>4779500</v>
      </c>
      <c r="E41" s="16">
        <f>D41/B41</f>
        <v>1.7623525073746313</v>
      </c>
    </row>
    <row r="42" spans="1:5" x14ac:dyDescent="0.25">
      <c r="A42" s="45" t="s">
        <v>42</v>
      </c>
      <c r="B42" s="19">
        <v>0</v>
      </c>
      <c r="C42" s="19">
        <v>2685090</v>
      </c>
      <c r="D42" s="19">
        <v>2685090</v>
      </c>
      <c r="E42" s="12"/>
    </row>
    <row r="43" spans="1:5" ht="45" x14ac:dyDescent="0.25">
      <c r="A43" s="45" t="s">
        <v>43</v>
      </c>
      <c r="B43" s="19">
        <v>79071660</v>
      </c>
      <c r="C43" s="19">
        <v>8190114</v>
      </c>
      <c r="D43" s="19">
        <v>8190114</v>
      </c>
      <c r="E43" s="20"/>
    </row>
    <row r="44" spans="1:5" ht="45" x14ac:dyDescent="0.25">
      <c r="A44" s="45" t="s">
        <v>44</v>
      </c>
      <c r="B44" s="4">
        <v>320000</v>
      </c>
      <c r="C44" s="4">
        <v>0</v>
      </c>
      <c r="D44" s="4">
        <v>0</v>
      </c>
      <c r="E44" s="5"/>
    </row>
    <row r="45" spans="1:5" ht="28.5" x14ac:dyDescent="0.25">
      <c r="A45" s="46" t="s">
        <v>45</v>
      </c>
      <c r="B45" s="21">
        <f>SUM(B42:B44)</f>
        <v>79391660</v>
      </c>
      <c r="C45" s="21">
        <f t="shared" ref="C45:D45" si="8">SUM(C42:C44)</f>
        <v>10875204</v>
      </c>
      <c r="D45" s="21">
        <f t="shared" si="8"/>
        <v>10875204</v>
      </c>
      <c r="E45" s="16">
        <f>D45/B45</f>
        <v>0.13698169303929406</v>
      </c>
    </row>
    <row r="46" spans="1:5" ht="30" x14ac:dyDescent="0.25">
      <c r="A46" s="37" t="s">
        <v>46</v>
      </c>
      <c r="B46" s="4">
        <v>0</v>
      </c>
      <c r="C46" s="4">
        <v>398015</v>
      </c>
      <c r="D46" s="4">
        <v>398015</v>
      </c>
      <c r="E46" s="5"/>
    </row>
    <row r="47" spans="1:5" ht="30" x14ac:dyDescent="0.25">
      <c r="A47" s="37" t="s">
        <v>47</v>
      </c>
      <c r="B47" s="4">
        <v>0</v>
      </c>
      <c r="C47" s="4">
        <v>0</v>
      </c>
      <c r="D47" s="4">
        <v>0</v>
      </c>
      <c r="E47" s="5"/>
    </row>
    <row r="48" spans="1:5" ht="30" x14ac:dyDescent="0.25">
      <c r="A48" s="37" t="s">
        <v>48</v>
      </c>
      <c r="B48" s="4">
        <v>0</v>
      </c>
      <c r="C48" s="4">
        <v>450000</v>
      </c>
      <c r="D48" s="4">
        <v>450000</v>
      </c>
      <c r="E48" s="5"/>
    </row>
    <row r="49" spans="1:5" ht="30" x14ac:dyDescent="0.25">
      <c r="A49" s="37" t="s">
        <v>49</v>
      </c>
      <c r="B49" s="4">
        <v>393700</v>
      </c>
      <c r="C49" s="4">
        <v>1783931</v>
      </c>
      <c r="D49" s="4">
        <v>1783931</v>
      </c>
      <c r="E49" s="5"/>
    </row>
    <row r="50" spans="1:5" x14ac:dyDescent="0.25">
      <c r="A50" s="37" t="s">
        <v>50</v>
      </c>
      <c r="B50" s="4"/>
      <c r="C50" s="4">
        <v>100000</v>
      </c>
      <c r="D50" s="4">
        <v>100000</v>
      </c>
      <c r="E50" s="5"/>
    </row>
    <row r="51" spans="1:5" ht="45" x14ac:dyDescent="0.25">
      <c r="A51" s="37" t="s">
        <v>51</v>
      </c>
      <c r="B51" s="4">
        <v>106300</v>
      </c>
      <c r="C51" s="4">
        <v>710626</v>
      </c>
      <c r="D51" s="4">
        <v>710626</v>
      </c>
      <c r="E51" s="5"/>
    </row>
    <row r="52" spans="1:5" x14ac:dyDescent="0.25">
      <c r="A52" s="46" t="s">
        <v>52</v>
      </c>
      <c r="B52" s="21">
        <f>SUM(B46:B51)</f>
        <v>500000</v>
      </c>
      <c r="C52" s="21">
        <f>SUM(C46:C51)</f>
        <v>3442572</v>
      </c>
      <c r="D52" s="21">
        <f>SUM(D46:D51)</f>
        <v>3442572</v>
      </c>
      <c r="E52" s="16">
        <f>D52/B52</f>
        <v>6.8851440000000004</v>
      </c>
    </row>
    <row r="53" spans="1:5" x14ac:dyDescent="0.25">
      <c r="A53" s="47" t="s">
        <v>53</v>
      </c>
      <c r="B53" s="22">
        <v>3150000</v>
      </c>
      <c r="C53" s="22">
        <v>3150000</v>
      </c>
      <c r="D53" s="22">
        <v>2916806</v>
      </c>
      <c r="E53" s="23"/>
    </row>
    <row r="54" spans="1:5" ht="45" x14ac:dyDescent="0.25">
      <c r="A54" s="48" t="s">
        <v>54</v>
      </c>
      <c r="B54" s="24">
        <v>850000</v>
      </c>
      <c r="C54" s="24">
        <v>850000</v>
      </c>
      <c r="D54" s="24">
        <v>787538</v>
      </c>
      <c r="E54" s="23"/>
    </row>
    <row r="55" spans="1:5" x14ac:dyDescent="0.25">
      <c r="A55" s="44" t="s">
        <v>55</v>
      </c>
      <c r="B55" s="18">
        <f>B53+B54</f>
        <v>4000000</v>
      </c>
      <c r="C55" s="18">
        <f t="shared" ref="C55:D55" si="9">C53+C54</f>
        <v>4000000</v>
      </c>
      <c r="D55" s="18">
        <f t="shared" si="9"/>
        <v>3704344</v>
      </c>
      <c r="E55" s="23"/>
    </row>
    <row r="56" spans="1:5" ht="28.5" x14ac:dyDescent="0.25">
      <c r="A56" s="49" t="s">
        <v>56</v>
      </c>
      <c r="B56" s="25">
        <f>B16+B17+B37+B41+B45+B52+B55</f>
        <v>292196660</v>
      </c>
      <c r="C56" s="25">
        <f t="shared" ref="C56:D56" si="10">C16+C17+C37+C41+C45+C52+C55</f>
        <v>288787444</v>
      </c>
      <c r="D56" s="25">
        <f t="shared" si="10"/>
        <v>187385096</v>
      </c>
      <c r="E56" s="26">
        <f>D56/B56</f>
        <v>0.64129787109818437</v>
      </c>
    </row>
    <row r="58" spans="1:5" ht="45" x14ac:dyDescent="0.25">
      <c r="A58" s="45" t="s">
        <v>57</v>
      </c>
      <c r="B58" s="19">
        <v>0</v>
      </c>
      <c r="C58" s="19">
        <v>5737134</v>
      </c>
      <c r="D58" s="19">
        <v>5737134</v>
      </c>
      <c r="E58" s="20"/>
    </row>
    <row r="59" spans="1:5" ht="30" x14ac:dyDescent="0.25">
      <c r="A59" s="34" t="s">
        <v>58</v>
      </c>
      <c r="B59" s="19">
        <v>68233340</v>
      </c>
      <c r="C59" s="19">
        <v>77861290</v>
      </c>
      <c r="D59" s="19">
        <v>77861290</v>
      </c>
      <c r="E59" s="20"/>
    </row>
    <row r="60" spans="1:5" ht="28.5" x14ac:dyDescent="0.25">
      <c r="A60" s="46" t="s">
        <v>59</v>
      </c>
      <c r="B60" s="21">
        <f>SUM(B58:B59)</f>
        <v>68233340</v>
      </c>
      <c r="C60" s="21">
        <f>SUM(C58:C59)</f>
        <v>83598424</v>
      </c>
      <c r="D60" s="21">
        <f>SUM(D58:D59)</f>
        <v>83598424</v>
      </c>
      <c r="E60" s="27"/>
    </row>
    <row r="61" spans="1:5" ht="28.5" x14ac:dyDescent="0.25">
      <c r="A61" s="51" t="s">
        <v>60</v>
      </c>
      <c r="B61" s="28">
        <f>SUM(B60)</f>
        <v>68233340</v>
      </c>
      <c r="C61" s="28">
        <f t="shared" ref="C61:D61" si="11">SUM(C60)</f>
        <v>83598424</v>
      </c>
      <c r="D61" s="28">
        <f t="shared" si="11"/>
        <v>83598424</v>
      </c>
      <c r="E61" s="29"/>
    </row>
    <row r="62" spans="1:5" x14ac:dyDescent="0.25">
      <c r="A62" s="34"/>
      <c r="B62" s="1"/>
      <c r="C62" s="1"/>
      <c r="D62" s="1"/>
      <c r="E62" s="1"/>
    </row>
    <row r="63" spans="1:5" x14ac:dyDescent="0.25">
      <c r="A63" s="52" t="s">
        <v>61</v>
      </c>
      <c r="B63" s="30">
        <f>B56+B61</f>
        <v>360430000</v>
      </c>
      <c r="C63" s="30">
        <f t="shared" ref="C63:D63" si="12">C56+C61</f>
        <v>372385868</v>
      </c>
      <c r="D63" s="30">
        <f t="shared" si="12"/>
        <v>270983520</v>
      </c>
      <c r="E63" s="31">
        <f>D63/B63</f>
        <v>0.75183397608412172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2017-05-30T07:53:23Z</dcterms:created>
  <dcterms:modified xsi:type="dcterms:W3CDTF">2017-05-30T07:55:30Z</dcterms:modified>
</cp:coreProperties>
</file>