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Kiadás feladatonként -01" sheetId="1" r:id="rId1"/>
    <sheet name="Kiadás feladatonként - 2" sheetId="2" r:id="rId2"/>
  </sheets>
  <externalReferences>
    <externalReference r:id="rId3"/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2" l="1"/>
  <c r="F70" i="2"/>
  <c r="I66" i="2"/>
  <c r="I65" i="2"/>
  <c r="H64" i="2"/>
  <c r="E64" i="2"/>
  <c r="I64" i="2" s="1"/>
  <c r="I63" i="2"/>
  <c r="I62" i="2"/>
  <c r="I61" i="2"/>
  <c r="I60" i="2"/>
  <c r="I59" i="2"/>
  <c r="G58" i="2"/>
  <c r="F58" i="2"/>
  <c r="D58" i="2"/>
  <c r="D67" i="2" s="1"/>
  <c r="I57" i="2"/>
  <c r="H57" i="2"/>
  <c r="E57" i="2"/>
  <c r="I56" i="2"/>
  <c r="I55" i="2"/>
  <c r="I54" i="2"/>
  <c r="I53" i="2"/>
  <c r="I52" i="2"/>
  <c r="I51" i="2"/>
  <c r="I50" i="2"/>
  <c r="I49" i="2"/>
  <c r="H48" i="2"/>
  <c r="H58" i="2" s="1"/>
  <c r="H67" i="2" s="1"/>
  <c r="H70" i="2" s="1"/>
  <c r="E48" i="2"/>
  <c r="I47" i="2"/>
  <c r="I46" i="2"/>
  <c r="I45" i="2"/>
  <c r="I44" i="2"/>
  <c r="I43" i="2"/>
  <c r="I42" i="2"/>
  <c r="I41" i="2"/>
  <c r="H41" i="2"/>
  <c r="E41" i="2"/>
  <c r="E58" i="2" s="1"/>
  <c r="E67" i="2" s="1"/>
  <c r="E70" i="2" s="1"/>
  <c r="I70" i="2" s="1"/>
  <c r="I40" i="2"/>
  <c r="I39" i="2"/>
  <c r="I38" i="2"/>
  <c r="H37" i="2"/>
  <c r="H69" i="2" s="1"/>
  <c r="H71" i="2" s="1"/>
  <c r="G37" i="2"/>
  <c r="G69" i="2" s="1"/>
  <c r="G71" i="2" s="1"/>
  <c r="I36" i="2"/>
  <c r="H36" i="2"/>
  <c r="E36" i="2"/>
  <c r="I35" i="2"/>
  <c r="I34" i="2"/>
  <c r="I33" i="2"/>
  <c r="I32" i="2"/>
  <c r="I31" i="2"/>
  <c r="I30" i="2"/>
  <c r="I29" i="2"/>
  <c r="I28" i="2"/>
  <c r="I27" i="2"/>
  <c r="I26" i="2"/>
  <c r="H26" i="2"/>
  <c r="E26" i="2"/>
  <c r="D26" i="2"/>
  <c r="D37" i="2" s="1"/>
  <c r="I25" i="2"/>
  <c r="I24" i="2"/>
  <c r="I23" i="2"/>
  <c r="I22" i="2"/>
  <c r="H21" i="2"/>
  <c r="F21" i="2"/>
  <c r="F37" i="2" s="1"/>
  <c r="F69" i="2" s="1"/>
  <c r="F71" i="2" s="1"/>
  <c r="E21" i="2"/>
  <c r="E37" i="2" s="1"/>
  <c r="E69" i="2" s="1"/>
  <c r="E71" i="2" s="1"/>
  <c r="D21" i="2"/>
  <c r="I21" i="2" s="1"/>
  <c r="I20" i="2"/>
  <c r="I19" i="2"/>
  <c r="I18" i="2"/>
  <c r="I17" i="2"/>
  <c r="I16" i="2"/>
  <c r="I15" i="2"/>
  <c r="I14" i="2"/>
  <c r="I13" i="2"/>
  <c r="H13" i="2"/>
  <c r="D13" i="2"/>
  <c r="I12" i="2"/>
  <c r="I11" i="2"/>
  <c r="I10" i="2"/>
  <c r="I9" i="2"/>
  <c r="I8" i="2"/>
  <c r="I72" i="1"/>
  <c r="I71" i="1"/>
  <c r="I70" i="1"/>
  <c r="I69" i="1"/>
  <c r="I68" i="1"/>
  <c r="I67" i="1"/>
  <c r="G66" i="1"/>
  <c r="E66" i="1"/>
  <c r="I66" i="1" s="1"/>
  <c r="I65" i="1"/>
  <c r="I64" i="1"/>
  <c r="I63" i="1"/>
  <c r="I62" i="1"/>
  <c r="I61" i="1"/>
  <c r="G61" i="1"/>
  <c r="E61" i="1"/>
  <c r="D61" i="1"/>
  <c r="I60" i="1"/>
  <c r="I59" i="1"/>
  <c r="I58" i="1"/>
  <c r="I57" i="1"/>
  <c r="I56" i="1"/>
  <c r="I55" i="1"/>
  <c r="I54" i="1"/>
  <c r="I53" i="1"/>
  <c r="H51" i="1"/>
  <c r="G51" i="1"/>
  <c r="F51" i="1"/>
  <c r="E51" i="1"/>
  <c r="I51" i="1" s="1"/>
  <c r="D51" i="1"/>
  <c r="I50" i="1"/>
  <c r="I49" i="1"/>
  <c r="I48" i="1"/>
  <c r="I47" i="1"/>
  <c r="I46" i="1"/>
  <c r="H45" i="1"/>
  <c r="G45" i="1"/>
  <c r="F45" i="1"/>
  <c r="E45" i="1"/>
  <c r="I45" i="1" s="1"/>
  <c r="I44" i="1"/>
  <c r="I43" i="1"/>
  <c r="H42" i="1"/>
  <c r="G42" i="1"/>
  <c r="F42" i="1"/>
  <c r="E42" i="1"/>
  <c r="I42" i="1" s="1"/>
  <c r="D42" i="1"/>
  <c r="I41" i="1"/>
  <c r="I40" i="1"/>
  <c r="I39" i="1"/>
  <c r="I38" i="1"/>
  <c r="I37" i="1"/>
  <c r="I36" i="1"/>
  <c r="I35" i="1"/>
  <c r="H34" i="1"/>
  <c r="G34" i="1"/>
  <c r="F34" i="1"/>
  <c r="E34" i="1"/>
  <c r="D34" i="1"/>
  <c r="I34" i="1" s="1"/>
  <c r="I33" i="1"/>
  <c r="I32" i="1"/>
  <c r="H31" i="1"/>
  <c r="H52" i="1" s="1"/>
  <c r="G31" i="1"/>
  <c r="G52" i="1" s="1"/>
  <c r="F31" i="1"/>
  <c r="F52" i="1" s="1"/>
  <c r="E31" i="1"/>
  <c r="D30" i="1"/>
  <c r="I30" i="1" s="1"/>
  <c r="I29" i="1"/>
  <c r="I28" i="1"/>
  <c r="I27" i="1"/>
  <c r="G25" i="1"/>
  <c r="E25" i="1"/>
  <c r="E26" i="1" s="1"/>
  <c r="D25" i="1"/>
  <c r="I24" i="1"/>
  <c r="I23" i="1"/>
  <c r="I22" i="1"/>
  <c r="H21" i="1"/>
  <c r="H26" i="1" s="1"/>
  <c r="G21" i="1"/>
  <c r="G26" i="1" s="1"/>
  <c r="F21" i="1"/>
  <c r="F26" i="1" s="1"/>
  <c r="E21" i="1"/>
  <c r="D21" i="1"/>
  <c r="D26" i="1" s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7" i="2" l="1"/>
  <c r="D69" i="2"/>
  <c r="I37" i="2"/>
  <c r="I58" i="2"/>
  <c r="I48" i="2"/>
  <c r="I26" i="1"/>
  <c r="E52" i="1"/>
  <c r="I25" i="1"/>
  <c r="D31" i="1"/>
  <c r="I31" i="1" s="1"/>
  <c r="I21" i="1"/>
  <c r="D71" i="2" l="1"/>
  <c r="I71" i="2" s="1"/>
  <c r="I69" i="2"/>
  <c r="D52" i="1"/>
  <c r="I52" i="1" s="1"/>
</calcChain>
</file>

<file path=xl/sharedStrings.xml><?xml version="1.0" encoding="utf-8"?>
<sst xmlns="http://schemas.openxmlformats.org/spreadsheetml/2006/main" count="349" uniqueCount="326">
  <si>
    <t xml:space="preserve"> Tószeg Községi Önkormányzat 2020. évi költségvetésének összevont kiadás mérlege - Mindösszesen intézményeivel együtt</t>
  </si>
  <si>
    <t xml:space="preserve"> Ft-ban </t>
  </si>
  <si>
    <t>Sor-
szám</t>
  </si>
  <si>
    <t>Rovat megnevezése</t>
  </si>
  <si>
    <t>Rovat
száma</t>
  </si>
  <si>
    <t xml:space="preserve">Tószeg Községi
 Önkormányzat </t>
  </si>
  <si>
    <t>Tószegi Polgár-mesteri Hivatal</t>
  </si>
  <si>
    <t>Tószegi Óvoda</t>
  </si>
  <si>
    <t>Tószegi Konyha</t>
  </si>
  <si>
    <t>Községi Közkönyvtár</t>
  </si>
  <si>
    <t xml:space="preserve">Önkormányzat Mindösszesen: </t>
  </si>
  <si>
    <t>1.</t>
  </si>
  <si>
    <t>2.</t>
  </si>
  <si>
    <t>3.</t>
  </si>
  <si>
    <t>4.</t>
  </si>
  <si>
    <t>9.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</si>
  <si>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</si>
  <si>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</si>
  <si>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</si>
  <si>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</si>
  <si>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</si>
  <si>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</si>
  <si>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</si>
  <si>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</si>
  <si>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</si>
  <si>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</si>
  <si>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</si>
  <si>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</si>
  <si>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</si>
  <si>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</si>
  <si>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</si>
  <si>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</si>
  <si>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</si>
  <si>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</si>
  <si>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</si>
  <si>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</si>
  <si>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</si>
  <si>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</si>
  <si>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</si>
  <si>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</si>
  <si>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</si>
  <si>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</si>
  <si>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</si>
  <si>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</si>
  <si>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</si>
  <si>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</si>
  <si>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</si>
  <si>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</si>
  <si>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</si>
  <si>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</si>
  <si>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</si>
  <si>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</si>
  <si>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</si>
  <si>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</si>
  <si>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</si>
  <si>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</si>
  <si>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</si>
  <si>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</si>
  <si>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</si>
  <si>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</si>
  <si>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</si>
  <si>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</si>
  <si>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</si>
  <si>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</si>
  <si>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</si>
  <si>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</si>
  <si>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</si>
  <si>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</si>
  <si>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</si>
  <si>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</si>
  <si>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</si>
  <si>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</si>
  <si>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</si>
  <si>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</si>
  <si>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</si>
  <si>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</si>
  <si>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</si>
  <si>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</si>
  <si>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</si>
  <si>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</si>
  <si>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</si>
  <si>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</si>
  <si>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</si>
  <si>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</si>
  <si>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</si>
  <si>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</si>
  <si>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</si>
  <si>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</si>
  <si>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</si>
  <si>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</si>
  <si>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</si>
  <si>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</si>
  <si>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</si>
  <si>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</si>
  <si>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</si>
  <si>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</si>
  <si>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</si>
  <si>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</si>
  <si>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</si>
  <si>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</si>
  <si>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</si>
  <si>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</si>
  <si>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</si>
  <si>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</si>
  <si>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</si>
  <si>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</si>
  <si>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</si>
  <si>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</si>
  <si>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</si>
  <si>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</si>
  <si>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</si>
  <si>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</si>
  <si>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</si>
  <si>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</si>
  <si>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</si>
  <si>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</si>
  <si>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</si>
  <si>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</si>
  <si>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</si>
  <si>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</si>
  <si>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</si>
  <si>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</si>
  <si>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</si>
  <si>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</si>
  <si>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</si>
  <si>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</si>
  <si>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</si>
  <si>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</si>
  <si>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</si>
  <si>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</si>
  <si>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</si>
  <si>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</si>
  <si>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</si>
  <si>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</si>
  <si>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</si>
  <si>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</si>
  <si>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</si>
  <si>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</si>
  <si>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</si>
  <si>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</si>
  <si>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</si>
  <si>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</si>
  <si>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</si>
  <si>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</si>
  <si>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</si>
  <si>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</si>
  <si>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</si>
  <si>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</si>
  <si>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</si>
  <si>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</si>
  <si>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</si>
  <si>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</si>
  <si>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</si>
  <si>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</si>
  <si>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</si>
  <si>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</si>
  <si>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</si>
  <si>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</si>
  <si>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</si>
  <si>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</si>
  <si>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</si>
  <si>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</si>
  <si>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</si>
  <si>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</si>
  <si>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</si>
  <si>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</si>
  <si>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</si>
  <si>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</si>
  <si>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</si>
  <si>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</si>
  <si>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</si>
  <si>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</si>
  <si>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</si>
  <si>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</si>
  <si>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</si>
  <si>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</si>
  <si>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</si>
  <si>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</si>
  <si>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</si>
  <si>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</si>
  <si>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</si>
  <si>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</si>
  <si>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</si>
  <si>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</si>
  <si>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</si>
  <si>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</si>
  <si>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</si>
  <si>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</si>
  <si>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</si>
  <si>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</si>
  <si>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</si>
  <si>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</si>
  <si>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</si>
  <si>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</si>
  <si>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</si>
  <si>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</si>
  <si>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</si>
  <si>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</si>
  <si>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</si>
  <si>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</si>
  <si>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</si>
  <si>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8.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</si>
  <si>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</si>
  <si>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</si>
  <si>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</si>
  <si>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</si>
  <si>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</si>
  <si>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</si>
  <si>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</si>
  <si>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</si>
  <si>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</si>
  <si>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</si>
  <si>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</si>
  <si>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</si>
  <si>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</si>
  <si>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</si>
  <si>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</si>
  <si>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</si>
  <si>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</si>
  <si>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</si>
  <si>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</si>
  <si>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</si>
  <si>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</si>
  <si>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</si>
  <si>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</si>
  <si>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</si>
  <si>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</si>
  <si>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</si>
  <si>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</si>
  <si>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</si>
  <si>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</si>
  <si>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</si>
  <si>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</si>
  <si>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</si>
  <si>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</si>
  <si>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</si>
  <si>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</si>
  <si>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</si>
  <si>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</si>
  <si>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</si>
  <si>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</si>
  <si>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</si>
  <si>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</si>
  <si>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</si>
  <si>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</si>
  <si>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</si>
  <si>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</si>
  <si>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</si>
  <si>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</si>
  <si>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</si>
  <si>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</si>
  <si>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</si>
  <si>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</si>
  <si>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</si>
  <si>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</si>
  <si>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</si>
  <si>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</si>
  <si>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</si>
  <si>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</si>
  <si>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</si>
  <si>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</si>
  <si>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</si>
  <si>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</si>
  <si>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</si>
  <si>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</si>
  <si>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</si>
  <si>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</si>
  <si>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</si>
  <si>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(=96+97+98)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</si>
  <si>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</si>
  <si>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</si>
  <si>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</si>
  <si>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</si>
  <si>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</si>
  <si>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</si>
  <si>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</si>
  <si>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</si>
  <si>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</si>
  <si>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</si>
  <si>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</si>
  <si>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</si>
  <si>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</si>
  <si>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(=100+…+105)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</si>
  <si>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</si>
  <si>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</si>
  <si>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</si>
  <si>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</si>
  <si>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</si>
  <si>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</si>
  <si>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</si>
  <si>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</si>
  <si>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</si>
  <si>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</si>
  <si>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</si>
  <si>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</si>
  <si>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</si>
  <si>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</si>
  <si>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</si>
  <si>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</si>
  <si>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</si>
  <si>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(=113+114)</t>
  </si>
  <si>
    <t>K919</t>
  </si>
  <si>
    <t>Belföldi finanszírozás kiadásai (=99+106+107+108+109+110+111+112+115)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</si>
  <si>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</si>
  <si>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</si>
  <si>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</si>
  <si>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</si>
  <si>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</si>
  <si>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</si>
  <si>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</si>
  <si>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</si>
  <si>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</si>
  <si>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</si>
  <si>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</si>
  <si>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(=117+…+121)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</si>
  <si>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</si>
  <si>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</si>
  <si>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</si>
  <si>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</si>
  <si>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</si>
  <si>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(=116+122+123+124)</t>
  </si>
  <si>
    <t>K9</t>
  </si>
  <si>
    <t xml:space="preserve">Költségvetési Kiadás összesen: </t>
  </si>
  <si>
    <t xml:space="preserve">Finaszírozási kiadás összesen: </t>
  </si>
  <si>
    <t xml:space="preserve">Mindösszesen Kiadás: </t>
  </si>
  <si>
    <t xml:space="preserve">5. számú melléklet   1/ 2020 .(II.20.)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</si>
</sst>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0"/>
      <name val="Arial CE"/>
      <charset val="238"/>
    </font>
    <font>
      <b/>
      <sz val="11"/>
      <color indexed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2" borderId="0" xfId="0" applyFont="1" applyFill="1"/>
    <xf numFmtId="1" fontId="8" fillId="3" borderId="4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1" fontId="9" fillId="3" borderId="5" xfId="0" applyNumberFormat="1" applyFont="1" applyFill="1" applyBorder="1" applyAlignment="1">
      <alignment horizontal="center"/>
    </xf>
    <xf numFmtId="164" fontId="8" fillId="0" borderId="5" xfId="1" quotePrefix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indent="1"/>
    </xf>
    <xf numFmtId="0" fontId="8" fillId="0" borderId="5" xfId="1" applyFont="1" applyBorder="1" applyAlignment="1">
      <alignment vertical="center"/>
    </xf>
    <xf numFmtId="41" fontId="9" fillId="0" borderId="5" xfId="0" applyNumberFormat="1" applyFont="1" applyBorder="1"/>
    <xf numFmtId="165" fontId="8" fillId="0" borderId="5" xfId="1" applyNumberFormat="1" applyFont="1" applyBorder="1" applyAlignment="1">
      <alignment vertical="center"/>
    </xf>
    <xf numFmtId="0" fontId="8" fillId="0" borderId="5" xfId="1" applyFont="1" applyBorder="1" applyAlignment="1">
      <alignment horizontal="left" vertical="center" wrapText="1" indent="1"/>
    </xf>
    <xf numFmtId="0" fontId="5" fillId="3" borderId="4" xfId="1" quotePrefix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left" vertical="center" wrapText="1" indent="1"/>
    </xf>
    <xf numFmtId="0" fontId="5" fillId="3" borderId="5" xfId="1" applyFont="1" applyFill="1" applyBorder="1" applyAlignment="1">
      <alignment vertical="center"/>
    </xf>
    <xf numFmtId="41" fontId="6" fillId="3" borderId="5" xfId="0" applyNumberFormat="1" applyFont="1" applyFill="1" applyBorder="1"/>
    <xf numFmtId="0" fontId="8" fillId="4" borderId="5" xfId="1" applyFont="1" applyFill="1" applyBorder="1" applyAlignment="1">
      <alignment horizontal="left" vertical="center" wrapText="1" indent="1"/>
    </xf>
    <xf numFmtId="0" fontId="9" fillId="0" borderId="5" xfId="1" applyFont="1" applyBorder="1" applyAlignment="1">
      <alignment horizontal="left" vertical="center" wrapText="1" indent="1"/>
    </xf>
    <xf numFmtId="0" fontId="9" fillId="4" borderId="5" xfId="1" applyFont="1" applyFill="1" applyBorder="1" applyAlignment="1">
      <alignment horizontal="left" vertical="center" wrapText="1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9" fillId="0" borderId="5" xfId="1" applyFont="1" applyBorder="1" applyAlignment="1">
      <alignment horizontal="left" vertical="center" indent="1"/>
    </xf>
    <xf numFmtId="166" fontId="8" fillId="0" borderId="5" xfId="1" applyNumberFormat="1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indent="1"/>
    </xf>
    <xf numFmtId="0" fontId="9" fillId="0" borderId="9" xfId="0" applyFont="1" applyBorder="1"/>
    <xf numFmtId="0" fontId="9" fillId="0" borderId="10" xfId="0" applyFont="1" applyBorder="1" applyAlignment="1">
      <alignment horizontal="left" indent="1"/>
    </xf>
    <xf numFmtId="0" fontId="9" fillId="0" borderId="10" xfId="0" applyFont="1" applyBorder="1"/>
    <xf numFmtId="41" fontId="9" fillId="0" borderId="10" xfId="0" applyNumberFormat="1" applyFont="1" applyBorder="1"/>
    <xf numFmtId="0" fontId="9" fillId="3" borderId="11" xfId="0" applyFont="1" applyFill="1" applyBorder="1"/>
    <xf numFmtId="0" fontId="6" fillId="3" borderId="12" xfId="0" applyFont="1" applyFill="1" applyBorder="1" applyAlignment="1">
      <alignment horizontal="left" indent="1"/>
    </xf>
    <xf numFmtId="0" fontId="6" fillId="3" borderId="12" xfId="0" applyFont="1" applyFill="1" applyBorder="1"/>
    <xf numFmtId="41" fontId="6" fillId="3" borderId="12" xfId="0" applyNumberFormat="1" applyFont="1" applyFill="1" applyBorder="1"/>
    <xf numFmtId="0" fontId="6" fillId="3" borderId="13" xfId="0" applyFont="1" applyFill="1" applyBorder="1"/>
    <xf numFmtId="0" fontId="6" fillId="3" borderId="14" xfId="0" applyFont="1" applyFill="1" applyBorder="1" applyAlignment="1">
      <alignment horizontal="left" indent="1"/>
    </xf>
    <xf numFmtId="0" fontId="6" fillId="3" borderId="14" xfId="0" applyFont="1" applyFill="1" applyBorder="1"/>
    <xf numFmtId="41" fontId="6" fillId="3" borderId="14" xfId="0" applyNumberFormat="1" applyFont="1" applyFill="1" applyBorder="1"/>
    <xf numFmtId="0" fontId="9" fillId="3" borderId="13" xfId="0" applyFont="1" applyFill="1" applyBorder="1"/>
    <xf numFmtId="41" fontId="0" fillId="0" borderId="0" xfId="0" applyNumberFormat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&#214;nkorm&#225;nyzat%20k&#246;t.,%20&#246;nk.%20v&#225;ll.felad.%20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+5.%20&#214;sszevont%20m&#233;rl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 feladatonként - 1"/>
      <sheetName val="Bevétel feladatonként - 2"/>
      <sheetName val="Kiadás feladatonként - 1"/>
      <sheetName val="Kiadás feladatonként - 2"/>
      <sheetName val="Összes - Segédlet"/>
      <sheetName val="BEVÉTELEK"/>
      <sheetName val="KIADÁSOK"/>
    </sheetNames>
    <sheetDataSet>
      <sheetData sheetId="0"/>
      <sheetData sheetId="1"/>
      <sheetData sheetId="2">
        <row r="25">
          <cell r="D25">
            <v>57769000</v>
          </cell>
        </row>
        <row r="26">
          <cell r="D26">
            <v>7767000</v>
          </cell>
        </row>
        <row r="51">
          <cell r="D51">
            <v>64897000</v>
          </cell>
        </row>
        <row r="60">
          <cell r="D60">
            <v>22800000</v>
          </cell>
        </row>
        <row r="65">
          <cell r="D65">
            <v>0</v>
          </cell>
        </row>
        <row r="69">
          <cell r="D69">
            <v>4973000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 feladatonként - 1"/>
      <sheetName val="Bevétel feladatonként - 2"/>
      <sheetName val="Kiadás feladatonként - 1"/>
      <sheetName val="Kiadás feladatonként - 2"/>
    </sheetNames>
    <sheetDataSet>
      <sheetData sheetId="0"/>
      <sheetData sheetId="1"/>
      <sheetData sheetId="2">
        <row r="26">
          <cell r="E26">
            <v>74202000</v>
          </cell>
          <cell r="F26">
            <v>61897000</v>
          </cell>
          <cell r="G26">
            <v>19461000</v>
          </cell>
          <cell r="H26">
            <v>6628000</v>
          </cell>
        </row>
        <row r="27">
          <cell r="E27">
            <v>13451000</v>
          </cell>
          <cell r="F27">
            <v>10798000</v>
          </cell>
          <cell r="G27">
            <v>3406000</v>
          </cell>
          <cell r="H27">
            <v>1134000</v>
          </cell>
        </row>
        <row r="52">
          <cell r="E52">
            <v>28799000</v>
          </cell>
          <cell r="F52">
            <v>7792000</v>
          </cell>
          <cell r="G52">
            <v>64428000</v>
          </cell>
          <cell r="H52">
            <v>2712000</v>
          </cell>
        </row>
        <row r="62">
          <cell r="H62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</sheetData>
      <sheetData sheetId="3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topLeftCell="C1" workbookViewId="0">
      <selection activeCell="G1" sqref="G1:J1"/>
    </sheetView>
  </sheetViews>
  <sheetFormatPr defaultRowHeight="15" x14ac:dyDescent="0.25"/>
  <cols>
    <col min="2" max="2" width="104.28515625" customWidth="1"/>
    <col min="3" max="3" width="9.140625" customWidth="1"/>
    <col min="4" max="4" width="18.5703125" bestFit="1" customWidth="1"/>
    <col min="5" max="6" width="18.7109375" customWidth="1"/>
    <col min="7" max="8" width="16.7109375" customWidth="1"/>
    <col min="9" max="9" width="18.7109375" customWidth="1"/>
  </cols>
  <sheetData>
    <row r="1" spans="1:10" ht="17.25" x14ac:dyDescent="0.3">
      <c r="G1" s="46" t="s">
        <v>325</v>
      </c>
      <c r="H1" s="46"/>
      <c r="I1" s="46"/>
      <c r="J1" s="46"/>
    </row>
    <row r="2" spans="1:10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1"/>
    </row>
    <row r="3" spans="1:10" x14ac:dyDescent="0.25">
      <c r="A3" s="47"/>
      <c r="B3" s="47"/>
      <c r="C3" s="47"/>
      <c r="D3" s="47"/>
      <c r="E3" s="47"/>
      <c r="F3" s="47"/>
      <c r="G3" s="47"/>
      <c r="H3" s="47"/>
      <c r="I3" s="47"/>
      <c r="J3" s="1"/>
    </row>
    <row r="4" spans="1:10" ht="17.25" x14ac:dyDescent="0.3">
      <c r="A4" s="2"/>
      <c r="B4" s="2"/>
      <c r="C4" s="2"/>
      <c r="D4" s="2"/>
      <c r="E4" s="2"/>
      <c r="F4" s="2"/>
      <c r="G4" s="2"/>
      <c r="H4" s="2"/>
      <c r="I4" s="3" t="s">
        <v>1</v>
      </c>
      <c r="J4" s="1"/>
    </row>
    <row r="5" spans="1:10" x14ac:dyDescent="0.25">
      <c r="A5" s="48" t="s">
        <v>2</v>
      </c>
      <c r="B5" s="50" t="s">
        <v>3</v>
      </c>
      <c r="C5" s="52" t="s">
        <v>4</v>
      </c>
      <c r="D5" s="44" t="s">
        <v>5</v>
      </c>
      <c r="E5" s="44" t="s">
        <v>6</v>
      </c>
      <c r="F5" s="54" t="s">
        <v>7</v>
      </c>
      <c r="G5" s="54" t="s">
        <v>8</v>
      </c>
      <c r="H5" s="54" t="s">
        <v>9</v>
      </c>
      <c r="I5" s="44" t="s">
        <v>10</v>
      </c>
    </row>
    <row r="6" spans="1:10" x14ac:dyDescent="0.25">
      <c r="A6" s="49"/>
      <c r="B6" s="51"/>
      <c r="C6" s="53"/>
      <c r="D6" s="45"/>
      <c r="E6" s="45"/>
      <c r="F6" s="55"/>
      <c r="G6" s="55"/>
      <c r="H6" s="55"/>
      <c r="I6" s="45"/>
      <c r="J6" s="4"/>
    </row>
    <row r="7" spans="1:10" x14ac:dyDescent="0.25">
      <c r="A7" s="5" t="s">
        <v>11</v>
      </c>
      <c r="B7" s="6" t="s">
        <v>12</v>
      </c>
      <c r="C7" s="6" t="s">
        <v>13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14</v>
      </c>
      <c r="I7" s="7" t="s">
        <v>15</v>
      </c>
    </row>
    <row r="8" spans="1:10" x14ac:dyDescent="0.25">
      <c r="A8" s="8" t="s">
        <v>16</v>
      </c>
      <c r="B8" s="9" t="s">
        <v>17</v>
      </c>
      <c r="C8" s="10" t="s">
        <v>18</v>
      </c>
      <c r="D8" s="11">
        <v>43918000</v>
      </c>
      <c r="E8" s="11">
        <v>62140000</v>
      </c>
      <c r="F8" s="11">
        <v>52283000</v>
      </c>
      <c r="G8" s="11">
        <v>17923000</v>
      </c>
      <c r="H8" s="11">
        <v>5981000</v>
      </c>
      <c r="I8" s="11">
        <f>SUM(D8:H8)</f>
        <v>182245000</v>
      </c>
    </row>
    <row r="9" spans="1:10" x14ac:dyDescent="0.25">
      <c r="A9" s="8" t="s">
        <v>19</v>
      </c>
      <c r="B9" s="9" t="s">
        <v>20</v>
      </c>
      <c r="C9" s="12" t="s">
        <v>21</v>
      </c>
      <c r="D9" s="11">
        <v>1585000</v>
      </c>
      <c r="E9" s="11">
        <v>5214000</v>
      </c>
      <c r="F9" s="11">
        <v>4357000</v>
      </c>
      <c r="G9" s="11">
        <v>1454000</v>
      </c>
      <c r="H9" s="11">
        <v>500000</v>
      </c>
      <c r="I9" s="11">
        <f t="shared" ref="I9:I72" si="0">SUM(D9:H9)</f>
        <v>13110000</v>
      </c>
    </row>
    <row r="10" spans="1:10" x14ac:dyDescent="0.25">
      <c r="A10" s="8" t="s">
        <v>22</v>
      </c>
      <c r="B10" s="9" t="s">
        <v>23</v>
      </c>
      <c r="C10" s="12" t="s">
        <v>24</v>
      </c>
      <c r="D10" s="11"/>
      <c r="E10" s="11">
        <v>0</v>
      </c>
      <c r="F10" s="11"/>
      <c r="G10" s="11">
        <v>0</v>
      </c>
      <c r="H10" s="11"/>
      <c r="I10" s="11">
        <f t="shared" si="0"/>
        <v>0</v>
      </c>
    </row>
    <row r="11" spans="1:10" x14ac:dyDescent="0.25">
      <c r="A11" s="8" t="s">
        <v>25</v>
      </c>
      <c r="B11" s="13" t="s">
        <v>26</v>
      </c>
      <c r="C11" s="12" t="s">
        <v>27</v>
      </c>
      <c r="D11" s="11">
        <v>0</v>
      </c>
      <c r="E11" s="11">
        <v>0</v>
      </c>
      <c r="F11" s="11"/>
      <c r="G11" s="11">
        <v>0</v>
      </c>
      <c r="H11" s="11"/>
      <c r="I11" s="11">
        <f t="shared" si="0"/>
        <v>0</v>
      </c>
    </row>
    <row r="12" spans="1:10" x14ac:dyDescent="0.25">
      <c r="A12" s="8" t="s">
        <v>28</v>
      </c>
      <c r="B12" s="13" t="s">
        <v>29</v>
      </c>
      <c r="C12" s="12" t="s">
        <v>30</v>
      </c>
      <c r="D12" s="11">
        <v>0</v>
      </c>
      <c r="E12" s="11">
        <v>0</v>
      </c>
      <c r="F12" s="11"/>
      <c r="G12" s="11">
        <v>0</v>
      </c>
      <c r="H12" s="11"/>
      <c r="I12" s="11">
        <f t="shared" si="0"/>
        <v>0</v>
      </c>
    </row>
    <row r="13" spans="1:10" x14ac:dyDescent="0.25">
      <c r="A13" s="8" t="s">
        <v>31</v>
      </c>
      <c r="B13" s="13" t="s">
        <v>32</v>
      </c>
      <c r="C13" s="12" t="s">
        <v>33</v>
      </c>
      <c r="D13" s="11"/>
      <c r="E13" s="11">
        <v>754000</v>
      </c>
      <c r="F13" s="11"/>
      <c r="G13" s="11"/>
      <c r="H13" s="11"/>
      <c r="I13" s="11">
        <f t="shared" si="0"/>
        <v>754000</v>
      </c>
    </row>
    <row r="14" spans="1:10" x14ac:dyDescent="0.25">
      <c r="A14" s="8" t="s">
        <v>34</v>
      </c>
      <c r="B14" s="13" t="s">
        <v>35</v>
      </c>
      <c r="C14" s="12" t="s">
        <v>36</v>
      </c>
      <c r="D14" s="11">
        <v>151000</v>
      </c>
      <c r="E14" s="11">
        <v>2113000</v>
      </c>
      <c r="F14" s="11"/>
      <c r="G14" s="11">
        <v>0</v>
      </c>
      <c r="H14" s="11"/>
      <c r="I14" s="11">
        <f t="shared" si="0"/>
        <v>2264000</v>
      </c>
    </row>
    <row r="15" spans="1:10" x14ac:dyDescent="0.25">
      <c r="A15" s="8" t="s">
        <v>37</v>
      </c>
      <c r="B15" s="13" t="s">
        <v>38</v>
      </c>
      <c r="C15" s="12" t="s">
        <v>39</v>
      </c>
      <c r="D15" s="11">
        <v>0</v>
      </c>
      <c r="E15" s="11">
        <v>0</v>
      </c>
      <c r="F15" s="11"/>
      <c r="G15" s="11">
        <v>0</v>
      </c>
      <c r="H15" s="11"/>
      <c r="I15" s="11">
        <f t="shared" si="0"/>
        <v>0</v>
      </c>
    </row>
    <row r="16" spans="1:10" x14ac:dyDescent="0.25">
      <c r="A16" s="8" t="s">
        <v>40</v>
      </c>
      <c r="B16" s="13" t="s">
        <v>41</v>
      </c>
      <c r="C16" s="12" t="s">
        <v>42</v>
      </c>
      <c r="D16" s="11">
        <v>121000</v>
      </c>
      <c r="E16" s="11">
        <v>1613000</v>
      </c>
      <c r="F16" s="11">
        <v>565000</v>
      </c>
      <c r="G16" s="11">
        <v>0</v>
      </c>
      <c r="H16" s="11">
        <v>123000</v>
      </c>
      <c r="I16" s="11">
        <f t="shared" si="0"/>
        <v>2422000</v>
      </c>
    </row>
    <row r="17" spans="1:9" x14ac:dyDescent="0.25">
      <c r="A17" s="8" t="s">
        <v>43</v>
      </c>
      <c r="B17" s="13" t="s">
        <v>44</v>
      </c>
      <c r="C17" s="12" t="s">
        <v>45</v>
      </c>
      <c r="D17" s="11"/>
      <c r="E17" s="11">
        <v>168000</v>
      </c>
      <c r="F17" s="11"/>
      <c r="G17" s="11"/>
      <c r="H17" s="11"/>
      <c r="I17" s="11">
        <f t="shared" si="0"/>
        <v>168000</v>
      </c>
    </row>
    <row r="18" spans="1:9" x14ac:dyDescent="0.25">
      <c r="A18" s="8" t="s">
        <v>46</v>
      </c>
      <c r="B18" s="13" t="s">
        <v>47</v>
      </c>
      <c r="C18" s="12" t="s">
        <v>48</v>
      </c>
      <c r="D18" s="11"/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</row>
    <row r="19" spans="1:9" x14ac:dyDescent="0.25">
      <c r="A19" s="8" t="s">
        <v>49</v>
      </c>
      <c r="B19" s="13" t="s">
        <v>50</v>
      </c>
      <c r="C19" s="12" t="s">
        <v>51</v>
      </c>
      <c r="D19" s="11"/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</row>
    <row r="20" spans="1:9" x14ac:dyDescent="0.25">
      <c r="A20" s="8" t="s">
        <v>52</v>
      </c>
      <c r="B20" s="13" t="s">
        <v>53</v>
      </c>
      <c r="C20" s="12" t="s">
        <v>54</v>
      </c>
      <c r="D20" s="11">
        <v>127000</v>
      </c>
      <c r="E20" s="11">
        <v>700000</v>
      </c>
      <c r="F20" s="11">
        <v>192000</v>
      </c>
      <c r="G20" s="11">
        <v>84000</v>
      </c>
      <c r="H20" s="11">
        <v>24000</v>
      </c>
      <c r="I20" s="11">
        <f t="shared" si="0"/>
        <v>1127000</v>
      </c>
    </row>
    <row r="21" spans="1:9" x14ac:dyDescent="0.25">
      <c r="A21" s="14" t="s">
        <v>55</v>
      </c>
      <c r="B21" s="15" t="s">
        <v>56</v>
      </c>
      <c r="C21" s="16" t="s">
        <v>57</v>
      </c>
      <c r="D21" s="17">
        <f>SUM(D8:D20)</f>
        <v>45902000</v>
      </c>
      <c r="E21" s="17">
        <f>SUM(E8:E20)</f>
        <v>72702000</v>
      </c>
      <c r="F21" s="17">
        <f>SUM(F8:F20)</f>
        <v>57397000</v>
      </c>
      <c r="G21" s="17">
        <f t="shared" ref="G21" si="1">SUM(G8:G20)</f>
        <v>19461000</v>
      </c>
      <c r="H21" s="17">
        <f>SUM(H8:H20)</f>
        <v>6628000</v>
      </c>
      <c r="I21" s="17">
        <f t="shared" si="0"/>
        <v>202090000</v>
      </c>
    </row>
    <row r="22" spans="1:9" x14ac:dyDescent="0.25">
      <c r="A22" s="8" t="s">
        <v>58</v>
      </c>
      <c r="B22" s="13" t="s">
        <v>59</v>
      </c>
      <c r="C22" s="12" t="s">
        <v>60</v>
      </c>
      <c r="D22" s="11">
        <v>11007000</v>
      </c>
      <c r="E22" s="11">
        <v>0</v>
      </c>
      <c r="F22" s="11">
        <v>0</v>
      </c>
      <c r="G22" s="11">
        <v>0</v>
      </c>
      <c r="H22" s="11">
        <v>0</v>
      </c>
      <c r="I22" s="11">
        <f t="shared" si="0"/>
        <v>11007000</v>
      </c>
    </row>
    <row r="23" spans="1:9" x14ac:dyDescent="0.25">
      <c r="A23" s="8" t="s">
        <v>61</v>
      </c>
      <c r="B23" s="13" t="s">
        <v>62</v>
      </c>
      <c r="C23" s="12" t="s">
        <v>63</v>
      </c>
      <c r="D23" s="11"/>
      <c r="E23" s="11">
        <v>300000</v>
      </c>
      <c r="F23" s="11">
        <v>0</v>
      </c>
      <c r="G23" s="11">
        <v>0</v>
      </c>
      <c r="H23" s="11">
        <v>0</v>
      </c>
      <c r="I23" s="11">
        <f t="shared" si="0"/>
        <v>300000</v>
      </c>
    </row>
    <row r="24" spans="1:9" x14ac:dyDescent="0.25">
      <c r="A24" s="8" t="s">
        <v>64</v>
      </c>
      <c r="B24" s="9" t="s">
        <v>65</v>
      </c>
      <c r="C24" s="12" t="s">
        <v>66</v>
      </c>
      <c r="D24" s="11">
        <v>860000</v>
      </c>
      <c r="E24" s="11">
        <v>1200000</v>
      </c>
      <c r="F24" s="11">
        <v>4500000</v>
      </c>
      <c r="G24" s="11">
        <v>0</v>
      </c>
      <c r="H24" s="11">
        <v>0</v>
      </c>
      <c r="I24" s="11">
        <f t="shared" si="0"/>
        <v>6560000</v>
      </c>
    </row>
    <row r="25" spans="1:9" x14ac:dyDescent="0.25">
      <c r="A25" s="14" t="s">
        <v>67</v>
      </c>
      <c r="B25" s="15" t="s">
        <v>68</v>
      </c>
      <c r="C25" s="16" t="s">
        <v>69</v>
      </c>
      <c r="D25" s="17">
        <f>SUM(D22:D24)</f>
        <v>11867000</v>
      </c>
      <c r="E25" s="17">
        <f>SUM(E22:E24)</f>
        <v>1500000</v>
      </c>
      <c r="F25" s="17">
        <v>0</v>
      </c>
      <c r="G25" s="17">
        <f t="shared" ref="G25" si="2">SUM(G22:G24)</f>
        <v>0</v>
      </c>
      <c r="H25" s="17">
        <v>0</v>
      </c>
      <c r="I25" s="17">
        <f t="shared" si="0"/>
        <v>13367000</v>
      </c>
    </row>
    <row r="26" spans="1:9" x14ac:dyDescent="0.25">
      <c r="A26" s="14" t="s">
        <v>70</v>
      </c>
      <c r="B26" s="15" t="s">
        <v>71</v>
      </c>
      <c r="C26" s="16" t="s">
        <v>72</v>
      </c>
      <c r="D26" s="17">
        <f>D21+D25</f>
        <v>57769000</v>
      </c>
      <c r="E26" s="17">
        <f>E21+E25</f>
        <v>74202000</v>
      </c>
      <c r="F26" s="17">
        <f>SUM(F21:F25)</f>
        <v>61897000</v>
      </c>
      <c r="G26" s="17">
        <f t="shared" ref="G26" si="3">G21+G25</f>
        <v>19461000</v>
      </c>
      <c r="H26" s="17">
        <f>H21+H25</f>
        <v>6628000</v>
      </c>
      <c r="I26" s="17">
        <f t="shared" si="0"/>
        <v>219957000</v>
      </c>
    </row>
    <row r="27" spans="1:9" x14ac:dyDescent="0.25">
      <c r="A27" s="14" t="s">
        <v>73</v>
      </c>
      <c r="B27" s="15" t="s">
        <v>74</v>
      </c>
      <c r="C27" s="16" t="s">
        <v>75</v>
      </c>
      <c r="D27" s="17">
        <v>7767000</v>
      </c>
      <c r="E27" s="17">
        <v>13451000</v>
      </c>
      <c r="F27" s="17">
        <v>10798000</v>
      </c>
      <c r="G27" s="17">
        <v>3406000</v>
      </c>
      <c r="H27" s="17">
        <v>1134000</v>
      </c>
      <c r="I27" s="17">
        <f t="shared" si="0"/>
        <v>36556000</v>
      </c>
    </row>
    <row r="28" spans="1:9" x14ac:dyDescent="0.25">
      <c r="A28" s="8" t="s">
        <v>76</v>
      </c>
      <c r="B28" s="13" t="s">
        <v>77</v>
      </c>
      <c r="C28" s="12" t="s">
        <v>78</v>
      </c>
      <c r="D28" s="11">
        <v>140000</v>
      </c>
      <c r="E28" s="11">
        <v>730000</v>
      </c>
      <c r="F28" s="11">
        <v>400000</v>
      </c>
      <c r="G28" s="11">
        <v>13000</v>
      </c>
      <c r="H28" s="11">
        <v>900000</v>
      </c>
      <c r="I28" s="11">
        <f t="shared" si="0"/>
        <v>2183000</v>
      </c>
    </row>
    <row r="29" spans="1:9" x14ac:dyDescent="0.25">
      <c r="A29" s="8" t="s">
        <v>79</v>
      </c>
      <c r="B29" s="13" t="s">
        <v>80</v>
      </c>
      <c r="C29" s="12" t="s">
        <v>81</v>
      </c>
      <c r="D29" s="11">
        <v>2377000</v>
      </c>
      <c r="E29" s="11">
        <v>3100000</v>
      </c>
      <c r="F29" s="11">
        <v>841000</v>
      </c>
      <c r="G29" s="11">
        <v>37101000</v>
      </c>
      <c r="H29" s="11">
        <v>86000</v>
      </c>
      <c r="I29" s="11">
        <f t="shared" si="0"/>
        <v>43505000</v>
      </c>
    </row>
    <row r="30" spans="1:9" x14ac:dyDescent="0.25">
      <c r="A30" s="8" t="s">
        <v>82</v>
      </c>
      <c r="B30" s="13" t="s">
        <v>83</v>
      </c>
      <c r="C30" s="12" t="s">
        <v>84</v>
      </c>
      <c r="D30" s="11">
        <f>SUM(D28:D29)</f>
        <v>2517000</v>
      </c>
      <c r="E30" s="11">
        <v>0</v>
      </c>
      <c r="F30" s="11"/>
      <c r="G30" s="11">
        <v>0</v>
      </c>
      <c r="H30" s="11">
        <v>0</v>
      </c>
      <c r="I30" s="11">
        <f t="shared" si="0"/>
        <v>2517000</v>
      </c>
    </row>
    <row r="31" spans="1:9" x14ac:dyDescent="0.25">
      <c r="A31" s="14" t="s">
        <v>85</v>
      </c>
      <c r="B31" s="15" t="s">
        <v>86</v>
      </c>
      <c r="C31" s="16" t="s">
        <v>87</v>
      </c>
      <c r="D31" s="17">
        <f>SUM(D30)</f>
        <v>2517000</v>
      </c>
      <c r="E31" s="17">
        <f>SUM(E28:E30)</f>
        <v>3830000</v>
      </c>
      <c r="F31" s="17">
        <f>SUM(F28:F30)</f>
        <v>1241000</v>
      </c>
      <c r="G31" s="17">
        <f t="shared" ref="G31" si="4">SUM(G28:G30)</f>
        <v>37114000</v>
      </c>
      <c r="H31" s="17">
        <f>SUM(H28:H30)</f>
        <v>986000</v>
      </c>
      <c r="I31" s="17">
        <f t="shared" si="0"/>
        <v>45688000</v>
      </c>
    </row>
    <row r="32" spans="1:9" x14ac:dyDescent="0.25">
      <c r="A32" s="8" t="s">
        <v>88</v>
      </c>
      <c r="B32" s="13" t="s">
        <v>89</v>
      </c>
      <c r="C32" s="12" t="s">
        <v>90</v>
      </c>
      <c r="D32" s="11">
        <v>250000</v>
      </c>
      <c r="E32" s="11">
        <v>2000000</v>
      </c>
      <c r="F32" s="11">
        <v>60000</v>
      </c>
      <c r="G32" s="11">
        <v>0</v>
      </c>
      <c r="H32" s="11">
        <v>145000</v>
      </c>
      <c r="I32" s="11">
        <f t="shared" si="0"/>
        <v>2455000</v>
      </c>
    </row>
    <row r="33" spans="1:9" x14ac:dyDescent="0.25">
      <c r="A33" s="8" t="s">
        <v>91</v>
      </c>
      <c r="B33" s="13" t="s">
        <v>92</v>
      </c>
      <c r="C33" s="12" t="s">
        <v>93</v>
      </c>
      <c r="D33" s="11">
        <v>270000</v>
      </c>
      <c r="E33" s="11">
        <v>1000000</v>
      </c>
      <c r="F33" s="11">
        <v>200000</v>
      </c>
      <c r="G33" s="11">
        <v>115000</v>
      </c>
      <c r="H33" s="11">
        <v>40000</v>
      </c>
      <c r="I33" s="11">
        <f t="shared" si="0"/>
        <v>1625000</v>
      </c>
    </row>
    <row r="34" spans="1:9" x14ac:dyDescent="0.25">
      <c r="A34" s="14" t="s">
        <v>94</v>
      </c>
      <c r="B34" s="15" t="s">
        <v>95</v>
      </c>
      <c r="C34" s="16" t="s">
        <v>96</v>
      </c>
      <c r="D34" s="17">
        <f>SUM(D32:D33)</f>
        <v>520000</v>
      </c>
      <c r="E34" s="17">
        <f>SUM(E32:E33)</f>
        <v>3000000</v>
      </c>
      <c r="F34" s="17">
        <f>SUM(F32:F33)</f>
        <v>260000</v>
      </c>
      <c r="G34" s="17">
        <f t="shared" ref="G34" si="5">SUM(G32:G33)</f>
        <v>115000</v>
      </c>
      <c r="H34" s="17">
        <f>SUM(H32:H33)</f>
        <v>185000</v>
      </c>
      <c r="I34" s="17">
        <f t="shared" si="0"/>
        <v>4080000</v>
      </c>
    </row>
    <row r="35" spans="1:9" x14ac:dyDescent="0.25">
      <c r="A35" s="8" t="s">
        <v>97</v>
      </c>
      <c r="B35" s="13" t="s">
        <v>98</v>
      </c>
      <c r="C35" s="12" t="s">
        <v>99</v>
      </c>
      <c r="D35" s="11">
        <v>12410000</v>
      </c>
      <c r="E35" s="11">
        <v>2200000</v>
      </c>
      <c r="F35" s="11">
        <v>2400000</v>
      </c>
      <c r="G35" s="11">
        <v>3505000</v>
      </c>
      <c r="H35" s="11">
        <v>500000</v>
      </c>
      <c r="I35" s="11">
        <f t="shared" si="0"/>
        <v>21015000</v>
      </c>
    </row>
    <row r="36" spans="1:9" x14ac:dyDescent="0.25">
      <c r="A36" s="8" t="s">
        <v>100</v>
      </c>
      <c r="B36" s="13" t="s">
        <v>101</v>
      </c>
      <c r="C36" s="12" t="s">
        <v>102</v>
      </c>
      <c r="D36" s="11">
        <v>417000</v>
      </c>
      <c r="E36" s="11">
        <v>0</v>
      </c>
      <c r="F36" s="11"/>
      <c r="G36" s="11">
        <v>0</v>
      </c>
      <c r="H36" s="11"/>
      <c r="I36" s="11">
        <f t="shared" si="0"/>
        <v>417000</v>
      </c>
    </row>
    <row r="37" spans="1:9" x14ac:dyDescent="0.25">
      <c r="A37" s="8" t="s">
        <v>103</v>
      </c>
      <c r="B37" s="13" t="s">
        <v>104</v>
      </c>
      <c r="C37" s="12" t="s">
        <v>105</v>
      </c>
      <c r="D37" s="11">
        <v>300000</v>
      </c>
      <c r="E37" s="11">
        <v>0</v>
      </c>
      <c r="F37" s="11"/>
      <c r="G37" s="11">
        <v>0</v>
      </c>
      <c r="H37" s="11"/>
      <c r="I37" s="11">
        <f t="shared" si="0"/>
        <v>300000</v>
      </c>
    </row>
    <row r="38" spans="1:9" x14ac:dyDescent="0.25">
      <c r="A38" s="8" t="s">
        <v>106</v>
      </c>
      <c r="B38" s="13" t="s">
        <v>107</v>
      </c>
      <c r="C38" s="12" t="s">
        <v>108</v>
      </c>
      <c r="D38" s="11">
        <v>3450000</v>
      </c>
      <c r="E38" s="11">
        <v>800000</v>
      </c>
      <c r="F38" s="11">
        <v>250000</v>
      </c>
      <c r="G38" s="11">
        <v>1039000</v>
      </c>
      <c r="H38" s="11">
        <v>235000</v>
      </c>
      <c r="I38" s="11">
        <f t="shared" si="0"/>
        <v>5774000</v>
      </c>
    </row>
    <row r="39" spans="1:9" x14ac:dyDescent="0.25">
      <c r="A39" s="8" t="s">
        <v>109</v>
      </c>
      <c r="B39" s="18" t="s">
        <v>110</v>
      </c>
      <c r="C39" s="12" t="s">
        <v>111</v>
      </c>
      <c r="D39" s="11">
        <v>3650000</v>
      </c>
      <c r="E39" s="11">
        <v>900000</v>
      </c>
      <c r="F39" s="11">
        <v>0</v>
      </c>
      <c r="G39" s="11">
        <v>0</v>
      </c>
      <c r="H39" s="11"/>
      <c r="I39" s="11">
        <f t="shared" si="0"/>
        <v>4550000</v>
      </c>
    </row>
    <row r="40" spans="1:9" x14ac:dyDescent="0.25">
      <c r="A40" s="8" t="s">
        <v>112</v>
      </c>
      <c r="B40" s="9" t="s">
        <v>113</v>
      </c>
      <c r="C40" s="12" t="s">
        <v>114</v>
      </c>
      <c r="D40" s="11"/>
      <c r="E40" s="11">
        <v>3230000</v>
      </c>
      <c r="F40" s="11"/>
      <c r="G40" s="11"/>
      <c r="H40" s="11"/>
      <c r="I40" s="11">
        <f t="shared" si="0"/>
        <v>3230000</v>
      </c>
    </row>
    <row r="41" spans="1:9" x14ac:dyDescent="0.25">
      <c r="A41" s="8" t="s">
        <v>115</v>
      </c>
      <c r="B41" s="13" t="s">
        <v>116</v>
      </c>
      <c r="C41" s="12" t="s">
        <v>117</v>
      </c>
      <c r="D41" s="11">
        <v>26383000</v>
      </c>
      <c r="E41" s="11">
        <v>8910000</v>
      </c>
      <c r="F41" s="11">
        <v>1675000</v>
      </c>
      <c r="G41" s="11">
        <v>400000</v>
      </c>
      <c r="H41" s="11">
        <v>150000</v>
      </c>
      <c r="I41" s="11">
        <f t="shared" si="0"/>
        <v>37518000</v>
      </c>
    </row>
    <row r="42" spans="1:9" x14ac:dyDescent="0.25">
      <c r="A42" s="14" t="s">
        <v>118</v>
      </c>
      <c r="B42" s="15" t="s">
        <v>119</v>
      </c>
      <c r="C42" s="16" t="s">
        <v>120</v>
      </c>
      <c r="D42" s="17">
        <f>SUM(D35:D41)</f>
        <v>46610000</v>
      </c>
      <c r="E42" s="17">
        <f>SUM(E35:E41)</f>
        <v>16040000</v>
      </c>
      <c r="F42" s="17">
        <f>SUM(F35:F41)</f>
        <v>4325000</v>
      </c>
      <c r="G42" s="17">
        <f t="shared" ref="G42" si="6">SUM(G35:G41)</f>
        <v>4944000</v>
      </c>
      <c r="H42" s="17">
        <f>SUM(H35:H41)</f>
        <v>885000</v>
      </c>
      <c r="I42" s="17">
        <f t="shared" si="0"/>
        <v>72804000</v>
      </c>
    </row>
    <row r="43" spans="1:9" x14ac:dyDescent="0.25">
      <c r="A43" s="8" t="s">
        <v>121</v>
      </c>
      <c r="B43" s="13" t="s">
        <v>122</v>
      </c>
      <c r="C43" s="12" t="s">
        <v>123</v>
      </c>
      <c r="D43" s="11"/>
      <c r="E43" s="11">
        <v>100000</v>
      </c>
      <c r="F43" s="11">
        <v>100000</v>
      </c>
      <c r="G43" s="11">
        <v>0</v>
      </c>
      <c r="H43" s="11">
        <v>15000</v>
      </c>
      <c r="I43" s="11">
        <f t="shared" si="0"/>
        <v>215000</v>
      </c>
    </row>
    <row r="44" spans="1:9" x14ac:dyDescent="0.25">
      <c r="A44" s="8" t="s">
        <v>124</v>
      </c>
      <c r="B44" s="13" t="s">
        <v>125</v>
      </c>
      <c r="C44" s="12" t="s">
        <v>126</v>
      </c>
      <c r="D44" s="11"/>
      <c r="E44" s="11">
        <v>0</v>
      </c>
      <c r="F44" s="11"/>
      <c r="G44" s="11">
        <v>0</v>
      </c>
      <c r="H44" s="11">
        <v>0</v>
      </c>
      <c r="I44" s="11">
        <f t="shared" si="0"/>
        <v>0</v>
      </c>
    </row>
    <row r="45" spans="1:9" x14ac:dyDescent="0.25">
      <c r="A45" s="14" t="s">
        <v>127</v>
      </c>
      <c r="B45" s="15" t="s">
        <v>128</v>
      </c>
      <c r="C45" s="16" t="s">
        <v>129</v>
      </c>
      <c r="D45" s="17"/>
      <c r="E45" s="17">
        <f>SUM(E43:E44)</f>
        <v>100000</v>
      </c>
      <c r="F45" s="17">
        <f>SUM(F43:F44)</f>
        <v>100000</v>
      </c>
      <c r="G45" s="17">
        <f t="shared" ref="G45" si="7">SUM(G43:G44)</f>
        <v>0</v>
      </c>
      <c r="H45" s="17">
        <f>SUM(H43:H44)</f>
        <v>15000</v>
      </c>
      <c r="I45" s="17">
        <f t="shared" si="0"/>
        <v>215000</v>
      </c>
    </row>
    <row r="46" spans="1:9" x14ac:dyDescent="0.25">
      <c r="A46" s="8" t="s">
        <v>130</v>
      </c>
      <c r="B46" s="13" t="s">
        <v>131</v>
      </c>
      <c r="C46" s="12" t="s">
        <v>132</v>
      </c>
      <c r="D46" s="11">
        <v>12925000</v>
      </c>
      <c r="E46" s="11">
        <v>5486000</v>
      </c>
      <c r="F46" s="11">
        <v>1816000</v>
      </c>
      <c r="G46" s="11">
        <v>11485000</v>
      </c>
      <c r="H46" s="11">
        <v>591000</v>
      </c>
      <c r="I46" s="11">
        <f t="shared" si="0"/>
        <v>32303000</v>
      </c>
    </row>
    <row r="47" spans="1:9" x14ac:dyDescent="0.25">
      <c r="A47" s="8" t="s">
        <v>133</v>
      </c>
      <c r="B47" s="13" t="s">
        <v>134</v>
      </c>
      <c r="C47" s="12" t="s">
        <v>135</v>
      </c>
      <c r="D47" s="11">
        <v>970000</v>
      </c>
      <c r="E47" s="11">
        <v>243000</v>
      </c>
      <c r="F47" s="11"/>
      <c r="G47" s="11">
        <v>10620000</v>
      </c>
      <c r="H47" s="11">
        <v>0</v>
      </c>
      <c r="I47" s="11">
        <f t="shared" si="0"/>
        <v>11833000</v>
      </c>
    </row>
    <row r="48" spans="1:9" x14ac:dyDescent="0.25">
      <c r="A48" s="8" t="s">
        <v>136</v>
      </c>
      <c r="B48" s="13" t="s">
        <v>137</v>
      </c>
      <c r="C48" s="12" t="s">
        <v>138</v>
      </c>
      <c r="D48" s="11"/>
      <c r="E48" s="11">
        <v>0</v>
      </c>
      <c r="F48" s="11"/>
      <c r="G48" s="11">
        <v>0</v>
      </c>
      <c r="H48" s="11">
        <v>0</v>
      </c>
      <c r="I48" s="11">
        <f t="shared" si="0"/>
        <v>0</v>
      </c>
    </row>
    <row r="49" spans="1:9" x14ac:dyDescent="0.25">
      <c r="A49" s="8" t="s">
        <v>139</v>
      </c>
      <c r="B49" s="13" t="s">
        <v>140</v>
      </c>
      <c r="C49" s="12" t="s">
        <v>141</v>
      </c>
      <c r="D49" s="11"/>
      <c r="E49" s="11">
        <v>0</v>
      </c>
      <c r="F49" s="11"/>
      <c r="G49" s="11">
        <v>0</v>
      </c>
      <c r="H49" s="11">
        <v>0</v>
      </c>
      <c r="I49" s="11">
        <f t="shared" si="0"/>
        <v>0</v>
      </c>
    </row>
    <row r="50" spans="1:9" x14ac:dyDescent="0.25">
      <c r="A50" s="8" t="s">
        <v>142</v>
      </c>
      <c r="B50" s="13" t="s">
        <v>143</v>
      </c>
      <c r="C50" s="12" t="s">
        <v>144</v>
      </c>
      <c r="D50" s="11">
        <v>1355000</v>
      </c>
      <c r="E50" s="11">
        <v>100000</v>
      </c>
      <c r="F50" s="11">
        <v>50000</v>
      </c>
      <c r="G50" s="11">
        <v>150000</v>
      </c>
      <c r="H50" s="11">
        <v>50000</v>
      </c>
      <c r="I50" s="11">
        <f t="shared" si="0"/>
        <v>1705000</v>
      </c>
    </row>
    <row r="51" spans="1:9" x14ac:dyDescent="0.25">
      <c r="A51" s="14" t="s">
        <v>145</v>
      </c>
      <c r="B51" s="15" t="s">
        <v>146</v>
      </c>
      <c r="C51" s="16" t="s">
        <v>147</v>
      </c>
      <c r="D51" s="17">
        <f>SUM(D46:D50)</f>
        <v>15250000</v>
      </c>
      <c r="E51" s="17">
        <f>SUM(E46:E50)</f>
        <v>5829000</v>
      </c>
      <c r="F51" s="17">
        <f>SUM(F46:F50)</f>
        <v>1866000</v>
      </c>
      <c r="G51" s="17">
        <f t="shared" ref="G51" si="8">SUM(G46:G50)</f>
        <v>22255000</v>
      </c>
      <c r="H51" s="17">
        <f>SUM(H46:H50)</f>
        <v>641000</v>
      </c>
      <c r="I51" s="17">
        <f t="shared" si="0"/>
        <v>45841000</v>
      </c>
    </row>
    <row r="52" spans="1:9" x14ac:dyDescent="0.25">
      <c r="A52" s="14" t="s">
        <v>148</v>
      </c>
      <c r="B52" s="15" t="s">
        <v>149</v>
      </c>
      <c r="C52" s="16" t="s">
        <v>150</v>
      </c>
      <c r="D52" s="17">
        <f>D51+D42+D34+D31</f>
        <v>64897000</v>
      </c>
      <c r="E52" s="17">
        <f>E31+E34+E42+E45+E51</f>
        <v>28799000</v>
      </c>
      <c r="F52" s="17">
        <f>F31+F34+F42+F51+F45</f>
        <v>7792000</v>
      </c>
      <c r="G52" s="17">
        <f>G31+G34+G42+G51</f>
        <v>64428000</v>
      </c>
      <c r="H52" s="17">
        <f>H31+H34+H42+H45+H51</f>
        <v>2712000</v>
      </c>
      <c r="I52" s="17">
        <f t="shared" si="0"/>
        <v>168628000</v>
      </c>
    </row>
    <row r="53" spans="1:9" x14ac:dyDescent="0.25">
      <c r="A53" s="8" t="s">
        <v>151</v>
      </c>
      <c r="B53" s="19" t="s">
        <v>152</v>
      </c>
      <c r="C53" s="12" t="s">
        <v>153</v>
      </c>
      <c r="D53" s="11"/>
      <c r="E53" s="11">
        <v>0</v>
      </c>
      <c r="F53" s="11">
        <v>0</v>
      </c>
      <c r="G53" s="11">
        <v>0</v>
      </c>
      <c r="H53" s="11">
        <v>0</v>
      </c>
      <c r="I53" s="11">
        <f t="shared" si="0"/>
        <v>0</v>
      </c>
    </row>
    <row r="54" spans="1:9" x14ac:dyDescent="0.25">
      <c r="A54" s="8" t="s">
        <v>154</v>
      </c>
      <c r="B54" s="19" t="s">
        <v>155</v>
      </c>
      <c r="C54" s="12" t="s">
        <v>156</v>
      </c>
      <c r="D54" s="11"/>
      <c r="E54" s="11"/>
      <c r="F54" s="11">
        <v>0</v>
      </c>
      <c r="G54" s="11">
        <v>0</v>
      </c>
      <c r="H54" s="11">
        <v>0</v>
      </c>
      <c r="I54" s="11">
        <f t="shared" si="0"/>
        <v>0</v>
      </c>
    </row>
    <row r="55" spans="1:9" x14ac:dyDescent="0.25">
      <c r="A55" s="8" t="s">
        <v>157</v>
      </c>
      <c r="B55" s="20" t="s">
        <v>158</v>
      </c>
      <c r="C55" s="12" t="s">
        <v>159</v>
      </c>
      <c r="D55" s="11"/>
      <c r="E55" s="11">
        <v>0</v>
      </c>
      <c r="F55" s="11">
        <v>0</v>
      </c>
      <c r="G55" s="11">
        <v>0</v>
      </c>
      <c r="H55" s="11">
        <v>0</v>
      </c>
      <c r="I55" s="11">
        <f t="shared" si="0"/>
        <v>0</v>
      </c>
    </row>
    <row r="56" spans="1:9" x14ac:dyDescent="0.25">
      <c r="A56" s="8" t="s">
        <v>160</v>
      </c>
      <c r="B56" s="20" t="s">
        <v>161</v>
      </c>
      <c r="C56" s="12" t="s">
        <v>162</v>
      </c>
      <c r="D56" s="11"/>
      <c r="E56" s="11">
        <v>0</v>
      </c>
      <c r="F56" s="11">
        <v>0</v>
      </c>
      <c r="G56" s="11">
        <v>0</v>
      </c>
      <c r="H56" s="11">
        <v>0</v>
      </c>
      <c r="I56" s="11">
        <f t="shared" si="0"/>
        <v>0</v>
      </c>
    </row>
    <row r="57" spans="1:9" x14ac:dyDescent="0.25">
      <c r="A57" s="8" t="s">
        <v>163</v>
      </c>
      <c r="B57" s="20" t="s">
        <v>164</v>
      </c>
      <c r="C57" s="12" t="s">
        <v>165</v>
      </c>
      <c r="D57" s="11"/>
      <c r="E57" s="11">
        <v>0</v>
      </c>
      <c r="F57" s="11">
        <v>0</v>
      </c>
      <c r="G57" s="11">
        <v>0</v>
      </c>
      <c r="H57" s="11">
        <v>0</v>
      </c>
      <c r="I57" s="11">
        <f t="shared" si="0"/>
        <v>0</v>
      </c>
    </row>
    <row r="58" spans="1:9" x14ac:dyDescent="0.25">
      <c r="A58" s="8" t="s">
        <v>166</v>
      </c>
      <c r="B58" s="19" t="s">
        <v>167</v>
      </c>
      <c r="C58" s="12" t="s">
        <v>168</v>
      </c>
      <c r="D58" s="11">
        <v>4500000</v>
      </c>
      <c r="E58" s="11">
        <v>0</v>
      </c>
      <c r="F58" s="11">
        <v>0</v>
      </c>
      <c r="G58" s="11">
        <v>0</v>
      </c>
      <c r="H58" s="11">
        <v>0</v>
      </c>
      <c r="I58" s="11">
        <f t="shared" si="0"/>
        <v>4500000</v>
      </c>
    </row>
    <row r="59" spans="1:9" x14ac:dyDescent="0.25">
      <c r="A59" s="8" t="s">
        <v>169</v>
      </c>
      <c r="B59" s="19" t="s">
        <v>170</v>
      </c>
      <c r="C59" s="12" t="s">
        <v>171</v>
      </c>
      <c r="D59" s="11"/>
      <c r="E59" s="11">
        <v>0</v>
      </c>
      <c r="F59" s="11">
        <v>0</v>
      </c>
      <c r="G59" s="11">
        <v>0</v>
      </c>
      <c r="H59" s="11">
        <v>0</v>
      </c>
      <c r="I59" s="11">
        <f t="shared" si="0"/>
        <v>0</v>
      </c>
    </row>
    <row r="60" spans="1:9" x14ac:dyDescent="0.25">
      <c r="A60" s="8" t="s">
        <v>172</v>
      </c>
      <c r="B60" s="19" t="s">
        <v>173</v>
      </c>
      <c r="C60" s="12" t="s">
        <v>174</v>
      </c>
      <c r="D60" s="11">
        <v>18300000</v>
      </c>
      <c r="E60" s="11">
        <v>0</v>
      </c>
      <c r="F60" s="11">
        <v>0</v>
      </c>
      <c r="G60" s="11">
        <v>0</v>
      </c>
      <c r="H60" s="11">
        <v>0</v>
      </c>
      <c r="I60" s="11">
        <f t="shared" si="0"/>
        <v>18300000</v>
      </c>
    </row>
    <row r="61" spans="1:9" x14ac:dyDescent="0.25">
      <c r="A61" s="14" t="s">
        <v>175</v>
      </c>
      <c r="B61" s="15" t="s">
        <v>176</v>
      </c>
      <c r="C61" s="16" t="s">
        <v>177</v>
      </c>
      <c r="D61" s="17">
        <f>SUM(D58:D60)</f>
        <v>22800000</v>
      </c>
      <c r="E61" s="17">
        <f>SUM(E53:E60)</f>
        <v>0</v>
      </c>
      <c r="F61" s="17">
        <v>0</v>
      </c>
      <c r="G61" s="17">
        <f t="shared" ref="G61" si="9">SUM(G53:G60)</f>
        <v>0</v>
      </c>
      <c r="H61" s="17">
        <v>0</v>
      </c>
      <c r="I61" s="17">
        <f t="shared" si="0"/>
        <v>22800000</v>
      </c>
    </row>
    <row r="62" spans="1:9" x14ac:dyDescent="0.25">
      <c r="A62" s="8" t="s">
        <v>178</v>
      </c>
      <c r="B62" s="19" t="s">
        <v>179</v>
      </c>
      <c r="C62" s="12" t="s">
        <v>180</v>
      </c>
      <c r="D62" s="11"/>
      <c r="E62" s="11">
        <v>0</v>
      </c>
      <c r="F62" s="11">
        <v>0</v>
      </c>
      <c r="G62" s="11">
        <v>0</v>
      </c>
      <c r="H62" s="11">
        <v>0</v>
      </c>
      <c r="I62" s="11">
        <f t="shared" si="0"/>
        <v>0</v>
      </c>
    </row>
    <row r="63" spans="1:9" x14ac:dyDescent="0.25">
      <c r="A63" s="8">
        <v>56</v>
      </c>
      <c r="B63" s="19" t="s">
        <v>181</v>
      </c>
      <c r="C63" s="12" t="s">
        <v>182</v>
      </c>
      <c r="D63" s="11"/>
      <c r="E63" s="11">
        <v>0</v>
      </c>
      <c r="F63" s="11">
        <v>0</v>
      </c>
      <c r="G63" s="11">
        <v>0</v>
      </c>
      <c r="H63" s="11">
        <v>0</v>
      </c>
      <c r="I63" s="11">
        <f t="shared" si="0"/>
        <v>0</v>
      </c>
    </row>
    <row r="64" spans="1:9" x14ac:dyDescent="0.25">
      <c r="A64" s="8">
        <v>57</v>
      </c>
      <c r="B64" s="19" t="s">
        <v>183</v>
      </c>
      <c r="C64" s="12" t="s">
        <v>184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f t="shared" si="0"/>
        <v>0</v>
      </c>
    </row>
    <row r="65" spans="1:10" x14ac:dyDescent="0.25">
      <c r="A65" s="8">
        <v>58</v>
      </c>
      <c r="B65" s="19" t="s">
        <v>185</v>
      </c>
      <c r="C65" s="12" t="s">
        <v>186</v>
      </c>
      <c r="D65" s="11"/>
      <c r="E65" s="11">
        <v>0</v>
      </c>
      <c r="F65" s="11">
        <v>0</v>
      </c>
      <c r="G65" s="11">
        <v>0</v>
      </c>
      <c r="H65" s="11">
        <v>0</v>
      </c>
      <c r="I65" s="11">
        <f t="shared" si="0"/>
        <v>0</v>
      </c>
    </row>
    <row r="66" spans="1:10" x14ac:dyDescent="0.25">
      <c r="A66" s="14">
        <v>59</v>
      </c>
      <c r="B66" s="15" t="s">
        <v>187</v>
      </c>
      <c r="C66" s="16" t="s">
        <v>188</v>
      </c>
      <c r="D66" s="17"/>
      <c r="E66" s="17">
        <f>SUM(E62:E65)</f>
        <v>0</v>
      </c>
      <c r="F66" s="17">
        <v>0</v>
      </c>
      <c r="G66" s="17">
        <f t="shared" ref="G66" si="10">SUM(G62:G65)</f>
        <v>0</v>
      </c>
      <c r="H66" s="17">
        <v>0</v>
      </c>
      <c r="I66" s="17">
        <f t="shared" si="0"/>
        <v>0</v>
      </c>
    </row>
    <row r="67" spans="1:10" x14ac:dyDescent="0.25">
      <c r="A67" s="8">
        <v>60</v>
      </c>
      <c r="B67" s="19" t="s">
        <v>189</v>
      </c>
      <c r="C67" s="12" t="s">
        <v>190</v>
      </c>
      <c r="D67" s="11"/>
      <c r="E67" s="11">
        <v>0</v>
      </c>
      <c r="F67" s="11">
        <v>0</v>
      </c>
      <c r="G67" s="11">
        <v>0</v>
      </c>
      <c r="H67" s="11">
        <v>0</v>
      </c>
      <c r="I67" s="11">
        <f t="shared" si="0"/>
        <v>0</v>
      </c>
    </row>
    <row r="68" spans="1:10" x14ac:dyDescent="0.25">
      <c r="A68" s="8">
        <v>61</v>
      </c>
      <c r="B68" s="19" t="s">
        <v>191</v>
      </c>
      <c r="C68" s="12" t="s">
        <v>192</v>
      </c>
      <c r="D68" s="11"/>
      <c r="E68" s="11">
        <v>0</v>
      </c>
      <c r="F68" s="11">
        <v>0</v>
      </c>
      <c r="G68" s="11">
        <v>0</v>
      </c>
      <c r="H68" s="11">
        <v>0</v>
      </c>
      <c r="I68" s="11">
        <f t="shared" si="0"/>
        <v>0</v>
      </c>
    </row>
    <row r="69" spans="1:10" x14ac:dyDescent="0.25">
      <c r="A69" s="8">
        <v>62</v>
      </c>
      <c r="B69" s="19" t="s">
        <v>193</v>
      </c>
      <c r="C69" s="12" t="s">
        <v>194</v>
      </c>
      <c r="D69" s="11"/>
      <c r="E69" s="11">
        <v>0</v>
      </c>
      <c r="F69" s="11">
        <v>0</v>
      </c>
      <c r="G69" s="11">
        <v>0</v>
      </c>
      <c r="H69" s="11">
        <v>0</v>
      </c>
      <c r="I69" s="11">
        <f t="shared" si="0"/>
        <v>0</v>
      </c>
    </row>
    <row r="70" spans="1:10" x14ac:dyDescent="0.25">
      <c r="A70" s="8">
        <v>63</v>
      </c>
      <c r="B70" s="19" t="s">
        <v>195</v>
      </c>
      <c r="C70" s="12" t="s">
        <v>196</v>
      </c>
      <c r="D70" s="11">
        <v>4973000</v>
      </c>
      <c r="E70" s="11">
        <v>0</v>
      </c>
      <c r="F70" s="11">
        <v>0</v>
      </c>
      <c r="G70" s="11">
        <v>0</v>
      </c>
      <c r="H70" s="11">
        <v>0</v>
      </c>
      <c r="I70" s="11">
        <f t="shared" si="0"/>
        <v>4973000</v>
      </c>
    </row>
    <row r="71" spans="1:10" x14ac:dyDescent="0.25">
      <c r="A71" s="8">
        <v>64</v>
      </c>
      <c r="B71" s="19" t="s">
        <v>197</v>
      </c>
      <c r="C71" s="12" t="s">
        <v>198</v>
      </c>
      <c r="D71" s="11"/>
      <c r="E71" s="11">
        <v>0</v>
      </c>
      <c r="F71" s="11">
        <v>0</v>
      </c>
      <c r="G71" s="11">
        <v>0</v>
      </c>
      <c r="H71" s="11">
        <v>0</v>
      </c>
      <c r="I71" s="11">
        <f t="shared" si="0"/>
        <v>0</v>
      </c>
      <c r="J71" s="21"/>
    </row>
    <row r="72" spans="1:10" x14ac:dyDescent="0.25">
      <c r="A72" s="8">
        <v>65</v>
      </c>
      <c r="B72" s="19" t="s">
        <v>199</v>
      </c>
      <c r="C72" s="12" t="s">
        <v>200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f t="shared" si="0"/>
        <v>0</v>
      </c>
      <c r="J72" s="22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</row>
    <row r="81" spans="1:10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</sheetData>
  <mergeCells count="11">
    <mergeCell ref="I5:I6"/>
    <mergeCell ref="G1:J1"/>
    <mergeCell ref="A2:I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B27" sqref="B27"/>
    </sheetView>
  </sheetViews>
  <sheetFormatPr defaultRowHeight="15" x14ac:dyDescent="0.25"/>
  <cols>
    <col min="2" max="2" width="104.28515625" customWidth="1"/>
    <col min="3" max="3" width="9.140625" customWidth="1"/>
    <col min="4" max="4" width="18.5703125" bestFit="1" customWidth="1"/>
    <col min="5" max="6" width="18.7109375" customWidth="1"/>
    <col min="7" max="8" width="16.7109375" customWidth="1"/>
    <col min="9" max="9" width="20.5703125" customWidth="1"/>
  </cols>
  <sheetData>
    <row r="1" spans="1:9" x14ac:dyDescent="0.25">
      <c r="F1" s="24"/>
    </row>
    <row r="2" spans="1:9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9" ht="17.25" x14ac:dyDescent="0.3">
      <c r="A4" s="2"/>
      <c r="B4" s="2"/>
      <c r="C4" s="2"/>
      <c r="D4" s="2"/>
      <c r="E4" s="2"/>
      <c r="F4" s="2"/>
      <c r="G4" s="2"/>
      <c r="H4" s="2"/>
      <c r="I4" s="3" t="s">
        <v>1</v>
      </c>
    </row>
    <row r="5" spans="1:9" x14ac:dyDescent="0.25">
      <c r="A5" s="48" t="s">
        <v>2</v>
      </c>
      <c r="B5" s="50" t="s">
        <v>3</v>
      </c>
      <c r="C5" s="52" t="s">
        <v>4</v>
      </c>
      <c r="D5" s="44" t="s">
        <v>5</v>
      </c>
      <c r="E5" s="44" t="s">
        <v>6</v>
      </c>
      <c r="F5" s="54" t="s">
        <v>7</v>
      </c>
      <c r="G5" s="54" t="s">
        <v>8</v>
      </c>
      <c r="H5" s="54" t="s">
        <v>9</v>
      </c>
      <c r="I5" s="44" t="s">
        <v>10</v>
      </c>
    </row>
    <row r="6" spans="1:9" x14ac:dyDescent="0.25">
      <c r="A6" s="49"/>
      <c r="B6" s="51"/>
      <c r="C6" s="53"/>
      <c r="D6" s="45"/>
      <c r="E6" s="45"/>
      <c r="F6" s="55"/>
      <c r="G6" s="55"/>
      <c r="H6" s="55"/>
      <c r="I6" s="45"/>
    </row>
    <row r="7" spans="1:9" x14ac:dyDescent="0.25">
      <c r="A7" s="5" t="s">
        <v>11</v>
      </c>
      <c r="B7" s="6" t="s">
        <v>12</v>
      </c>
      <c r="C7" s="6" t="s">
        <v>13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201</v>
      </c>
      <c r="I7" s="7" t="s">
        <v>15</v>
      </c>
    </row>
    <row r="8" spans="1:9" x14ac:dyDescent="0.25">
      <c r="A8" s="8">
        <v>66</v>
      </c>
      <c r="B8" s="19" t="s">
        <v>202</v>
      </c>
      <c r="C8" s="12" t="s">
        <v>203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f>SUM(D8:H8)</f>
        <v>0</v>
      </c>
    </row>
    <row r="9" spans="1:9" x14ac:dyDescent="0.25">
      <c r="A9" s="8">
        <v>67</v>
      </c>
      <c r="B9" s="25" t="s">
        <v>204</v>
      </c>
      <c r="C9" s="12" t="s">
        <v>205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f t="shared" ref="I9:I67" si="0">SUM(D9:H9)</f>
        <v>0</v>
      </c>
    </row>
    <row r="10" spans="1:9" x14ac:dyDescent="0.25">
      <c r="A10" s="8">
        <v>68</v>
      </c>
      <c r="B10" s="19" t="s">
        <v>206</v>
      </c>
      <c r="C10" s="12" t="s">
        <v>207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0"/>
        <v>0</v>
      </c>
    </row>
    <row r="11" spans="1:9" x14ac:dyDescent="0.25">
      <c r="A11" s="8">
        <v>69</v>
      </c>
      <c r="B11" s="19" t="s">
        <v>208</v>
      </c>
      <c r="C11" s="12" t="s">
        <v>209</v>
      </c>
      <c r="D11" s="11">
        <v>22950000</v>
      </c>
      <c r="E11" s="11">
        <v>0</v>
      </c>
      <c r="F11" s="11">
        <v>0</v>
      </c>
      <c r="G11" s="11">
        <v>0</v>
      </c>
      <c r="H11" s="11">
        <v>0</v>
      </c>
      <c r="I11" s="11">
        <f t="shared" si="0"/>
        <v>22950000</v>
      </c>
    </row>
    <row r="12" spans="1:9" x14ac:dyDescent="0.25">
      <c r="A12" s="8">
        <v>70</v>
      </c>
      <c r="B12" s="25" t="s">
        <v>210</v>
      </c>
      <c r="C12" s="12" t="s">
        <v>211</v>
      </c>
      <c r="D12" s="11">
        <v>16337000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0"/>
        <v>16337000</v>
      </c>
    </row>
    <row r="13" spans="1:9" x14ac:dyDescent="0.25">
      <c r="A13" s="14">
        <v>71</v>
      </c>
      <c r="B13" s="15" t="s">
        <v>212</v>
      </c>
      <c r="C13" s="16" t="s">
        <v>213</v>
      </c>
      <c r="D13" s="17">
        <f>D12+D11+'[1]Kiadás feladatonként - 1'!D69</f>
        <v>44260000</v>
      </c>
      <c r="E13" s="17"/>
      <c r="F13" s="17">
        <v>0</v>
      </c>
      <c r="G13" s="17">
        <v>0</v>
      </c>
      <c r="H13" s="17">
        <f>'[2]Kiadás feladatonként - 1'!H62+'[2]Kiadás feladatonként - 1'!H66+'[2]Kiadás feladatonként - 1'!H67+'[2]Kiadás feladatonként - 1'!H68+'[2]Kiadás feladatonként - 1'!H69+'[2]Kiadás feladatonként - 1'!H70+'[2]Kiadás feladatonként - 1'!H71+'[2]Kiadás feladatonként - 1'!H72+'[2]Kiadás feladatonként - 2'!H8+'[2]Kiadás feladatonként - 2'!H9+'[2]Kiadás feladatonként - 2'!H10+'[2]Kiadás feladatonként - 2'!H11+'[2]Kiadás feladatonként - 2'!H12</f>
        <v>0</v>
      </c>
      <c r="I13" s="17">
        <f t="shared" si="0"/>
        <v>44260000</v>
      </c>
    </row>
    <row r="14" spans="1:9" x14ac:dyDescent="0.25">
      <c r="A14" s="8">
        <v>72</v>
      </c>
      <c r="B14" s="26" t="s">
        <v>214</v>
      </c>
      <c r="C14" s="12" t="s">
        <v>215</v>
      </c>
      <c r="D14" s="11">
        <v>0</v>
      </c>
      <c r="E14" s="11">
        <v>0</v>
      </c>
      <c r="F14" s="11">
        <v>0</v>
      </c>
      <c r="G14" s="11"/>
      <c r="H14" s="11">
        <v>0</v>
      </c>
      <c r="I14" s="11">
        <f t="shared" si="0"/>
        <v>0</v>
      </c>
    </row>
    <row r="15" spans="1:9" x14ac:dyDescent="0.25">
      <c r="A15" s="8">
        <v>73</v>
      </c>
      <c r="B15" s="26" t="s">
        <v>216</v>
      </c>
      <c r="C15" s="12" t="s">
        <v>217</v>
      </c>
      <c r="D15" s="11">
        <v>13000000</v>
      </c>
      <c r="E15" s="11">
        <v>0</v>
      </c>
      <c r="F15" s="11">
        <v>0</v>
      </c>
      <c r="G15" s="11">
        <v>0</v>
      </c>
      <c r="H15" s="11">
        <v>0</v>
      </c>
      <c r="I15" s="11">
        <f t="shared" si="0"/>
        <v>13000000</v>
      </c>
    </row>
    <row r="16" spans="1:9" x14ac:dyDescent="0.25">
      <c r="A16" s="8">
        <v>74</v>
      </c>
      <c r="B16" s="26" t="s">
        <v>218</v>
      </c>
      <c r="C16" s="12" t="s">
        <v>219</v>
      </c>
      <c r="D16" s="11">
        <v>0</v>
      </c>
      <c r="E16" s="11">
        <v>0</v>
      </c>
      <c r="F16" s="11">
        <v>400000</v>
      </c>
      <c r="G16" s="11">
        <v>0</v>
      </c>
      <c r="H16" s="11">
        <v>0</v>
      </c>
      <c r="I16" s="11">
        <f t="shared" si="0"/>
        <v>400000</v>
      </c>
    </row>
    <row r="17" spans="1:9" x14ac:dyDescent="0.25">
      <c r="A17" s="8">
        <v>75</v>
      </c>
      <c r="B17" s="26" t="s">
        <v>220</v>
      </c>
      <c r="C17" s="12" t="s">
        <v>221</v>
      </c>
      <c r="D17" s="11">
        <v>787000</v>
      </c>
      <c r="E17" s="11">
        <v>472000</v>
      </c>
      <c r="F17" s="11">
        <v>214000</v>
      </c>
      <c r="G17" s="11"/>
      <c r="H17" s="11">
        <v>0</v>
      </c>
      <c r="I17" s="11">
        <f t="shared" si="0"/>
        <v>1473000</v>
      </c>
    </row>
    <row r="18" spans="1:9" x14ac:dyDescent="0.25">
      <c r="A18" s="8">
        <v>76</v>
      </c>
      <c r="B18" s="9" t="s">
        <v>222</v>
      </c>
      <c r="C18" s="12" t="s">
        <v>223</v>
      </c>
      <c r="D18" s="11"/>
      <c r="E18" s="11">
        <v>0</v>
      </c>
      <c r="F18" s="11">
        <v>0</v>
      </c>
      <c r="G18" s="11">
        <v>0</v>
      </c>
      <c r="H18" s="11">
        <v>0</v>
      </c>
      <c r="I18" s="11">
        <f t="shared" si="0"/>
        <v>0</v>
      </c>
    </row>
    <row r="19" spans="1:9" x14ac:dyDescent="0.25">
      <c r="A19" s="8">
        <v>77</v>
      </c>
      <c r="B19" s="9" t="s">
        <v>224</v>
      </c>
      <c r="C19" s="12" t="s">
        <v>225</v>
      </c>
      <c r="D19" s="11"/>
      <c r="E19" s="11">
        <v>0</v>
      </c>
      <c r="F19" s="11">
        <v>0</v>
      </c>
      <c r="G19" s="11">
        <v>0</v>
      </c>
      <c r="H19" s="11">
        <v>0</v>
      </c>
      <c r="I19" s="11">
        <f t="shared" si="0"/>
        <v>0</v>
      </c>
    </row>
    <row r="20" spans="1:9" x14ac:dyDescent="0.25">
      <c r="A20" s="8">
        <v>78</v>
      </c>
      <c r="B20" s="9" t="s">
        <v>226</v>
      </c>
      <c r="C20" s="12" t="s">
        <v>227</v>
      </c>
      <c r="D20" s="11">
        <v>213000</v>
      </c>
      <c r="E20" s="11">
        <v>128000</v>
      </c>
      <c r="F20" s="11">
        <v>166000</v>
      </c>
      <c r="G20" s="11"/>
      <c r="H20" s="11">
        <v>0</v>
      </c>
      <c r="I20" s="11">
        <f t="shared" si="0"/>
        <v>507000</v>
      </c>
    </row>
    <row r="21" spans="1:9" x14ac:dyDescent="0.25">
      <c r="A21" s="14">
        <v>79</v>
      </c>
      <c r="B21" s="15" t="s">
        <v>228</v>
      </c>
      <c r="C21" s="16" t="s">
        <v>229</v>
      </c>
      <c r="D21" s="17">
        <f>SUM(D14:D20)</f>
        <v>14000000</v>
      </c>
      <c r="E21" s="17">
        <f>SUM(E14:E20)</f>
        <v>600000</v>
      </c>
      <c r="F21" s="17">
        <f>SUM(F14:F20)</f>
        <v>780000</v>
      </c>
      <c r="G21" s="17"/>
      <c r="H21" s="17">
        <f t="shared" ref="H21" si="1">SUM(H14:H20)</f>
        <v>0</v>
      </c>
      <c r="I21" s="17">
        <f t="shared" si="0"/>
        <v>15380000</v>
      </c>
    </row>
    <row r="22" spans="1:9" x14ac:dyDescent="0.25">
      <c r="A22" s="8">
        <v>80</v>
      </c>
      <c r="B22" s="19" t="s">
        <v>230</v>
      </c>
      <c r="C22" s="12" t="s">
        <v>231</v>
      </c>
      <c r="D22" s="11">
        <v>32409000</v>
      </c>
      <c r="E22" s="11">
        <v>0</v>
      </c>
      <c r="F22" s="11">
        <v>0</v>
      </c>
      <c r="G22" s="11">
        <v>0</v>
      </c>
      <c r="H22" s="11"/>
      <c r="I22" s="11">
        <f t="shared" si="0"/>
        <v>32409000</v>
      </c>
    </row>
    <row r="23" spans="1:9" x14ac:dyDescent="0.25">
      <c r="A23" s="8">
        <v>81</v>
      </c>
      <c r="B23" s="19" t="s">
        <v>232</v>
      </c>
      <c r="C23" s="12" t="s">
        <v>233</v>
      </c>
      <c r="D23" s="11"/>
      <c r="E23" s="11">
        <v>0</v>
      </c>
      <c r="F23" s="11">
        <v>0</v>
      </c>
      <c r="G23" s="11">
        <v>0</v>
      </c>
      <c r="H23" s="11"/>
      <c r="I23" s="11">
        <f t="shared" si="0"/>
        <v>0</v>
      </c>
    </row>
    <row r="24" spans="1:9" x14ac:dyDescent="0.25">
      <c r="A24" s="8">
        <v>82</v>
      </c>
      <c r="B24" s="19" t="s">
        <v>234</v>
      </c>
      <c r="C24" s="12" t="s">
        <v>235</v>
      </c>
      <c r="D24" s="11">
        <v>0</v>
      </c>
      <c r="E24" s="11">
        <v>0</v>
      </c>
      <c r="F24" s="11">
        <v>0</v>
      </c>
      <c r="G24" s="11">
        <v>0</v>
      </c>
      <c r="H24" s="11"/>
      <c r="I24" s="11">
        <f t="shared" si="0"/>
        <v>0</v>
      </c>
    </row>
    <row r="25" spans="1:9" x14ac:dyDescent="0.25">
      <c r="A25" s="8">
        <v>83</v>
      </c>
      <c r="B25" s="19" t="s">
        <v>236</v>
      </c>
      <c r="C25" s="12" t="s">
        <v>237</v>
      </c>
      <c r="D25" s="11">
        <v>8591000</v>
      </c>
      <c r="E25" s="11">
        <v>0</v>
      </c>
      <c r="F25" s="11">
        <v>0</v>
      </c>
      <c r="G25" s="11">
        <v>0</v>
      </c>
      <c r="H25" s="11"/>
      <c r="I25" s="11">
        <f t="shared" si="0"/>
        <v>8591000</v>
      </c>
    </row>
    <row r="26" spans="1:9" x14ac:dyDescent="0.25">
      <c r="A26" s="14">
        <v>84</v>
      </c>
      <c r="B26" s="15" t="s">
        <v>238</v>
      </c>
      <c r="C26" s="16" t="s">
        <v>239</v>
      </c>
      <c r="D26" s="17">
        <f>SUM(D22:D25)</f>
        <v>41000000</v>
      </c>
      <c r="E26" s="17">
        <f>SUM(E22:E25)</f>
        <v>0</v>
      </c>
      <c r="F26" s="17">
        <v>0</v>
      </c>
      <c r="G26" s="17">
        <v>0</v>
      </c>
      <c r="H26" s="17">
        <f t="shared" ref="H26" si="2">SUM(H22:H25)</f>
        <v>0</v>
      </c>
      <c r="I26" s="17">
        <f t="shared" si="0"/>
        <v>41000000</v>
      </c>
    </row>
    <row r="27" spans="1:9" x14ac:dyDescent="0.25">
      <c r="A27" s="8">
        <v>85</v>
      </c>
      <c r="B27" s="19" t="s">
        <v>240</v>
      </c>
      <c r="C27" s="12" t="s">
        <v>241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f t="shared" si="0"/>
        <v>0</v>
      </c>
    </row>
    <row r="28" spans="1:9" x14ac:dyDescent="0.25">
      <c r="A28" s="8">
        <v>86</v>
      </c>
      <c r="B28" s="19" t="s">
        <v>242</v>
      </c>
      <c r="C28" s="12" t="s">
        <v>243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f t="shared" si="0"/>
        <v>0</v>
      </c>
    </row>
    <row r="29" spans="1:9" x14ac:dyDescent="0.25">
      <c r="A29" s="8">
        <v>87</v>
      </c>
      <c r="B29" s="19" t="s">
        <v>244</v>
      </c>
      <c r="C29" s="12" t="s">
        <v>245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f t="shared" si="0"/>
        <v>0</v>
      </c>
    </row>
    <row r="30" spans="1:9" x14ac:dyDescent="0.25">
      <c r="A30" s="8">
        <v>88</v>
      </c>
      <c r="B30" s="19" t="s">
        <v>246</v>
      </c>
      <c r="C30" s="12" t="s">
        <v>247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 t="shared" si="0"/>
        <v>0</v>
      </c>
    </row>
    <row r="31" spans="1:9" x14ac:dyDescent="0.25">
      <c r="A31" s="8">
        <v>89</v>
      </c>
      <c r="B31" s="19" t="s">
        <v>248</v>
      </c>
      <c r="C31" s="12" t="s">
        <v>249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f t="shared" si="0"/>
        <v>0</v>
      </c>
    </row>
    <row r="32" spans="1:9" x14ac:dyDescent="0.25">
      <c r="A32" s="8">
        <v>90</v>
      </c>
      <c r="B32" s="19" t="s">
        <v>250</v>
      </c>
      <c r="C32" s="12" t="s">
        <v>251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f t="shared" si="0"/>
        <v>0</v>
      </c>
    </row>
    <row r="33" spans="1:9" x14ac:dyDescent="0.25">
      <c r="A33" s="8">
        <v>91</v>
      </c>
      <c r="B33" s="19" t="s">
        <v>252</v>
      </c>
      <c r="C33" s="12" t="s">
        <v>253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f t="shared" si="0"/>
        <v>0</v>
      </c>
    </row>
    <row r="34" spans="1:9" x14ac:dyDescent="0.25">
      <c r="A34" s="8">
        <v>92</v>
      </c>
      <c r="B34" s="19" t="s">
        <v>254</v>
      </c>
      <c r="C34" s="12" t="s">
        <v>255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f t="shared" si="0"/>
        <v>0</v>
      </c>
    </row>
    <row r="35" spans="1:9" x14ac:dyDescent="0.25">
      <c r="A35" s="8">
        <v>93</v>
      </c>
      <c r="B35" s="19" t="s">
        <v>256</v>
      </c>
      <c r="C35" s="12" t="s">
        <v>257</v>
      </c>
      <c r="D35" s="11"/>
      <c r="E35" s="11">
        <v>0</v>
      </c>
      <c r="F35" s="11">
        <v>0</v>
      </c>
      <c r="G35" s="11">
        <v>0</v>
      </c>
      <c r="H35" s="11">
        <v>0</v>
      </c>
      <c r="I35" s="11">
        <f t="shared" si="0"/>
        <v>0</v>
      </c>
    </row>
    <row r="36" spans="1:9" x14ac:dyDescent="0.25">
      <c r="A36" s="14">
        <v>94</v>
      </c>
      <c r="B36" s="15" t="s">
        <v>258</v>
      </c>
      <c r="C36" s="16" t="s">
        <v>259</v>
      </c>
      <c r="D36" s="17">
        <v>0</v>
      </c>
      <c r="E36" s="17">
        <f>SUM(E27:E35)</f>
        <v>0</v>
      </c>
      <c r="F36" s="17">
        <v>0</v>
      </c>
      <c r="G36" s="17">
        <v>0</v>
      </c>
      <c r="H36" s="17">
        <f t="shared" ref="H36" si="3">SUM(H27:H35)</f>
        <v>0</v>
      </c>
      <c r="I36" s="17">
        <f t="shared" si="0"/>
        <v>0</v>
      </c>
    </row>
    <row r="37" spans="1:9" x14ac:dyDescent="0.25">
      <c r="A37" s="14">
        <v>95</v>
      </c>
      <c r="B37" s="15" t="s">
        <v>260</v>
      </c>
      <c r="C37" s="16" t="s">
        <v>261</v>
      </c>
      <c r="D37" s="17">
        <f>D36+D26+D21+D13+'[1]Kiadás feladatonként - 1'!D65+'[1]Kiadás feladatonként - 1'!D60+'[1]Kiadás feladatonként - 1'!D51+'[1]Kiadás feladatonként - 1'!D26+'[1]Kiadás feladatonként - 1'!D25</f>
        <v>252493000</v>
      </c>
      <c r="E37" s="17">
        <f>E21+'[2]Kiadás feladatonként - 1'!E26+'[2]Kiadás feladatonként - 1'!E27+'[2]Kiadás feladatonként - 1'!E52</f>
        <v>117052000</v>
      </c>
      <c r="F37" s="17">
        <f>F21+'[2]Kiadás feladatonként - 1'!F26+'[2]Kiadás feladatonként - 1'!F27+'[2]Kiadás feladatonként - 1'!F52</f>
        <v>81267000</v>
      </c>
      <c r="G37" s="17">
        <f>G21+'[2]Kiadás feladatonként - 1'!G26+'[2]Kiadás feladatonként - 1'!G27+'[2]Kiadás feladatonként - 1'!G52</f>
        <v>87295000</v>
      </c>
      <c r="H37" s="17">
        <f>H21+'[2]Kiadás feladatonként - 1'!H26+'[2]Kiadás feladatonként - 1'!H27+'[2]Kiadás feladatonként - 1'!H52</f>
        <v>10474000</v>
      </c>
      <c r="I37" s="17">
        <f t="shared" si="0"/>
        <v>548581000</v>
      </c>
    </row>
    <row r="38" spans="1:9" x14ac:dyDescent="0.25">
      <c r="A38" s="8">
        <v>96</v>
      </c>
      <c r="B38" s="27" t="s">
        <v>262</v>
      </c>
      <c r="C38" s="28" t="s">
        <v>263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f t="shared" si="0"/>
        <v>0</v>
      </c>
    </row>
    <row r="39" spans="1:9" x14ac:dyDescent="0.25">
      <c r="A39" s="8">
        <v>97</v>
      </c>
      <c r="B39" s="27" t="s">
        <v>264</v>
      </c>
      <c r="C39" s="28" t="s">
        <v>265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f t="shared" si="0"/>
        <v>0</v>
      </c>
    </row>
    <row r="40" spans="1:9" x14ac:dyDescent="0.25">
      <c r="A40" s="8">
        <v>98</v>
      </c>
      <c r="B40" s="27" t="s">
        <v>266</v>
      </c>
      <c r="C40" s="28" t="s">
        <v>267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f t="shared" si="0"/>
        <v>0</v>
      </c>
    </row>
    <row r="41" spans="1:9" x14ac:dyDescent="0.25">
      <c r="A41" s="14">
        <v>99</v>
      </c>
      <c r="B41" s="15" t="s">
        <v>268</v>
      </c>
      <c r="C41" s="16" t="s">
        <v>269</v>
      </c>
      <c r="D41" s="17">
        <v>0</v>
      </c>
      <c r="E41" s="17">
        <f>SUM(E38:E40)</f>
        <v>0</v>
      </c>
      <c r="F41" s="17">
        <v>0</v>
      </c>
      <c r="G41" s="17">
        <v>0</v>
      </c>
      <c r="H41" s="17">
        <f t="shared" ref="H41" si="4">SUM(H38:H40)</f>
        <v>0</v>
      </c>
      <c r="I41" s="17">
        <f t="shared" si="0"/>
        <v>0</v>
      </c>
    </row>
    <row r="42" spans="1:9" x14ac:dyDescent="0.25">
      <c r="A42" s="8">
        <v>100</v>
      </c>
      <c r="B42" s="29" t="s">
        <v>270</v>
      </c>
      <c r="C42" s="28" t="s">
        <v>271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f t="shared" si="0"/>
        <v>0</v>
      </c>
    </row>
    <row r="43" spans="1:9" x14ac:dyDescent="0.25">
      <c r="A43" s="8">
        <v>101</v>
      </c>
      <c r="B43" s="27" t="s">
        <v>272</v>
      </c>
      <c r="C43" s="28" t="s">
        <v>273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f t="shared" si="0"/>
        <v>0</v>
      </c>
    </row>
    <row r="44" spans="1:9" x14ac:dyDescent="0.25">
      <c r="A44" s="8">
        <v>102</v>
      </c>
      <c r="B44" s="27" t="s">
        <v>274</v>
      </c>
      <c r="C44" s="28" t="s"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f t="shared" si="0"/>
        <v>0</v>
      </c>
    </row>
    <row r="45" spans="1:9" x14ac:dyDescent="0.25">
      <c r="A45" s="8">
        <v>103</v>
      </c>
      <c r="B45" s="27" t="s">
        <v>276</v>
      </c>
      <c r="C45" s="28" t="s">
        <v>277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f t="shared" si="0"/>
        <v>0</v>
      </c>
    </row>
    <row r="46" spans="1:9" x14ac:dyDescent="0.25">
      <c r="A46" s="8">
        <v>104</v>
      </c>
      <c r="B46" s="27" t="s">
        <v>278</v>
      </c>
      <c r="C46" s="28" t="s">
        <v>279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f t="shared" si="0"/>
        <v>0</v>
      </c>
    </row>
    <row r="47" spans="1:9" x14ac:dyDescent="0.25">
      <c r="A47" s="8">
        <v>105</v>
      </c>
      <c r="B47" s="27" t="s">
        <v>280</v>
      </c>
      <c r="C47" s="28" t="s">
        <v>281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f t="shared" si="0"/>
        <v>0</v>
      </c>
    </row>
    <row r="48" spans="1:9" x14ac:dyDescent="0.25">
      <c r="A48" s="14">
        <v>106</v>
      </c>
      <c r="B48" s="15" t="s">
        <v>282</v>
      </c>
      <c r="C48" s="16" t="s">
        <v>283</v>
      </c>
      <c r="D48" s="17">
        <v>0</v>
      </c>
      <c r="E48" s="17">
        <f>SUM(E42:E47)</f>
        <v>0</v>
      </c>
      <c r="F48" s="17">
        <v>0</v>
      </c>
      <c r="G48" s="17">
        <v>0</v>
      </c>
      <c r="H48" s="17">
        <f t="shared" ref="H48" si="5">SUM(H42:H47)</f>
        <v>0</v>
      </c>
      <c r="I48" s="17">
        <f t="shared" si="0"/>
        <v>0</v>
      </c>
    </row>
    <row r="49" spans="1:9" x14ac:dyDescent="0.25">
      <c r="A49" s="8">
        <v>107</v>
      </c>
      <c r="B49" s="29" t="s">
        <v>284</v>
      </c>
      <c r="C49" s="28" t="s">
        <v>285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f t="shared" si="0"/>
        <v>0</v>
      </c>
    </row>
    <row r="50" spans="1:9" x14ac:dyDescent="0.25">
      <c r="A50" s="8">
        <v>108</v>
      </c>
      <c r="B50" s="29" t="s">
        <v>286</v>
      </c>
      <c r="C50" s="28" t="s">
        <v>287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f t="shared" si="0"/>
        <v>0</v>
      </c>
    </row>
    <row r="51" spans="1:9" x14ac:dyDescent="0.25">
      <c r="A51" s="8">
        <v>109</v>
      </c>
      <c r="B51" s="29" t="s">
        <v>288</v>
      </c>
      <c r="C51" s="28" t="s">
        <v>289</v>
      </c>
      <c r="D51" s="11">
        <v>235471000</v>
      </c>
      <c r="E51" s="11"/>
      <c r="F51" s="11"/>
      <c r="G51" s="11"/>
      <c r="H51" s="11">
        <v>0</v>
      </c>
      <c r="I51" s="11">
        <f t="shared" si="0"/>
        <v>235471000</v>
      </c>
    </row>
    <row r="52" spans="1:9" x14ac:dyDescent="0.25">
      <c r="A52" s="8">
        <v>110</v>
      </c>
      <c r="B52" s="29" t="s">
        <v>290</v>
      </c>
      <c r="C52" s="28" t="s">
        <v>291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f t="shared" si="0"/>
        <v>0</v>
      </c>
    </row>
    <row r="53" spans="1:9" x14ac:dyDescent="0.25">
      <c r="A53" s="8">
        <v>111</v>
      </c>
      <c r="B53" s="29" t="s">
        <v>292</v>
      </c>
      <c r="C53" s="28" t="s">
        <v>293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f t="shared" si="0"/>
        <v>0</v>
      </c>
    </row>
    <row r="54" spans="1:9" x14ac:dyDescent="0.25">
      <c r="A54" s="8">
        <v>112</v>
      </c>
      <c r="B54" s="29" t="s">
        <v>294</v>
      </c>
      <c r="C54" s="28" t="s">
        <v>295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f t="shared" si="0"/>
        <v>0</v>
      </c>
    </row>
    <row r="55" spans="1:9" x14ac:dyDescent="0.25">
      <c r="A55" s="8">
        <v>113</v>
      </c>
      <c r="B55" s="29" t="s">
        <v>296</v>
      </c>
      <c r="C55" s="28" t="s">
        <v>297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f t="shared" si="0"/>
        <v>0</v>
      </c>
    </row>
    <row r="56" spans="1:9" x14ac:dyDescent="0.25">
      <c r="A56" s="8">
        <v>114</v>
      </c>
      <c r="B56" s="29" t="s">
        <v>298</v>
      </c>
      <c r="C56" s="28" t="s">
        <v>299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f t="shared" si="0"/>
        <v>0</v>
      </c>
    </row>
    <row r="57" spans="1:9" x14ac:dyDescent="0.25">
      <c r="A57" s="14">
        <v>115</v>
      </c>
      <c r="B57" s="15" t="s">
        <v>300</v>
      </c>
      <c r="C57" s="16" t="s">
        <v>301</v>
      </c>
      <c r="D57" s="17">
        <v>0</v>
      </c>
      <c r="E57" s="17">
        <f>SUM(E55:E56)</f>
        <v>0</v>
      </c>
      <c r="F57" s="17">
        <v>0</v>
      </c>
      <c r="G57" s="17">
        <v>0</v>
      </c>
      <c r="H57" s="17">
        <f t="shared" ref="H57" si="6">SUM(H55:H56)</f>
        <v>0</v>
      </c>
      <c r="I57" s="17">
        <f t="shared" si="0"/>
        <v>0</v>
      </c>
    </row>
    <row r="58" spans="1:9" x14ac:dyDescent="0.25">
      <c r="A58" s="14">
        <v>116</v>
      </c>
      <c r="B58" s="15" t="s">
        <v>302</v>
      </c>
      <c r="C58" s="16" t="s">
        <v>303</v>
      </c>
      <c r="D58" s="17">
        <f>D51</f>
        <v>235471000</v>
      </c>
      <c r="E58" s="17">
        <f>E41+E48+E49+E50+E51+E52+E53+E54+E57</f>
        <v>0</v>
      </c>
      <c r="F58" s="17">
        <f>F51</f>
        <v>0</v>
      </c>
      <c r="G58" s="17">
        <f>G51</f>
        <v>0</v>
      </c>
      <c r="H58" s="17">
        <f t="shared" ref="H58" si="7">H41+H48+H49+H50+H51+H52+H53+H54+H57</f>
        <v>0</v>
      </c>
      <c r="I58" s="17">
        <f t="shared" si="0"/>
        <v>235471000</v>
      </c>
    </row>
    <row r="59" spans="1:9" x14ac:dyDescent="0.25">
      <c r="A59" s="8">
        <v>117</v>
      </c>
      <c r="B59" s="29" t="s">
        <v>304</v>
      </c>
      <c r="C59" s="28" t="s">
        <v>305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f t="shared" si="0"/>
        <v>0</v>
      </c>
    </row>
    <row r="60" spans="1:9" x14ac:dyDescent="0.25">
      <c r="A60" s="8">
        <v>118</v>
      </c>
      <c r="B60" s="27" t="s">
        <v>306</v>
      </c>
      <c r="C60" s="28" t="s">
        <v>307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f t="shared" si="0"/>
        <v>0</v>
      </c>
    </row>
    <row r="61" spans="1:9" x14ac:dyDescent="0.25">
      <c r="A61" s="8">
        <v>119</v>
      </c>
      <c r="B61" s="29" t="s">
        <v>308</v>
      </c>
      <c r="C61" s="28" t="s">
        <v>309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f t="shared" si="0"/>
        <v>0</v>
      </c>
    </row>
    <row r="62" spans="1:9" x14ac:dyDescent="0.25">
      <c r="A62" s="8">
        <v>120</v>
      </c>
      <c r="B62" s="29" t="s">
        <v>310</v>
      </c>
      <c r="C62" s="28" t="s">
        <v>311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f t="shared" si="0"/>
        <v>0</v>
      </c>
    </row>
    <row r="63" spans="1:9" x14ac:dyDescent="0.25">
      <c r="A63" s="8">
        <v>121</v>
      </c>
      <c r="B63" s="29" t="s">
        <v>312</v>
      </c>
      <c r="C63" s="28" t="s">
        <v>313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f t="shared" si="0"/>
        <v>0</v>
      </c>
    </row>
    <row r="64" spans="1:9" x14ac:dyDescent="0.25">
      <c r="A64" s="14">
        <v>122</v>
      </c>
      <c r="B64" s="15" t="s">
        <v>314</v>
      </c>
      <c r="C64" s="16" t="s">
        <v>315</v>
      </c>
      <c r="D64" s="17">
        <v>0</v>
      </c>
      <c r="E64" s="17">
        <f>SUM(E59:E63)</f>
        <v>0</v>
      </c>
      <c r="F64" s="17">
        <v>0</v>
      </c>
      <c r="G64" s="17">
        <v>0</v>
      </c>
      <c r="H64" s="17">
        <f t="shared" ref="H64" si="8">SUM(H59:H63)</f>
        <v>0</v>
      </c>
      <c r="I64" s="17">
        <f t="shared" si="0"/>
        <v>0</v>
      </c>
    </row>
    <row r="65" spans="1:9" x14ac:dyDescent="0.25">
      <c r="A65" s="8">
        <v>123</v>
      </c>
      <c r="B65" s="27" t="s">
        <v>316</v>
      </c>
      <c r="C65" s="28" t="s">
        <v>317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f t="shared" si="0"/>
        <v>0</v>
      </c>
    </row>
    <row r="66" spans="1:9" x14ac:dyDescent="0.25">
      <c r="A66" s="8">
        <v>124</v>
      </c>
      <c r="B66" s="27" t="s">
        <v>318</v>
      </c>
      <c r="C66" s="28" t="s">
        <v>319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f t="shared" si="0"/>
        <v>0</v>
      </c>
    </row>
    <row r="67" spans="1:9" x14ac:dyDescent="0.25">
      <c r="A67" s="14">
        <v>125</v>
      </c>
      <c r="B67" s="15" t="s">
        <v>320</v>
      </c>
      <c r="C67" s="16" t="s">
        <v>321</v>
      </c>
      <c r="D67" s="17">
        <f>D58</f>
        <v>235471000</v>
      </c>
      <c r="E67" s="17">
        <f>E58+E64+E65+E66</f>
        <v>0</v>
      </c>
      <c r="F67" s="17">
        <v>0</v>
      </c>
      <c r="G67" s="17">
        <v>0</v>
      </c>
      <c r="H67" s="17">
        <f t="shared" ref="H67" si="9">H58+H64+H65+H66</f>
        <v>0</v>
      </c>
      <c r="I67" s="17">
        <f t="shared" si="0"/>
        <v>235471000</v>
      </c>
    </row>
    <row r="68" spans="1:9" x14ac:dyDescent="0.25">
      <c r="A68" s="30"/>
      <c r="B68" s="31"/>
      <c r="C68" s="32"/>
      <c r="D68" s="33"/>
      <c r="E68" s="33"/>
      <c r="F68" s="33"/>
      <c r="G68" s="33"/>
      <c r="H68" s="33"/>
      <c r="I68" s="33"/>
    </row>
    <row r="69" spans="1:9" x14ac:dyDescent="0.25">
      <c r="A69" s="34"/>
      <c r="B69" s="35" t="s">
        <v>322</v>
      </c>
      <c r="C69" s="36"/>
      <c r="D69" s="37">
        <f>D37+D67</f>
        <v>487964000</v>
      </c>
      <c r="E69" s="37">
        <f t="shared" ref="E69:H69" si="10">E37+E67</f>
        <v>117052000</v>
      </c>
      <c r="F69" s="37">
        <f t="shared" si="10"/>
        <v>81267000</v>
      </c>
      <c r="G69" s="37">
        <f t="shared" si="10"/>
        <v>87295000</v>
      </c>
      <c r="H69" s="37">
        <f t="shared" si="10"/>
        <v>10474000</v>
      </c>
      <c r="I69" s="37">
        <f>SUM(D69:H69)</f>
        <v>784052000</v>
      </c>
    </row>
    <row r="70" spans="1:9" x14ac:dyDescent="0.25">
      <c r="A70" s="38"/>
      <c r="B70" s="39" t="s">
        <v>323</v>
      </c>
      <c r="C70" s="40"/>
      <c r="D70" s="41"/>
      <c r="E70" s="41">
        <f>E67</f>
        <v>0</v>
      </c>
      <c r="F70" s="41">
        <f t="shared" ref="F70:H70" si="11">F67</f>
        <v>0</v>
      </c>
      <c r="G70" s="41">
        <f t="shared" si="11"/>
        <v>0</v>
      </c>
      <c r="H70" s="41">
        <f t="shared" si="11"/>
        <v>0</v>
      </c>
      <c r="I70" s="37">
        <f>SUM(D70:H70)</f>
        <v>0</v>
      </c>
    </row>
    <row r="71" spans="1:9" x14ac:dyDescent="0.25">
      <c r="A71" s="42"/>
      <c r="B71" s="39" t="s">
        <v>324</v>
      </c>
      <c r="C71" s="40"/>
      <c r="D71" s="41">
        <f>SUM(D69:D70)</f>
        <v>487964000</v>
      </c>
      <c r="E71" s="41">
        <f>SUM(E69:E70)</f>
        <v>117052000</v>
      </c>
      <c r="F71" s="41">
        <f t="shared" ref="F71:H71" si="12">SUM(F69:F70)</f>
        <v>81267000</v>
      </c>
      <c r="G71" s="41">
        <f t="shared" si="12"/>
        <v>87295000</v>
      </c>
      <c r="H71" s="41">
        <f t="shared" si="12"/>
        <v>10474000</v>
      </c>
      <c r="I71" s="37">
        <f>SUM(D71:H71)</f>
        <v>784052000</v>
      </c>
    </row>
    <row r="72" spans="1:9" x14ac:dyDescent="0.25">
      <c r="G72" s="43"/>
    </row>
    <row r="73" spans="1:9" x14ac:dyDescent="0.25">
      <c r="G73" s="43"/>
    </row>
  </sheetData>
  <mergeCells count="10">
    <mergeCell ref="A2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 feladatonként -01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dcterms:created xsi:type="dcterms:W3CDTF">2020-02-24T10:48:12Z</dcterms:created>
  <dcterms:modified xsi:type="dcterms:W3CDTF">2020-02-24T11:29:34Z</dcterms:modified>
</cp:coreProperties>
</file>