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J94" i="1"/>
  <c r="K93"/>
  <c r="K92"/>
  <c r="K91"/>
  <c r="K94" s="1"/>
  <c r="K90"/>
  <c r="J88"/>
  <c r="K87"/>
  <c r="K86"/>
  <c r="K85"/>
  <c r="K88" s="1"/>
  <c r="K84"/>
  <c r="J83"/>
  <c r="I83"/>
  <c r="G83"/>
  <c r="K82"/>
  <c r="K81"/>
  <c r="K80"/>
  <c r="K79"/>
  <c r="K78"/>
  <c r="K77"/>
  <c r="K76"/>
  <c r="K75"/>
  <c r="K74"/>
  <c r="K73"/>
  <c r="K72"/>
  <c r="K71"/>
  <c r="K70"/>
  <c r="K69"/>
  <c r="K68"/>
  <c r="K67"/>
  <c r="K66"/>
  <c r="K83" s="1"/>
  <c r="K65"/>
  <c r="J64"/>
  <c r="I64"/>
  <c r="G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64" s="1"/>
  <c r="K36"/>
  <c r="K35"/>
  <c r="K34"/>
  <c r="K33"/>
  <c r="J32"/>
  <c r="J89" s="1"/>
  <c r="J95" s="1"/>
  <c r="K31"/>
  <c r="K30"/>
  <c r="K29"/>
  <c r="K28"/>
  <c r="K27"/>
  <c r="K26"/>
  <c r="I25"/>
  <c r="I32" s="1"/>
  <c r="G25"/>
  <c r="K24"/>
  <c r="K23"/>
  <c r="K22"/>
  <c r="K21"/>
  <c r="K20"/>
  <c r="K19"/>
  <c r="H19"/>
  <c r="K18"/>
  <c r="H18"/>
  <c r="K17"/>
  <c r="H17"/>
  <c r="K16"/>
  <c r="K15"/>
  <c r="K14"/>
  <c r="K13"/>
  <c r="K12"/>
  <c r="K11"/>
  <c r="H11"/>
  <c r="K10"/>
  <c r="H10"/>
  <c r="K9"/>
  <c r="H9"/>
  <c r="K8"/>
  <c r="H8"/>
  <c r="H25" s="1"/>
  <c r="I7"/>
  <c r="K7" s="1"/>
  <c r="K6"/>
  <c r="K5"/>
  <c r="K4"/>
  <c r="I89" l="1"/>
  <c r="I95" s="1"/>
  <c r="G32"/>
  <c r="G89" s="1"/>
  <c r="K32"/>
  <c r="K89" s="1"/>
  <c r="K95" s="1"/>
  <c r="K25"/>
</calcChain>
</file>

<file path=xl/sharedStrings.xml><?xml version="1.0" encoding="utf-8"?>
<sst xmlns="http://schemas.openxmlformats.org/spreadsheetml/2006/main" count="345" uniqueCount="228">
  <si>
    <t/>
  </si>
  <si>
    <t>Eredeti előirányzat</t>
  </si>
  <si>
    <t>Módosított</t>
  </si>
  <si>
    <t>No.</t>
  </si>
  <si>
    <t>Jogcím száma</t>
  </si>
  <si>
    <t>Jogcím megnevezése</t>
  </si>
  <si>
    <t>Mennyiségi egység</t>
  </si>
  <si>
    <t>Fajlagos összeg</t>
  </si>
  <si>
    <t>Mutató</t>
  </si>
  <si>
    <t>Forint</t>
  </si>
  <si>
    <t>Beszámítás:</t>
  </si>
  <si>
    <t>2018 beszámítás után:</t>
  </si>
  <si>
    <t>Módosítás</t>
  </si>
  <si>
    <t>2018 módosított támogatás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</si>
  <si>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</si>
  <si>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</si>
  <si>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</si>
  <si>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</si>
  <si>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</si>
  <si>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I.1.a - V.</t>
  </si>
  <si>
    <t>Önkormányzati hivatal működésének támogatása - beszámítás után</t>
  </si>
  <si>
    <t>forint</t>
  </si>
  <si>
    <t>I.1.b Település-üzemeltetéshez kapcsolódó feladatellátás támogatása</t>
  </si>
  <si>
    <t>3</t>
  </si>
  <si>
    <t>I.1.b</t>
  </si>
  <si>
    <t>Támogatás összesen</t>
  </si>
  <si>
    <t>4</t>
  </si>
  <si>
    <t>I.1.ba</t>
  </si>
  <si>
    <t>A zöldterület-gazdálkodással kapcsolatos feladatok ellátásának támogatása</t>
  </si>
  <si>
    <t>hektár</t>
  </si>
  <si>
    <t>5</t>
  </si>
  <si>
    <t>I.1.bb</t>
  </si>
  <si>
    <t>Közvilágítás fenntartásának támogatása</t>
  </si>
  <si>
    <t>km</t>
  </si>
  <si>
    <t>6</t>
  </si>
  <si>
    <t>I.1.bc</t>
  </si>
  <si>
    <t>Köztemető fenntartással kapcsolatos feladatok támogatása</t>
  </si>
  <si>
    <t>m2</t>
  </si>
  <si>
    <t>7</t>
  </si>
  <si>
    <t>I.1.bd</t>
  </si>
  <si>
    <t>Közutak fenntartásának támogatása</t>
  </si>
  <si>
    <t>8</t>
  </si>
  <si>
    <t>I.1.b - V.</t>
  </si>
  <si>
    <t>Támogatás összesen - beszámítás után</t>
  </si>
  <si>
    <t>9</t>
  </si>
  <si>
    <t>I.1.ba - V.</t>
  </si>
  <si>
    <t>A zöldterület-gazdálkodással kapcsolatos feladatok ellátásának támogatása - beszámítás után</t>
  </si>
  <si>
    <t>10</t>
  </si>
  <si>
    <t>I.1.bb - V.</t>
  </si>
  <si>
    <t>Közvilágítás fenntartásának támogatása - beszámítás után</t>
  </si>
  <si>
    <t>11</t>
  </si>
  <si>
    <t>I.1.bc - V.</t>
  </si>
  <si>
    <t>Köztemető fenntartással kapcsolatos feladatok támogatása - beszámítás után</t>
  </si>
  <si>
    <t>12</t>
  </si>
  <si>
    <t>I.1.bd - V.</t>
  </si>
  <si>
    <t>Közutak fenntartásának támogatása - beszámítás után</t>
  </si>
  <si>
    <t>13</t>
  </si>
  <si>
    <t>I.1.c</t>
  </si>
  <si>
    <t>Egyéb önkormányzati feladatok támogatása</t>
  </si>
  <si>
    <t>fő</t>
  </si>
  <si>
    <t>14</t>
  </si>
  <si>
    <t>I.1.c - V.</t>
  </si>
  <si>
    <t>Egyéb önkormányzati feladatok támogatása - beszámítás után</t>
  </si>
  <si>
    <t>15</t>
  </si>
  <si>
    <t>I.1.d</t>
  </si>
  <si>
    <t>Lakott külterülettel kapcsolatos feladatok támogatása</t>
  </si>
  <si>
    <t>külterületi lakos</t>
  </si>
  <si>
    <t>16</t>
  </si>
  <si>
    <t>I.1.d - V.</t>
  </si>
  <si>
    <t>Lakott külterülettel kapcsolatos feladatok támogatása - beszámítás után</t>
  </si>
  <si>
    <t>17</t>
  </si>
  <si>
    <t>I.1.e</t>
  </si>
  <si>
    <t>Üdülőhelyi feladatok támogatása</t>
  </si>
  <si>
    <t xml:space="preserve">idegenforgalmi adóforint </t>
  </si>
  <si>
    <t>18</t>
  </si>
  <si>
    <t>I.1.e - V.</t>
  </si>
  <si>
    <t>Üdülőhelyi feladatok támogatása - beszámítás után</t>
  </si>
  <si>
    <t>19</t>
  </si>
  <si>
    <t>V. Info</t>
  </si>
  <si>
    <t>Beszámítás</t>
  </si>
  <si>
    <t>20</t>
  </si>
  <si>
    <t>V. I.1. kiegészítés</t>
  </si>
  <si>
    <t>I.1. jogcímekhez kapcsolódó kiegészítés</t>
  </si>
  <si>
    <t>21</t>
  </si>
  <si>
    <t>I.1. - V.</t>
  </si>
  <si>
    <t>A települési önkormányzatok működésének támogatása beszámítás és kiegészítés után</t>
  </si>
  <si>
    <t>22</t>
  </si>
  <si>
    <t>V. Info 2</t>
  </si>
  <si>
    <t>Nem teljesült beszámítás/szolidaritási hozzájárulás alapja</t>
  </si>
  <si>
    <t>23</t>
  </si>
  <si>
    <t>SZH</t>
  </si>
  <si>
    <t>Szolidaritási hozzájárulás</t>
  </si>
  <si>
    <t>24</t>
  </si>
  <si>
    <t>I.2.</t>
  </si>
  <si>
    <t>Nem közművel összegyűjtött háztartási szennyvíz ártalmatlanítása</t>
  </si>
  <si>
    <t>m3</t>
  </si>
  <si>
    <t>25</t>
  </si>
  <si>
    <t>I.3.</t>
  </si>
  <si>
    <t>Határátkelőhelyek fenntartásának támogatása</t>
  </si>
  <si>
    <t>ki- és belépési adatok</t>
  </si>
  <si>
    <t>26</t>
  </si>
  <si>
    <t>I.5.</t>
  </si>
  <si>
    <t>A 2017. évről áthúzódó bérkompenzáció támogatása</t>
  </si>
  <si>
    <t>27</t>
  </si>
  <si>
    <t>I.6</t>
  </si>
  <si>
    <t>Polgármesteri illetmény támogatása</t>
  </si>
  <si>
    <t>28</t>
  </si>
  <si>
    <t xml:space="preserve">I. </t>
  </si>
  <si>
    <t>A helyi önkormányzatok működésének általános támogatása összesen</t>
  </si>
  <si>
    <t>II.1. Óvodapedagógusok, és az óvodapedagógusok nevelő munkáját közvetlenül segítők bértámogatása</t>
  </si>
  <si>
    <t>2018. évben 8 hónapra - óvoda napi nyitvatartási ideje eléri a nyolc órát</t>
  </si>
  <si>
    <t>29</t>
  </si>
  <si>
    <t>II.1. (1) 1</t>
  </si>
  <si>
    <t>Óvodapedagógusok elismert létszáma</t>
  </si>
  <si>
    <t>30</t>
  </si>
  <si>
    <t>II.1. (2) 1</t>
  </si>
  <si>
    <t>pedagógus szakképzettséggel nem rendelkező, óvodapedagógusok nevelő munkáját közvetlenül segítők száma a Köznev. tv. 2. melléklete szerint</t>
  </si>
  <si>
    <t>31</t>
  </si>
  <si>
    <t>II.1. (3) 1</t>
  </si>
  <si>
    <t>pedagógus szakképzettséggel rendelkező, óvodapedagógusok nevelő munkáját közvetlenül segítők száma a Köznev. tv. 2. melléklete szerint</t>
  </si>
  <si>
    <t>2018. évben 8 hónapra - óvoda napi nyitvatartási ideje nem éri el a nyolc órát, de eléri a hat órát</t>
  </si>
  <si>
    <t>32</t>
  </si>
  <si>
    <t>II.1. (11) 1</t>
  </si>
  <si>
    <t>33</t>
  </si>
  <si>
    <t>II.1. (12) 1</t>
  </si>
  <si>
    <t>34</t>
  </si>
  <si>
    <t>II.1. (13) 1</t>
  </si>
  <si>
    <t>2018. évben 4 hónapra - óvoda napi nyitvatartási ideje eléri a nyolc órát</t>
  </si>
  <si>
    <t>35</t>
  </si>
  <si>
    <t>II.1. (1) 2</t>
  </si>
  <si>
    <t>36</t>
  </si>
  <si>
    <t>II.1. (2) 2</t>
  </si>
  <si>
    <t>37</t>
  </si>
  <si>
    <t>II.1. (3) 2</t>
  </si>
  <si>
    <t>2018. évben 4 hónapra - óvoda napi nyitvatartási ideje nem éri el a nyolc órát, de eléri a hat órát</t>
  </si>
  <si>
    <t>38</t>
  </si>
  <si>
    <t xml:space="preserve">II.1. (11) 2 </t>
  </si>
  <si>
    <t>39</t>
  </si>
  <si>
    <t xml:space="preserve">II.1. (12) 2 </t>
  </si>
  <si>
    <t>40</t>
  </si>
  <si>
    <t xml:space="preserve">II.1. (13) 2 </t>
  </si>
  <si>
    <t>II.2. Óvodaműködtetési támogatás</t>
  </si>
  <si>
    <t>41</t>
  </si>
  <si>
    <t>II.2. (1) 1</t>
  </si>
  <si>
    <t>Óvoda napi nyitvatartási ideje eléri a nyolc órát</t>
  </si>
  <si>
    <t>42</t>
  </si>
  <si>
    <t>II.2. (8) 1</t>
  </si>
  <si>
    <t>Óvoda napi nyitvatartási ideje nem éri el a nyolc órát, de eléri a hat órát</t>
  </si>
  <si>
    <t>43</t>
  </si>
  <si>
    <t>II.2. (1) 2</t>
  </si>
  <si>
    <t>44</t>
  </si>
  <si>
    <t>II.2. (6) 2</t>
  </si>
  <si>
    <t xml:space="preserve">II.3. Társulás által fenntartott óvodákba bejáró gyermekek utaztatásának támogatása </t>
  </si>
  <si>
    <t>45</t>
  </si>
  <si>
    <t>II.3. 1</t>
  </si>
  <si>
    <t xml:space="preserve">8 hónap </t>
  </si>
  <si>
    <t>46</t>
  </si>
  <si>
    <t>II.3. 2</t>
  </si>
  <si>
    <t>4 hónap</t>
  </si>
  <si>
    <t>II.4. Kiegészítő támogatás az óvodapedagógusok minősítéséből adódó többletkiadásokhoz</t>
  </si>
  <si>
    <t>47</t>
  </si>
  <si>
    <t>II.4.a (1)</t>
  </si>
  <si>
    <t>Alapfokozatú végzettségű pedagógus II. kategóriába sorolt óvodapedagógusok kiegészítő támogatása, akik a minősítést 2016. december 31-éig szerezték meg</t>
  </si>
  <si>
    <t>II.4.b (1)</t>
  </si>
  <si>
    <t>Alapfokozatú végzettségű pedagógus II. kategóriába sorolt óvodapedagógusok októberi támogatása, akik a minősítést 2016. évben szerezték meg</t>
  </si>
  <si>
    <t>Nemzetiségi</t>
  </si>
  <si>
    <t>63</t>
  </si>
  <si>
    <t xml:space="preserve">II. </t>
  </si>
  <si>
    <t>A települési önkormányzatok egyes köznevelési feladatainak támogatása</t>
  </si>
  <si>
    <t>64</t>
  </si>
  <si>
    <t>III.2.</t>
  </si>
  <si>
    <t>A települési önkormányzatok szociális feladatainak egyéb támogatása</t>
  </si>
  <si>
    <t>III.3. Egyes szociális és gyermekjóléti feladatok támogatása</t>
  </si>
  <si>
    <t>65</t>
  </si>
  <si>
    <t>III.3.a</t>
  </si>
  <si>
    <t>Család- és gyermekjóléti szolgálat</t>
  </si>
  <si>
    <t>számított létszám</t>
  </si>
  <si>
    <t>66</t>
  </si>
  <si>
    <t>III.3.b</t>
  </si>
  <si>
    <t>Család- és gyermekjóléti központ</t>
  </si>
  <si>
    <t>67</t>
  </si>
  <si>
    <t>III.3.c (1)</t>
  </si>
  <si>
    <t>szociális étkeztetés</t>
  </si>
  <si>
    <t>III.3.n Óvodai és iskolai szociális segítő tevékenység támogatása</t>
  </si>
  <si>
    <t>107</t>
  </si>
  <si>
    <t>III.3.n</t>
  </si>
  <si>
    <t>Óvodai és iskolai szociális segítő tevékenység támogatása</t>
  </si>
  <si>
    <t>III. 4. A települési önkormányzatok által biztosított egyes szociális szakosított ellátások, valamint a gyermekek átmeneti gondozásával kapcsolatos feladatok támogatása</t>
  </si>
  <si>
    <t>108</t>
  </si>
  <si>
    <t>III.4.a</t>
  </si>
  <si>
    <t>A finanszírozás szempontjából elismert szakmai dolgozók bértámogatása</t>
  </si>
  <si>
    <t>109</t>
  </si>
  <si>
    <t>III.4.b</t>
  </si>
  <si>
    <t>Intézmény-üzemeltetési támogatás</t>
  </si>
  <si>
    <t>III.5. Gyermekétkeztetés támogatása</t>
  </si>
  <si>
    <t>110</t>
  </si>
  <si>
    <t>III.5.a</t>
  </si>
  <si>
    <t>A finanszírozás szempontjából elismert dolgozók bértámogatása</t>
  </si>
  <si>
    <t>111</t>
  </si>
  <si>
    <t>III.5.b</t>
  </si>
  <si>
    <t>Gyermekétkeztetés üzemeltetési támogatása</t>
  </si>
  <si>
    <t>III.6. A rászoruló gyermekek szünidei étkeztetésének támogatása</t>
  </si>
  <si>
    <t>112</t>
  </si>
  <si>
    <t>III.6.</t>
  </si>
  <si>
    <t>A rászoruló gyermekek szünidei étkeztetésének támogatása</t>
  </si>
  <si>
    <t>III.7.a (2)</t>
  </si>
  <si>
    <t>A finanszírozás szempontjából elismert dolgozók bértámogatása:</t>
  </si>
  <si>
    <t>III.7.b.</t>
  </si>
  <si>
    <t>Bölcsőde, üzemeltetési ámogatása</t>
  </si>
  <si>
    <t>116</t>
  </si>
  <si>
    <t>III.</t>
  </si>
  <si>
    <t>A települési önkormányzatok szociális, gyermekjóléti és gyermekétkeztetési feladatainak támogatása</t>
  </si>
  <si>
    <t>Könyvtári, közművelődési és múzeumi feladatok támogatása</t>
  </si>
  <si>
    <t>120</t>
  </si>
  <si>
    <t>IV.1.d</t>
  </si>
  <si>
    <t>Települési önkormányzatok nyilvános könyvtári és a közművelődési feladatainak támogatása</t>
  </si>
  <si>
    <t>IV.1.i</t>
  </si>
  <si>
    <t>A települési önkormányzatok könyvtári célú érdekeltségnövelő támogatása</t>
  </si>
  <si>
    <t>Kulturális illetménypótlék</t>
  </si>
  <si>
    <t>126</t>
  </si>
  <si>
    <t>IV.1.</t>
  </si>
  <si>
    <t>Könyvtári, közművelődési és műzeumi feladatok támogatása összesen</t>
  </si>
  <si>
    <t>Önkormányzat támogatások összesen:</t>
  </si>
  <si>
    <t>A költségvetési szerveknél foglalkoztatottak 2018. évi kompenzációja</t>
  </si>
  <si>
    <t>ASP rendszer működtetésének támogatása</t>
  </si>
  <si>
    <t>2017. évi szociális célú tüzelőanyag vásárlással kapcsolatos kieg. Támogatás</t>
  </si>
  <si>
    <t>Működési célú költségvetési támogatások és kiegészítő támogatások</t>
  </si>
  <si>
    <t>Költségvetési támogatások mindösszesen: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</si>
</sst>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3" fontId="0" fillId="0" borderId="0" xfId="0" applyNumberForma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wrapText="1"/>
    </xf>
    <xf numFmtId="0" fontId="0" fillId="0" borderId="1" xfId="0" applyBorder="1"/>
    <xf numFmtId="0" fontId="0" fillId="0" borderId="1" xfId="0" applyFill="1" applyBorder="1"/>
    <xf numFmtId="3" fontId="0" fillId="0" borderId="1" xfId="0" applyNumberFormat="1" applyFill="1" applyBorder="1"/>
    <xf numFmtId="4" fontId="0" fillId="0" borderId="1" xfId="0" applyNumberFormat="1" applyFill="1" applyBorder="1"/>
    <xf numFmtId="3" fontId="2" fillId="0" borderId="1" xfId="0" applyNumberFormat="1" applyFont="1" applyBorder="1"/>
    <xf numFmtId="3" fontId="0" fillId="0" borderId="1" xfId="0" applyNumberFormat="1" applyBorder="1"/>
    <xf numFmtId="3" fontId="2" fillId="0" borderId="1" xfId="0" applyNumberFormat="1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3" fontId="0" fillId="2" borderId="1" xfId="0" applyNumberFormat="1" applyFill="1" applyBorder="1"/>
    <xf numFmtId="3" fontId="1" fillId="2" borderId="1" xfId="0" applyNumberFormat="1" applyFont="1" applyFill="1" applyBorder="1"/>
    <xf numFmtId="164" fontId="0" fillId="0" borderId="1" xfId="0" applyNumberFormat="1" applyFill="1" applyBorder="1"/>
    <xf numFmtId="0" fontId="2" fillId="3" borderId="1" xfId="0" applyFont="1" applyFill="1" applyBorder="1"/>
    <xf numFmtId="3" fontId="2" fillId="3" borderId="1" xfId="0" applyNumberFormat="1" applyFont="1" applyFill="1" applyBorder="1"/>
    <xf numFmtId="3" fontId="0" fillId="3" borderId="1" xfId="0" applyNumberFormat="1" applyFill="1" applyBorder="1"/>
    <xf numFmtId="3" fontId="0" fillId="0" borderId="0" xfId="0" applyNumberFormat="1" applyFill="1"/>
    <xf numFmtId="0" fontId="0" fillId="0" borderId="1" xfId="0" applyBorder="1" applyAlignment="1">
      <alignment horizontal="center" wrapText="1"/>
    </xf>
    <xf numFmtId="0" fontId="0" fillId="0" borderId="2" xfId="0" applyFill="1" applyBorder="1"/>
    <xf numFmtId="0" fontId="1" fillId="0" borderId="1" xfId="0" applyFont="1" applyFill="1" applyBorder="1"/>
    <xf numFmtId="0" fontId="0" fillId="0" borderId="1" xfId="0" applyFont="1" applyFill="1" applyBorder="1"/>
    <xf numFmtId="3" fontId="0" fillId="0" borderId="1" xfId="0" applyNumberFormat="1" applyFont="1" applyFill="1" applyBorder="1"/>
    <xf numFmtId="0" fontId="0" fillId="0" borderId="1" xfId="0" applyFill="1" applyBorder="1" applyAlignment="1">
      <alignment vertical="center" wrapText="1"/>
    </xf>
    <xf numFmtId="0" fontId="0" fillId="2" borderId="1" xfId="0" applyFill="1" applyBorder="1"/>
    <xf numFmtId="0" fontId="0" fillId="4" borderId="1" xfId="0" applyFill="1" applyBorder="1"/>
    <xf numFmtId="3" fontId="0" fillId="4" borderId="1" xfId="0" applyNumberForma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96"/>
  <sheetViews>
    <sheetView tabSelected="1" topLeftCell="D1" workbookViewId="0">
      <selection sqref="A1:M96"/>
    </sheetView>
  </sheetViews>
  <sheetFormatPr defaultRowHeight="15"/>
  <cols>
    <col min="1" max="1" width="63" customWidth="1"/>
    <col min="3" max="3" width="83.7109375" customWidth="1"/>
    <col min="7" max="7" width="18.140625" customWidth="1"/>
    <col min="8" max="8" width="17.85546875" customWidth="1"/>
    <col min="9" max="9" width="20.28515625" customWidth="1"/>
    <col min="10" max="10" width="19.28515625" customWidth="1"/>
    <col min="11" max="11" width="21.85546875" customWidth="1"/>
  </cols>
  <sheetData>
    <row r="1" spans="1:11">
      <c r="C1" s="1"/>
      <c r="D1" s="1"/>
      <c r="E1" s="1"/>
      <c r="F1" s="1"/>
      <c r="G1" s="1"/>
      <c r="H1" s="1"/>
      <c r="J1" s="2"/>
    </row>
    <row r="2" spans="1:11">
      <c r="A2" t="s">
        <v>0</v>
      </c>
      <c r="C2" s="1"/>
      <c r="D2" s="1"/>
      <c r="E2" s="1"/>
      <c r="F2" s="1"/>
      <c r="G2" s="3" t="s">
        <v>1</v>
      </c>
      <c r="H2" s="3"/>
      <c r="I2" s="3"/>
      <c r="J2" s="4" t="s">
        <v>2</v>
      </c>
      <c r="K2" s="4"/>
    </row>
    <row r="3" spans="1:11" ht="64.5">
      <c r="A3" s="5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8" t="s">
        <v>11</v>
      </c>
      <c r="J3" s="9" t="s">
        <v>12</v>
      </c>
      <c r="K3" s="7" t="s">
        <v>13</v>
      </c>
    </row>
    <row r="4" spans="1:11">
      <c r="A4" s="10" t="s">
        <v>14</v>
      </c>
      <c r="B4" s="10" t="s">
        <v>15</v>
      </c>
      <c r="C4" s="11" t="s">
        <v>16</v>
      </c>
      <c r="D4" s="11" t="s">
        <v>17</v>
      </c>
      <c r="E4" s="12">
        <v>4580000</v>
      </c>
      <c r="F4" s="13">
        <v>21.91</v>
      </c>
      <c r="G4" s="12">
        <v>100347800</v>
      </c>
      <c r="H4" s="12"/>
      <c r="I4" s="14">
        <v>100347800</v>
      </c>
      <c r="J4" s="12"/>
      <c r="K4" s="15">
        <f>I4+J4</f>
        <v>100347800</v>
      </c>
    </row>
    <row r="5" spans="1:11">
      <c r="A5" s="10" t="s">
        <v>18</v>
      </c>
      <c r="B5" s="10" t="s">
        <v>19</v>
      </c>
      <c r="C5" s="11" t="s">
        <v>20</v>
      </c>
      <c r="D5" s="11" t="s">
        <v>21</v>
      </c>
      <c r="E5" s="11" t="s">
        <v>0</v>
      </c>
      <c r="F5" s="11" t="s">
        <v>0</v>
      </c>
      <c r="G5" s="12">
        <v>100347800</v>
      </c>
      <c r="H5" s="12"/>
      <c r="I5" s="14">
        <v>100347800</v>
      </c>
      <c r="J5" s="15"/>
      <c r="K5" s="15">
        <f t="shared" ref="K5:K69" si="0">I5+J5</f>
        <v>100347800</v>
      </c>
    </row>
    <row r="6" spans="1:11">
      <c r="A6" s="10" t="s">
        <v>22</v>
      </c>
      <c r="B6" s="10"/>
      <c r="C6" s="11"/>
      <c r="D6" s="11"/>
      <c r="E6" s="11"/>
      <c r="F6" s="11"/>
      <c r="G6" s="11"/>
      <c r="H6" s="11"/>
      <c r="I6" s="5"/>
      <c r="J6" s="15"/>
      <c r="K6" s="15">
        <f t="shared" si="0"/>
        <v>0</v>
      </c>
    </row>
    <row r="7" spans="1:11">
      <c r="A7" s="10" t="s">
        <v>23</v>
      </c>
      <c r="B7" s="10" t="s">
        <v>24</v>
      </c>
      <c r="C7" s="11" t="s">
        <v>25</v>
      </c>
      <c r="D7" s="11" t="s">
        <v>21</v>
      </c>
      <c r="E7" s="11" t="s">
        <v>0</v>
      </c>
      <c r="F7" s="11" t="s">
        <v>0</v>
      </c>
      <c r="G7" s="12">
        <v>38679588</v>
      </c>
      <c r="H7" s="12"/>
      <c r="I7" s="14">
        <f>SUM(I8:I11)</f>
        <v>24202618</v>
      </c>
      <c r="J7" s="15"/>
      <c r="K7" s="15">
        <f t="shared" si="0"/>
        <v>24202618</v>
      </c>
    </row>
    <row r="8" spans="1:11">
      <c r="A8" s="10" t="s">
        <v>26</v>
      </c>
      <c r="B8" s="10" t="s">
        <v>27</v>
      </c>
      <c r="C8" s="11" t="s">
        <v>28</v>
      </c>
      <c r="D8" s="11" t="s">
        <v>29</v>
      </c>
      <c r="E8" s="12">
        <v>22300</v>
      </c>
      <c r="F8" s="11" t="s">
        <v>0</v>
      </c>
      <c r="G8" s="12">
        <v>9513180</v>
      </c>
      <c r="H8" s="12">
        <f>I8-G8</f>
        <v>-9513180</v>
      </c>
      <c r="I8" s="14">
        <v>0</v>
      </c>
      <c r="J8" s="15"/>
      <c r="K8" s="15">
        <f t="shared" si="0"/>
        <v>0</v>
      </c>
    </row>
    <row r="9" spans="1:11">
      <c r="A9" s="10" t="s">
        <v>30</v>
      </c>
      <c r="B9" s="10" t="s">
        <v>31</v>
      </c>
      <c r="C9" s="11" t="s">
        <v>32</v>
      </c>
      <c r="D9" s="11" t="s">
        <v>33</v>
      </c>
      <c r="E9" s="11" t="s">
        <v>0</v>
      </c>
      <c r="F9" s="11" t="s">
        <v>0</v>
      </c>
      <c r="G9" s="12">
        <v>19904000</v>
      </c>
      <c r="H9" s="12">
        <f>I9-G9</f>
        <v>-4963790</v>
      </c>
      <c r="I9" s="14">
        <v>14940210</v>
      </c>
      <c r="J9" s="15"/>
      <c r="K9" s="15">
        <f t="shared" si="0"/>
        <v>14940210</v>
      </c>
    </row>
    <row r="10" spans="1:11">
      <c r="A10" s="10" t="s">
        <v>34</v>
      </c>
      <c r="B10" s="10" t="s">
        <v>35</v>
      </c>
      <c r="C10" s="11" t="s">
        <v>36</v>
      </c>
      <c r="D10" s="11" t="s">
        <v>37</v>
      </c>
      <c r="E10" s="11" t="s">
        <v>0</v>
      </c>
      <c r="F10" s="11" t="s">
        <v>0</v>
      </c>
      <c r="G10" s="12">
        <v>1269738</v>
      </c>
      <c r="H10" s="12">
        <f>I10-G10</f>
        <v>0</v>
      </c>
      <c r="I10" s="14">
        <v>1269738</v>
      </c>
      <c r="J10" s="15"/>
      <c r="K10" s="15">
        <f t="shared" si="0"/>
        <v>1269738</v>
      </c>
    </row>
    <row r="11" spans="1:11">
      <c r="A11" s="10" t="s">
        <v>38</v>
      </c>
      <c r="B11" s="10" t="s">
        <v>39</v>
      </c>
      <c r="C11" s="11" t="s">
        <v>40</v>
      </c>
      <c r="D11" s="11" t="s">
        <v>33</v>
      </c>
      <c r="E11" s="11" t="s">
        <v>0</v>
      </c>
      <c r="F11" s="11" t="s">
        <v>0</v>
      </c>
      <c r="G11" s="12">
        <v>7992670</v>
      </c>
      <c r="H11" s="12">
        <f>I11-G11</f>
        <v>0</v>
      </c>
      <c r="I11" s="14">
        <v>7992670</v>
      </c>
      <c r="J11" s="15"/>
      <c r="K11" s="15">
        <f t="shared" si="0"/>
        <v>7992670</v>
      </c>
    </row>
    <row r="12" spans="1:11">
      <c r="A12" s="10" t="s">
        <v>41</v>
      </c>
      <c r="B12" s="10" t="s">
        <v>42</v>
      </c>
      <c r="C12" s="6" t="s">
        <v>43</v>
      </c>
      <c r="D12" s="6" t="s">
        <v>21</v>
      </c>
      <c r="E12" s="6" t="s">
        <v>0</v>
      </c>
      <c r="F12" s="6" t="s">
        <v>0</v>
      </c>
      <c r="G12" s="16">
        <v>24202618</v>
      </c>
      <c r="H12" s="16"/>
      <c r="I12" s="14">
        <v>24202618</v>
      </c>
      <c r="J12" s="15"/>
      <c r="K12" s="15">
        <f t="shared" si="0"/>
        <v>24202618</v>
      </c>
    </row>
    <row r="13" spans="1:11">
      <c r="A13" s="10" t="s">
        <v>44</v>
      </c>
      <c r="B13" s="10" t="s">
        <v>45</v>
      </c>
      <c r="C13" s="11" t="s">
        <v>46</v>
      </c>
      <c r="D13" s="11" t="s">
        <v>21</v>
      </c>
      <c r="E13" s="12">
        <v>22300</v>
      </c>
      <c r="F13" s="11" t="s">
        <v>0</v>
      </c>
      <c r="G13" s="12">
        <v>0</v>
      </c>
      <c r="H13" s="12"/>
      <c r="I13" s="14">
        <v>0</v>
      </c>
      <c r="J13" s="15"/>
      <c r="K13" s="15">
        <f t="shared" si="0"/>
        <v>0</v>
      </c>
    </row>
    <row r="14" spans="1:11">
      <c r="A14" s="10" t="s">
        <v>47</v>
      </c>
      <c r="B14" s="10" t="s">
        <v>48</v>
      </c>
      <c r="C14" s="11" t="s">
        <v>49</v>
      </c>
      <c r="D14" s="11" t="s">
        <v>21</v>
      </c>
      <c r="E14" s="11" t="s">
        <v>0</v>
      </c>
      <c r="F14" s="11" t="s">
        <v>0</v>
      </c>
      <c r="G14" s="12">
        <v>14940210</v>
      </c>
      <c r="H14" s="12"/>
      <c r="I14" s="14"/>
      <c r="J14" s="15"/>
      <c r="K14" s="15">
        <f t="shared" si="0"/>
        <v>0</v>
      </c>
    </row>
    <row r="15" spans="1:11">
      <c r="A15" s="10" t="s">
        <v>50</v>
      </c>
      <c r="B15" s="10" t="s">
        <v>51</v>
      </c>
      <c r="C15" s="11" t="s">
        <v>52</v>
      </c>
      <c r="D15" s="11" t="s">
        <v>21</v>
      </c>
      <c r="E15" s="11" t="s">
        <v>0</v>
      </c>
      <c r="F15" s="11" t="s">
        <v>0</v>
      </c>
      <c r="G15" s="12">
        <v>1269738</v>
      </c>
      <c r="H15" s="12"/>
      <c r="I15" s="14"/>
      <c r="J15" s="15"/>
      <c r="K15" s="15">
        <f t="shared" si="0"/>
        <v>0</v>
      </c>
    </row>
    <row r="16" spans="1:11">
      <c r="A16" s="10" t="s">
        <v>53</v>
      </c>
      <c r="B16" s="10" t="s">
        <v>54</v>
      </c>
      <c r="C16" s="11" t="s">
        <v>55</v>
      </c>
      <c r="D16" s="11" t="s">
        <v>21</v>
      </c>
      <c r="E16" s="11" t="s">
        <v>0</v>
      </c>
      <c r="F16" s="11" t="s">
        <v>0</v>
      </c>
      <c r="G16" s="12">
        <v>7992670</v>
      </c>
      <c r="H16" s="12"/>
      <c r="I16" s="14"/>
      <c r="J16" s="15"/>
      <c r="K16" s="15">
        <f t="shared" si="0"/>
        <v>0</v>
      </c>
    </row>
    <row r="17" spans="1:13">
      <c r="A17" s="10" t="s">
        <v>56</v>
      </c>
      <c r="B17" s="10" t="s">
        <v>57</v>
      </c>
      <c r="C17" s="11" t="s">
        <v>58</v>
      </c>
      <c r="D17" s="11" t="s">
        <v>59</v>
      </c>
      <c r="E17" s="12">
        <v>2700</v>
      </c>
      <c r="F17" s="11" t="s">
        <v>0</v>
      </c>
      <c r="G17" s="12">
        <v>12193200</v>
      </c>
      <c r="H17" s="12">
        <f>I17-G17</f>
        <v>-12193200</v>
      </c>
      <c r="I17" s="14">
        <v>0</v>
      </c>
      <c r="J17" s="15"/>
      <c r="K17" s="15">
        <f t="shared" si="0"/>
        <v>0</v>
      </c>
    </row>
    <row r="18" spans="1:13">
      <c r="A18" s="10" t="s">
        <v>60</v>
      </c>
      <c r="B18" s="10" t="s">
        <v>61</v>
      </c>
      <c r="C18" s="11" t="s">
        <v>62</v>
      </c>
      <c r="D18" s="11" t="s">
        <v>21</v>
      </c>
      <c r="E18" s="12">
        <v>2700</v>
      </c>
      <c r="F18" s="11" t="s">
        <v>0</v>
      </c>
      <c r="G18" s="12">
        <v>0</v>
      </c>
      <c r="H18" s="12">
        <f>I18-G18</f>
        <v>0</v>
      </c>
      <c r="I18" s="14">
        <v>0</v>
      </c>
      <c r="J18" s="15"/>
      <c r="K18" s="15">
        <f t="shared" si="0"/>
        <v>0</v>
      </c>
    </row>
    <row r="19" spans="1:13">
      <c r="A19" s="10" t="s">
        <v>63</v>
      </c>
      <c r="B19" s="10" t="s">
        <v>64</v>
      </c>
      <c r="C19" s="11" t="s">
        <v>65</v>
      </c>
      <c r="D19" s="11" t="s">
        <v>66</v>
      </c>
      <c r="E19" s="12">
        <v>2550</v>
      </c>
      <c r="F19" s="11" t="s">
        <v>0</v>
      </c>
      <c r="G19" s="12">
        <v>323850</v>
      </c>
      <c r="H19" s="12">
        <f>I19-G19</f>
        <v>-323850</v>
      </c>
      <c r="I19" s="14">
        <v>0</v>
      </c>
      <c r="J19" s="15"/>
      <c r="K19" s="15">
        <f t="shared" si="0"/>
        <v>0</v>
      </c>
    </row>
    <row r="20" spans="1:13">
      <c r="A20" s="10" t="s">
        <v>67</v>
      </c>
      <c r="B20" s="10" t="s">
        <v>68</v>
      </c>
      <c r="C20" s="11" t="s">
        <v>69</v>
      </c>
      <c r="D20" s="11" t="s">
        <v>21</v>
      </c>
      <c r="E20" s="12">
        <v>2550</v>
      </c>
      <c r="F20" s="11" t="s">
        <v>0</v>
      </c>
      <c r="G20" s="12">
        <v>0</v>
      </c>
      <c r="H20" s="12"/>
      <c r="I20" s="14">
        <v>0</v>
      </c>
      <c r="J20" s="15"/>
      <c r="K20" s="15">
        <f t="shared" si="0"/>
        <v>0</v>
      </c>
    </row>
    <row r="21" spans="1:13">
      <c r="A21" s="10" t="s">
        <v>70</v>
      </c>
      <c r="B21" s="10" t="s">
        <v>71</v>
      </c>
      <c r="C21" s="11" t="s">
        <v>72</v>
      </c>
      <c r="D21" s="11" t="s">
        <v>73</v>
      </c>
      <c r="E21" s="12">
        <v>1</v>
      </c>
      <c r="F21" s="11" t="s">
        <v>0</v>
      </c>
      <c r="G21" s="12">
        <v>94538130</v>
      </c>
      <c r="H21" s="12"/>
      <c r="I21" s="14">
        <v>94538130</v>
      </c>
      <c r="J21" s="15"/>
      <c r="K21" s="15">
        <f t="shared" si="0"/>
        <v>94538130</v>
      </c>
    </row>
    <row r="22" spans="1:13">
      <c r="A22" s="10" t="s">
        <v>74</v>
      </c>
      <c r="B22" s="10" t="s">
        <v>75</v>
      </c>
      <c r="C22" s="11" t="s">
        <v>76</v>
      </c>
      <c r="D22" s="11" t="s">
        <v>21</v>
      </c>
      <c r="E22" s="12">
        <v>1</v>
      </c>
      <c r="F22" s="11" t="s">
        <v>0</v>
      </c>
      <c r="G22" s="12">
        <v>94538130</v>
      </c>
      <c r="H22" s="12"/>
      <c r="I22" s="14">
        <v>94538130</v>
      </c>
      <c r="J22" s="15"/>
      <c r="K22" s="15">
        <f t="shared" si="0"/>
        <v>94538130</v>
      </c>
    </row>
    <row r="23" spans="1:13">
      <c r="A23" s="10" t="s">
        <v>77</v>
      </c>
      <c r="B23" s="10" t="s">
        <v>78</v>
      </c>
      <c r="C23" s="11" t="s">
        <v>79</v>
      </c>
      <c r="D23" s="11" t="s">
        <v>21</v>
      </c>
      <c r="E23" s="11" t="s">
        <v>0</v>
      </c>
      <c r="F23" s="11" t="s">
        <v>0</v>
      </c>
      <c r="G23" s="12">
        <v>26994020</v>
      </c>
      <c r="H23" s="12"/>
      <c r="I23" s="14">
        <v>0</v>
      </c>
      <c r="J23" s="15"/>
      <c r="K23" s="15">
        <f t="shared" si="0"/>
        <v>0</v>
      </c>
    </row>
    <row r="24" spans="1:13">
      <c r="A24" s="10" t="s">
        <v>80</v>
      </c>
      <c r="B24" s="10" t="s">
        <v>81</v>
      </c>
      <c r="C24" s="11" t="s">
        <v>82</v>
      </c>
      <c r="D24" s="11" t="s">
        <v>21</v>
      </c>
      <c r="E24" s="11" t="s">
        <v>0</v>
      </c>
      <c r="F24" s="11" t="s">
        <v>0</v>
      </c>
      <c r="G24" s="12">
        <v>0</v>
      </c>
      <c r="H24" s="12"/>
      <c r="I24" s="14">
        <v>0</v>
      </c>
      <c r="J24" s="15"/>
      <c r="K24" s="15">
        <f t="shared" si="0"/>
        <v>0</v>
      </c>
    </row>
    <row r="25" spans="1:13">
      <c r="A25" s="10" t="s">
        <v>83</v>
      </c>
      <c r="B25" s="10" t="s">
        <v>84</v>
      </c>
      <c r="C25" s="11" t="s">
        <v>85</v>
      </c>
      <c r="D25" s="11" t="s">
        <v>21</v>
      </c>
      <c r="E25" s="11" t="s">
        <v>0</v>
      </c>
      <c r="F25" s="11" t="s">
        <v>0</v>
      </c>
      <c r="G25" s="12">
        <f>G4+G7+G17+G19+G21</f>
        <v>246082568</v>
      </c>
      <c r="H25" s="12">
        <f>SUM(H8:H24)</f>
        <v>-26994020</v>
      </c>
      <c r="I25" s="16">
        <f>I4+I12+I18+I20+I21</f>
        <v>219088548</v>
      </c>
      <c r="J25" s="15"/>
      <c r="K25" s="15">
        <f t="shared" si="0"/>
        <v>219088548</v>
      </c>
    </row>
    <row r="26" spans="1:13">
      <c r="A26" s="10" t="s">
        <v>86</v>
      </c>
      <c r="B26" s="10" t="s">
        <v>87</v>
      </c>
      <c r="C26" s="11" t="s">
        <v>88</v>
      </c>
      <c r="D26" s="11" t="s">
        <v>21</v>
      </c>
      <c r="E26" s="11" t="s">
        <v>0</v>
      </c>
      <c r="F26" s="11" t="s">
        <v>0</v>
      </c>
      <c r="G26" s="12">
        <v>0</v>
      </c>
      <c r="H26" s="12"/>
      <c r="I26" s="15"/>
      <c r="J26" s="15"/>
      <c r="K26" s="15">
        <f t="shared" si="0"/>
        <v>0</v>
      </c>
    </row>
    <row r="27" spans="1:13">
      <c r="A27" s="10" t="s">
        <v>89</v>
      </c>
      <c r="B27" s="10" t="s">
        <v>90</v>
      </c>
      <c r="C27" s="11" t="s">
        <v>91</v>
      </c>
      <c r="D27" s="11" t="s">
        <v>21</v>
      </c>
      <c r="E27" s="11" t="s">
        <v>0</v>
      </c>
      <c r="F27" s="11" t="s">
        <v>0</v>
      </c>
      <c r="G27" s="12">
        <v>0</v>
      </c>
      <c r="H27" s="12"/>
      <c r="I27" s="15"/>
      <c r="J27" s="15"/>
      <c r="K27" s="15">
        <f t="shared" si="0"/>
        <v>0</v>
      </c>
    </row>
    <row r="28" spans="1:13">
      <c r="A28" s="10" t="s">
        <v>92</v>
      </c>
      <c r="B28" s="10" t="s">
        <v>93</v>
      </c>
      <c r="C28" s="11" t="s">
        <v>94</v>
      </c>
      <c r="D28" s="11" t="s">
        <v>95</v>
      </c>
      <c r="E28" s="12">
        <v>100</v>
      </c>
      <c r="F28" s="12">
        <v>0</v>
      </c>
      <c r="G28" s="12">
        <v>0</v>
      </c>
      <c r="H28" s="12"/>
      <c r="I28" s="15"/>
      <c r="J28" s="15"/>
      <c r="K28" s="15">
        <f t="shared" si="0"/>
        <v>0</v>
      </c>
    </row>
    <row r="29" spans="1:13">
      <c r="A29" s="10" t="s">
        <v>96</v>
      </c>
      <c r="B29" s="10" t="s">
        <v>97</v>
      </c>
      <c r="C29" s="11" t="s">
        <v>98</v>
      </c>
      <c r="D29" s="11" t="s">
        <v>99</v>
      </c>
      <c r="E29" s="12">
        <v>2</v>
      </c>
      <c r="F29" s="12">
        <v>0</v>
      </c>
      <c r="G29" s="12">
        <v>0</v>
      </c>
      <c r="H29" s="12"/>
      <c r="I29" s="15"/>
      <c r="J29" s="15"/>
      <c r="K29" s="15">
        <f t="shared" si="0"/>
        <v>0</v>
      </c>
    </row>
    <row r="30" spans="1:13">
      <c r="A30" s="10" t="s">
        <v>100</v>
      </c>
      <c r="B30" s="10" t="s">
        <v>101</v>
      </c>
      <c r="C30" s="11" t="s">
        <v>102</v>
      </c>
      <c r="D30" s="11" t="s">
        <v>21</v>
      </c>
      <c r="E30" s="11" t="s">
        <v>0</v>
      </c>
      <c r="F30" s="12">
        <v>0</v>
      </c>
      <c r="G30" s="12">
        <v>0</v>
      </c>
      <c r="H30" s="12"/>
      <c r="I30" s="15"/>
      <c r="J30" s="15">
        <v>146052</v>
      </c>
      <c r="K30" s="15">
        <f t="shared" si="0"/>
        <v>146052</v>
      </c>
    </row>
    <row r="31" spans="1:13">
      <c r="A31" s="10" t="s">
        <v>103</v>
      </c>
      <c r="B31" s="10" t="s">
        <v>104</v>
      </c>
      <c r="C31" s="11" t="s">
        <v>105</v>
      </c>
      <c r="D31" s="11" t="s">
        <v>21</v>
      </c>
      <c r="E31" s="11" t="s">
        <v>0</v>
      </c>
      <c r="F31" s="12">
        <v>0</v>
      </c>
      <c r="G31" s="12">
        <v>1041000</v>
      </c>
      <c r="H31" s="12"/>
      <c r="I31" s="15">
        <v>1041000</v>
      </c>
      <c r="J31" s="15"/>
      <c r="K31" s="15">
        <f t="shared" si="0"/>
        <v>1041000</v>
      </c>
    </row>
    <row r="32" spans="1:13">
      <c r="A32" s="17" t="s">
        <v>106</v>
      </c>
      <c r="B32" s="17" t="s">
        <v>107</v>
      </c>
      <c r="C32" s="17" t="s">
        <v>108</v>
      </c>
      <c r="D32" s="17" t="s">
        <v>21</v>
      </c>
      <c r="E32" s="17" t="s">
        <v>0</v>
      </c>
      <c r="F32" s="17" t="s">
        <v>0</v>
      </c>
      <c r="G32" s="18">
        <f>I32</f>
        <v>220129548</v>
      </c>
      <c r="H32" s="19"/>
      <c r="I32" s="20">
        <f>I25+I31</f>
        <v>220129548</v>
      </c>
      <c r="J32" s="20">
        <f>SUM(J19:J31)</f>
        <v>146052</v>
      </c>
      <c r="K32" s="20">
        <f t="shared" si="0"/>
        <v>220275600</v>
      </c>
      <c r="L32" s="1"/>
      <c r="M32" s="1"/>
    </row>
    <row r="33" spans="1:11">
      <c r="A33" s="10"/>
      <c r="B33" s="10"/>
      <c r="C33" s="11"/>
      <c r="D33" s="11"/>
      <c r="E33" s="11"/>
      <c r="F33" s="11"/>
      <c r="G33" s="11"/>
      <c r="H33" s="11"/>
      <c r="I33" s="10"/>
      <c r="J33" s="15"/>
      <c r="K33" s="15">
        <f t="shared" si="0"/>
        <v>0</v>
      </c>
    </row>
    <row r="34" spans="1:11">
      <c r="A34" s="10" t="s">
        <v>109</v>
      </c>
      <c r="B34" s="10"/>
      <c r="C34" s="11"/>
      <c r="D34" s="11"/>
      <c r="E34" s="11"/>
      <c r="F34" s="11"/>
      <c r="G34" s="11"/>
      <c r="H34" s="11"/>
      <c r="I34" s="10"/>
      <c r="J34" s="15"/>
      <c r="K34" s="15">
        <f t="shared" si="0"/>
        <v>0</v>
      </c>
    </row>
    <row r="35" spans="1:11">
      <c r="A35" s="10" t="s">
        <v>110</v>
      </c>
      <c r="B35" s="10"/>
      <c r="C35" s="11"/>
      <c r="D35" s="11"/>
      <c r="E35" s="11"/>
      <c r="F35" s="11"/>
      <c r="G35" s="11"/>
      <c r="H35" s="11"/>
      <c r="I35" s="10"/>
      <c r="J35" s="15"/>
      <c r="K35" s="15">
        <f t="shared" si="0"/>
        <v>0</v>
      </c>
    </row>
    <row r="36" spans="1:11">
      <c r="A36" s="10" t="s">
        <v>111</v>
      </c>
      <c r="B36" s="10" t="s">
        <v>112</v>
      </c>
      <c r="C36" s="11" t="s">
        <v>113</v>
      </c>
      <c r="D36" s="11" t="s">
        <v>59</v>
      </c>
      <c r="E36" s="12">
        <v>4419000</v>
      </c>
      <c r="F36" s="21">
        <v>15</v>
      </c>
      <c r="G36" s="12">
        <v>44190000</v>
      </c>
      <c r="H36" s="12"/>
      <c r="I36" s="15">
        <v>44190000</v>
      </c>
      <c r="J36" s="15">
        <v>2062200</v>
      </c>
      <c r="K36" s="15">
        <f t="shared" si="0"/>
        <v>46252200</v>
      </c>
    </row>
    <row r="37" spans="1:11">
      <c r="A37" s="10" t="s">
        <v>114</v>
      </c>
      <c r="B37" s="10" t="s">
        <v>115</v>
      </c>
      <c r="C37" s="11" t="s">
        <v>116</v>
      </c>
      <c r="D37" s="11" t="s">
        <v>59</v>
      </c>
      <c r="E37" s="12">
        <v>2205000</v>
      </c>
      <c r="F37" s="21">
        <v>10</v>
      </c>
      <c r="G37" s="12">
        <v>14700000</v>
      </c>
      <c r="H37" s="12"/>
      <c r="I37" s="15">
        <v>14700000</v>
      </c>
      <c r="J37" s="15"/>
      <c r="K37" s="15">
        <f t="shared" si="0"/>
        <v>14700000</v>
      </c>
    </row>
    <row r="38" spans="1:11">
      <c r="A38" s="10" t="s">
        <v>117</v>
      </c>
      <c r="B38" s="10" t="s">
        <v>118</v>
      </c>
      <c r="C38" s="11" t="s">
        <v>119</v>
      </c>
      <c r="D38" s="11" t="s">
        <v>59</v>
      </c>
      <c r="E38" s="12">
        <v>4419000</v>
      </c>
      <c r="F38" s="21">
        <v>0</v>
      </c>
      <c r="G38" s="12">
        <v>0</v>
      </c>
      <c r="H38" s="12"/>
      <c r="I38" s="15">
        <v>0</v>
      </c>
      <c r="J38" s="15"/>
      <c r="K38" s="15">
        <f t="shared" si="0"/>
        <v>0</v>
      </c>
    </row>
    <row r="39" spans="1:11">
      <c r="A39" s="10" t="s">
        <v>120</v>
      </c>
      <c r="B39" s="10"/>
      <c r="C39" s="11"/>
      <c r="D39" s="11"/>
      <c r="E39" s="11"/>
      <c r="F39" s="11"/>
      <c r="G39" s="11"/>
      <c r="H39" s="11"/>
      <c r="I39" s="10"/>
      <c r="J39" s="15"/>
      <c r="K39" s="15">
        <f t="shared" si="0"/>
        <v>0</v>
      </c>
    </row>
    <row r="40" spans="1:11">
      <c r="A40" s="10" t="s">
        <v>121</v>
      </c>
      <c r="B40" s="10" t="s">
        <v>122</v>
      </c>
      <c r="C40" s="11" t="s">
        <v>113</v>
      </c>
      <c r="D40" s="11" t="s">
        <v>59</v>
      </c>
      <c r="E40" s="12">
        <v>2209500</v>
      </c>
      <c r="F40" s="21">
        <v>0</v>
      </c>
      <c r="G40" s="12">
        <v>0</v>
      </c>
      <c r="H40" s="12"/>
      <c r="I40" s="15">
        <v>0</v>
      </c>
      <c r="J40" s="15"/>
      <c r="K40" s="15">
        <f t="shared" si="0"/>
        <v>0</v>
      </c>
    </row>
    <row r="41" spans="1:11">
      <c r="A41" s="10" t="s">
        <v>123</v>
      </c>
      <c r="B41" s="10" t="s">
        <v>124</v>
      </c>
      <c r="C41" s="11" t="s">
        <v>116</v>
      </c>
      <c r="D41" s="11" t="s">
        <v>59</v>
      </c>
      <c r="E41" s="12">
        <v>1102500</v>
      </c>
      <c r="F41" s="21">
        <v>0</v>
      </c>
      <c r="G41" s="12">
        <v>0</v>
      </c>
      <c r="H41" s="12"/>
      <c r="I41" s="15">
        <v>0</v>
      </c>
      <c r="J41" s="15"/>
      <c r="K41" s="15">
        <f t="shared" si="0"/>
        <v>0</v>
      </c>
    </row>
    <row r="42" spans="1:11">
      <c r="A42" s="10" t="s">
        <v>125</v>
      </c>
      <c r="B42" s="10" t="s">
        <v>126</v>
      </c>
      <c r="C42" s="11" t="s">
        <v>119</v>
      </c>
      <c r="D42" s="11" t="s">
        <v>59</v>
      </c>
      <c r="E42" s="12">
        <v>2209500</v>
      </c>
      <c r="F42" s="21">
        <v>0</v>
      </c>
      <c r="G42" s="12">
        <v>0</v>
      </c>
      <c r="H42" s="12"/>
      <c r="I42" s="15">
        <v>0</v>
      </c>
      <c r="J42" s="15"/>
      <c r="K42" s="15">
        <f t="shared" si="0"/>
        <v>0</v>
      </c>
    </row>
    <row r="43" spans="1:11">
      <c r="A43" s="10" t="s">
        <v>127</v>
      </c>
      <c r="B43" s="10"/>
      <c r="C43" s="11"/>
      <c r="D43" s="11"/>
      <c r="E43" s="11"/>
      <c r="F43" s="11"/>
      <c r="G43" s="11"/>
      <c r="H43" s="11"/>
      <c r="I43" s="10"/>
      <c r="J43" s="15"/>
      <c r="K43" s="15">
        <f t="shared" si="0"/>
        <v>0</v>
      </c>
    </row>
    <row r="44" spans="1:11">
      <c r="A44" s="10" t="s">
        <v>128</v>
      </c>
      <c r="B44" s="10" t="s">
        <v>129</v>
      </c>
      <c r="C44" s="11" t="s">
        <v>113</v>
      </c>
      <c r="D44" s="11" t="s">
        <v>59</v>
      </c>
      <c r="E44" s="12">
        <v>4419000</v>
      </c>
      <c r="F44" s="21">
        <v>14.6</v>
      </c>
      <c r="G44" s="12">
        <v>21505800</v>
      </c>
      <c r="H44" s="12"/>
      <c r="I44" s="15">
        <v>21505800</v>
      </c>
      <c r="J44" s="15"/>
      <c r="K44" s="15">
        <f t="shared" si="0"/>
        <v>21505800</v>
      </c>
    </row>
    <row r="45" spans="1:11">
      <c r="A45" s="10" t="s">
        <v>130</v>
      </c>
      <c r="B45" s="10" t="s">
        <v>131</v>
      </c>
      <c r="C45" s="11" t="s">
        <v>116</v>
      </c>
      <c r="D45" s="11" t="s">
        <v>59</v>
      </c>
      <c r="E45" s="12">
        <v>2205000</v>
      </c>
      <c r="F45" s="21">
        <v>10</v>
      </c>
      <c r="G45" s="12">
        <v>7350000</v>
      </c>
      <c r="H45" s="12"/>
      <c r="I45" s="15">
        <v>7350000</v>
      </c>
      <c r="J45" s="15"/>
      <c r="K45" s="15">
        <f t="shared" si="0"/>
        <v>7350000</v>
      </c>
    </row>
    <row r="46" spans="1:11">
      <c r="A46" s="10" t="s">
        <v>132</v>
      </c>
      <c r="B46" s="10" t="s">
        <v>133</v>
      </c>
      <c r="C46" s="11" t="s">
        <v>119</v>
      </c>
      <c r="D46" s="11" t="s">
        <v>59</v>
      </c>
      <c r="E46" s="12">
        <v>4419000</v>
      </c>
      <c r="F46" s="21">
        <v>0</v>
      </c>
      <c r="G46" s="12">
        <v>0</v>
      </c>
      <c r="H46" s="12"/>
      <c r="I46" s="15">
        <v>0</v>
      </c>
      <c r="J46" s="15"/>
      <c r="K46" s="15">
        <f t="shared" si="0"/>
        <v>0</v>
      </c>
    </row>
    <row r="47" spans="1:11">
      <c r="A47" s="10" t="s">
        <v>134</v>
      </c>
      <c r="B47" s="10"/>
      <c r="C47" s="11"/>
      <c r="D47" s="11"/>
      <c r="E47" s="11"/>
      <c r="F47" s="11"/>
      <c r="G47" s="11"/>
      <c r="H47" s="11"/>
      <c r="I47" s="10"/>
      <c r="J47" s="15"/>
      <c r="K47" s="15">
        <f t="shared" si="0"/>
        <v>0</v>
      </c>
    </row>
    <row r="48" spans="1:11">
      <c r="A48" s="10" t="s">
        <v>135</v>
      </c>
      <c r="B48" s="10" t="s">
        <v>136</v>
      </c>
      <c r="C48" s="11" t="s">
        <v>113</v>
      </c>
      <c r="D48" s="11" t="s">
        <v>59</v>
      </c>
      <c r="E48" s="12">
        <v>2209500</v>
      </c>
      <c r="F48" s="21">
        <v>0</v>
      </c>
      <c r="G48" s="12">
        <v>0</v>
      </c>
      <c r="H48" s="12"/>
      <c r="I48" s="15">
        <v>0</v>
      </c>
      <c r="J48" s="15"/>
      <c r="K48" s="15">
        <f t="shared" si="0"/>
        <v>0</v>
      </c>
    </row>
    <row r="49" spans="1:13">
      <c r="A49" s="10" t="s">
        <v>137</v>
      </c>
      <c r="B49" s="10" t="s">
        <v>138</v>
      </c>
      <c r="C49" s="11" t="s">
        <v>116</v>
      </c>
      <c r="D49" s="11" t="s">
        <v>59</v>
      </c>
      <c r="E49" s="12">
        <v>1102500</v>
      </c>
      <c r="F49" s="21">
        <v>0</v>
      </c>
      <c r="G49" s="12">
        <v>0</v>
      </c>
      <c r="H49" s="12"/>
      <c r="I49" s="15">
        <v>0</v>
      </c>
      <c r="J49" s="15"/>
      <c r="K49" s="15">
        <f t="shared" si="0"/>
        <v>0</v>
      </c>
    </row>
    <row r="50" spans="1:13">
      <c r="A50" s="10" t="s">
        <v>139</v>
      </c>
      <c r="B50" s="10" t="s">
        <v>140</v>
      </c>
      <c r="C50" s="11" t="s">
        <v>119</v>
      </c>
      <c r="D50" s="11" t="s">
        <v>59</v>
      </c>
      <c r="E50" s="12">
        <v>2209500</v>
      </c>
      <c r="F50" s="21">
        <v>0</v>
      </c>
      <c r="G50" s="12">
        <v>0</v>
      </c>
      <c r="H50" s="12"/>
      <c r="I50" s="15">
        <v>0</v>
      </c>
      <c r="J50" s="15"/>
      <c r="K50" s="15">
        <f t="shared" si="0"/>
        <v>0</v>
      </c>
    </row>
    <row r="51" spans="1:13">
      <c r="A51" s="10" t="s">
        <v>141</v>
      </c>
      <c r="B51" s="10"/>
      <c r="C51" s="11"/>
      <c r="D51" s="11"/>
      <c r="E51" s="11"/>
      <c r="F51" s="11"/>
      <c r="G51" s="11"/>
      <c r="H51" s="11"/>
      <c r="I51" s="10"/>
      <c r="J51" s="15"/>
      <c r="K51" s="15">
        <f t="shared" si="0"/>
        <v>0</v>
      </c>
    </row>
    <row r="52" spans="1:13">
      <c r="A52" s="10" t="s">
        <v>142</v>
      </c>
      <c r="B52" s="10" t="s">
        <v>143</v>
      </c>
      <c r="C52" s="11" t="s">
        <v>144</v>
      </c>
      <c r="D52" s="11" t="s">
        <v>59</v>
      </c>
      <c r="E52" s="12">
        <v>81700</v>
      </c>
      <c r="F52" s="21">
        <v>168</v>
      </c>
      <c r="G52" s="12">
        <v>9150400</v>
      </c>
      <c r="H52" s="12"/>
      <c r="I52" s="15">
        <v>9150400</v>
      </c>
      <c r="J52" s="15">
        <v>381267</v>
      </c>
      <c r="K52" s="15">
        <f t="shared" si="0"/>
        <v>9531667</v>
      </c>
    </row>
    <row r="53" spans="1:13">
      <c r="A53" s="10" t="s">
        <v>145</v>
      </c>
      <c r="B53" s="10" t="s">
        <v>146</v>
      </c>
      <c r="C53" s="11" t="s">
        <v>147</v>
      </c>
      <c r="D53" s="11" t="s">
        <v>59</v>
      </c>
      <c r="E53" s="12">
        <v>40850</v>
      </c>
      <c r="F53" s="21">
        <v>0</v>
      </c>
      <c r="G53" s="12">
        <v>0</v>
      </c>
      <c r="H53" s="12"/>
      <c r="I53" s="15">
        <v>0</v>
      </c>
      <c r="J53" s="15"/>
      <c r="K53" s="15">
        <f t="shared" si="0"/>
        <v>0</v>
      </c>
    </row>
    <row r="54" spans="1:13">
      <c r="A54" s="10" t="s">
        <v>148</v>
      </c>
      <c r="B54" s="10" t="s">
        <v>149</v>
      </c>
      <c r="C54" s="11" t="s">
        <v>144</v>
      </c>
      <c r="D54" s="11" t="s">
        <v>59</v>
      </c>
      <c r="E54" s="12">
        <v>81700</v>
      </c>
      <c r="F54" s="12">
        <v>165</v>
      </c>
      <c r="G54" s="12">
        <v>4493500</v>
      </c>
      <c r="H54" s="12"/>
      <c r="I54" s="15">
        <v>4493500</v>
      </c>
      <c r="J54" s="15"/>
      <c r="K54" s="15">
        <f t="shared" si="0"/>
        <v>4493500</v>
      </c>
    </row>
    <row r="55" spans="1:13">
      <c r="A55" s="10" t="s">
        <v>150</v>
      </c>
      <c r="B55" s="10" t="s">
        <v>151</v>
      </c>
      <c r="C55" s="11" t="s">
        <v>147</v>
      </c>
      <c r="D55" s="11" t="s">
        <v>59</v>
      </c>
      <c r="E55" s="12">
        <v>40850</v>
      </c>
      <c r="F55" s="12">
        <v>0</v>
      </c>
      <c r="G55" s="12">
        <v>0</v>
      </c>
      <c r="H55" s="12"/>
      <c r="I55" s="15">
        <v>0</v>
      </c>
      <c r="J55" s="15"/>
      <c r="K55" s="15">
        <f t="shared" si="0"/>
        <v>0</v>
      </c>
    </row>
    <row r="56" spans="1:13">
      <c r="A56" s="10" t="s">
        <v>152</v>
      </c>
      <c r="B56" s="10"/>
      <c r="C56" s="11"/>
      <c r="D56" s="11"/>
      <c r="E56" s="11"/>
      <c r="F56" s="11"/>
      <c r="G56" s="11"/>
      <c r="H56" s="11"/>
      <c r="I56" s="10"/>
      <c r="J56" s="15"/>
      <c r="K56" s="15">
        <f t="shared" si="0"/>
        <v>0</v>
      </c>
    </row>
    <row r="57" spans="1:13">
      <c r="A57" s="10" t="s">
        <v>153</v>
      </c>
      <c r="B57" s="10" t="s">
        <v>154</v>
      </c>
      <c r="C57" s="11" t="s">
        <v>155</v>
      </c>
      <c r="D57" s="11" t="s">
        <v>59</v>
      </c>
      <c r="E57" s="12">
        <v>189000</v>
      </c>
      <c r="F57" s="12">
        <v>19</v>
      </c>
      <c r="G57" s="12">
        <v>2394000</v>
      </c>
      <c r="H57" s="12"/>
      <c r="I57" s="15">
        <v>2394000</v>
      </c>
      <c r="J57" s="15"/>
      <c r="K57" s="15">
        <f t="shared" si="0"/>
        <v>2394000</v>
      </c>
    </row>
    <row r="58" spans="1:13">
      <c r="A58" s="10" t="s">
        <v>156</v>
      </c>
      <c r="B58" s="10" t="s">
        <v>157</v>
      </c>
      <c r="C58" s="11" t="s">
        <v>158</v>
      </c>
      <c r="D58" s="11" t="s">
        <v>59</v>
      </c>
      <c r="E58" s="12">
        <v>189000</v>
      </c>
      <c r="F58" s="12">
        <v>23</v>
      </c>
      <c r="G58" s="12">
        <v>1449000</v>
      </c>
      <c r="H58" s="12"/>
      <c r="I58" s="15">
        <v>1449000</v>
      </c>
      <c r="J58" s="15"/>
      <c r="K58" s="15">
        <f t="shared" si="0"/>
        <v>1449000</v>
      </c>
      <c r="M58" s="2"/>
    </row>
    <row r="59" spans="1:13">
      <c r="A59" s="10" t="s">
        <v>159</v>
      </c>
      <c r="B59" s="10"/>
      <c r="C59" s="11"/>
      <c r="D59" s="11"/>
      <c r="E59" s="11"/>
      <c r="F59" s="11"/>
      <c r="G59" s="11"/>
      <c r="H59" s="11"/>
      <c r="I59" s="10"/>
      <c r="J59" s="15"/>
      <c r="K59" s="15">
        <f t="shared" si="0"/>
        <v>0</v>
      </c>
    </row>
    <row r="60" spans="1:13">
      <c r="A60" s="10" t="s">
        <v>144</v>
      </c>
      <c r="B60" s="10"/>
      <c r="C60" s="11"/>
      <c r="D60" s="11"/>
      <c r="E60" s="11"/>
      <c r="F60" s="11"/>
      <c r="G60" s="11"/>
      <c r="H60" s="11"/>
      <c r="I60" s="10"/>
      <c r="J60" s="15"/>
      <c r="K60" s="15">
        <f t="shared" si="0"/>
        <v>0</v>
      </c>
    </row>
    <row r="61" spans="1:13">
      <c r="A61" s="10" t="s">
        <v>160</v>
      </c>
      <c r="B61" s="10" t="s">
        <v>161</v>
      </c>
      <c r="C61" s="11" t="s">
        <v>162</v>
      </c>
      <c r="D61" s="11" t="s">
        <v>59</v>
      </c>
      <c r="E61" s="12">
        <v>401000</v>
      </c>
      <c r="F61" s="21">
        <v>5</v>
      </c>
      <c r="G61" s="12">
        <v>2005000</v>
      </c>
      <c r="H61" s="12"/>
      <c r="I61" s="15">
        <v>2005000</v>
      </c>
      <c r="J61" s="15"/>
      <c r="K61" s="15">
        <f t="shared" si="0"/>
        <v>2005000</v>
      </c>
    </row>
    <row r="62" spans="1:13">
      <c r="A62" s="10"/>
      <c r="B62" s="10" t="s">
        <v>163</v>
      </c>
      <c r="C62" s="11" t="s">
        <v>164</v>
      </c>
      <c r="D62" s="11" t="s">
        <v>59</v>
      </c>
      <c r="E62" s="12"/>
      <c r="F62" s="21"/>
      <c r="G62" s="12">
        <v>367584</v>
      </c>
      <c r="H62" s="12"/>
      <c r="I62" s="15">
        <v>367584</v>
      </c>
      <c r="J62" s="15"/>
      <c r="K62" s="15">
        <f t="shared" si="0"/>
        <v>367584</v>
      </c>
    </row>
    <row r="63" spans="1:13">
      <c r="A63" s="10"/>
      <c r="B63" s="10"/>
      <c r="C63" s="11" t="s">
        <v>165</v>
      </c>
      <c r="D63" s="11"/>
      <c r="E63" s="12"/>
      <c r="F63" s="21"/>
      <c r="G63" s="12"/>
      <c r="H63" s="12"/>
      <c r="I63" s="15"/>
      <c r="J63" s="15">
        <v>264000</v>
      </c>
      <c r="K63" s="15">
        <f t="shared" si="0"/>
        <v>264000</v>
      </c>
    </row>
    <row r="64" spans="1:13">
      <c r="A64" s="17" t="s">
        <v>166</v>
      </c>
      <c r="B64" s="22" t="s">
        <v>167</v>
      </c>
      <c r="C64" s="22" t="s">
        <v>168</v>
      </c>
      <c r="D64" s="22" t="s">
        <v>21</v>
      </c>
      <c r="E64" s="22" t="s">
        <v>0</v>
      </c>
      <c r="F64" s="22" t="s">
        <v>0</v>
      </c>
      <c r="G64" s="23">
        <f>SUM(G36:G62)</f>
        <v>107605284</v>
      </c>
      <c r="H64" s="24"/>
      <c r="I64" s="23">
        <f>SUM(I36:I62)</f>
        <v>107605284</v>
      </c>
      <c r="J64" s="23">
        <f>SUM(J36:J63)</f>
        <v>2707467</v>
      </c>
      <c r="K64" s="23">
        <f>SUM(K36:K63)</f>
        <v>110312751</v>
      </c>
      <c r="L64" s="1"/>
      <c r="M64" s="25"/>
    </row>
    <row r="65" spans="1:13">
      <c r="A65" s="10"/>
      <c r="B65" s="10"/>
      <c r="C65" s="11"/>
      <c r="D65" s="11"/>
      <c r="E65" s="11"/>
      <c r="F65" s="11"/>
      <c r="G65" s="11"/>
      <c r="H65" s="11"/>
      <c r="I65" s="10"/>
      <c r="J65" s="15"/>
      <c r="K65" s="15">
        <f t="shared" si="0"/>
        <v>0</v>
      </c>
    </row>
    <row r="66" spans="1:13">
      <c r="A66" s="10" t="s">
        <v>169</v>
      </c>
      <c r="B66" s="10" t="s">
        <v>170</v>
      </c>
      <c r="C66" s="11" t="s">
        <v>171</v>
      </c>
      <c r="D66" s="11" t="s">
        <v>21</v>
      </c>
      <c r="E66" s="11" t="s">
        <v>0</v>
      </c>
      <c r="F66" s="11" t="s">
        <v>0</v>
      </c>
      <c r="G66" s="12">
        <v>16292000</v>
      </c>
      <c r="H66" s="12"/>
      <c r="I66" s="15">
        <v>16292000</v>
      </c>
      <c r="J66" s="15"/>
      <c r="K66" s="15">
        <f t="shared" si="0"/>
        <v>16292000</v>
      </c>
    </row>
    <row r="67" spans="1:13">
      <c r="A67" s="10" t="s">
        <v>172</v>
      </c>
      <c r="B67" s="10"/>
      <c r="C67" s="11"/>
      <c r="D67" s="11"/>
      <c r="E67" s="11"/>
      <c r="F67" s="11"/>
      <c r="G67" s="11"/>
      <c r="H67" s="11"/>
      <c r="I67" s="10"/>
      <c r="J67" s="15"/>
      <c r="K67" s="15">
        <f t="shared" si="0"/>
        <v>0</v>
      </c>
    </row>
    <row r="68" spans="1:13">
      <c r="A68" s="10" t="s">
        <v>173</v>
      </c>
      <c r="B68" s="10" t="s">
        <v>174</v>
      </c>
      <c r="C68" s="11" t="s">
        <v>175</v>
      </c>
      <c r="D68" s="11" t="s">
        <v>176</v>
      </c>
      <c r="E68" s="12">
        <v>3000000</v>
      </c>
      <c r="F68" s="12">
        <v>0</v>
      </c>
      <c r="G68" s="12">
        <v>0</v>
      </c>
      <c r="H68" s="12"/>
      <c r="I68" s="15">
        <v>0</v>
      </c>
      <c r="J68" s="15"/>
      <c r="K68" s="15">
        <f t="shared" si="0"/>
        <v>0</v>
      </c>
    </row>
    <row r="69" spans="1:13">
      <c r="A69" s="10" t="s">
        <v>177</v>
      </c>
      <c r="B69" s="10" t="s">
        <v>178</v>
      </c>
      <c r="C69" s="11" t="s">
        <v>179</v>
      </c>
      <c r="D69" s="11" t="s">
        <v>176</v>
      </c>
      <c r="E69" s="12">
        <v>3000000</v>
      </c>
      <c r="F69" s="12">
        <v>0</v>
      </c>
      <c r="G69" s="12">
        <v>0</v>
      </c>
      <c r="H69" s="12"/>
      <c r="I69" s="15">
        <v>0</v>
      </c>
      <c r="J69" s="15"/>
      <c r="K69" s="15">
        <f t="shared" si="0"/>
        <v>0</v>
      </c>
    </row>
    <row r="70" spans="1:13">
      <c r="A70" s="10" t="s">
        <v>180</v>
      </c>
      <c r="B70" s="10" t="s">
        <v>181</v>
      </c>
      <c r="C70" s="11" t="s">
        <v>182</v>
      </c>
      <c r="D70" s="11" t="s">
        <v>59</v>
      </c>
      <c r="E70" s="12">
        <v>55360</v>
      </c>
      <c r="F70" s="12">
        <v>44</v>
      </c>
      <c r="G70" s="12">
        <v>2435840</v>
      </c>
      <c r="H70" s="12"/>
      <c r="I70" s="15">
        <v>2435840</v>
      </c>
      <c r="J70" s="15"/>
      <c r="K70" s="15">
        <f t="shared" ref="K70:K93" si="1">I70+J70</f>
        <v>2435840</v>
      </c>
    </row>
    <row r="71" spans="1:13">
      <c r="A71" s="10" t="s">
        <v>183</v>
      </c>
      <c r="B71" s="10"/>
      <c r="C71" s="11"/>
      <c r="D71" s="11"/>
      <c r="E71" s="11"/>
      <c r="F71" s="11"/>
      <c r="G71" s="11"/>
      <c r="H71" s="11"/>
      <c r="I71" s="10"/>
      <c r="J71" s="15"/>
      <c r="K71" s="15">
        <f t="shared" si="1"/>
        <v>0</v>
      </c>
    </row>
    <row r="72" spans="1:13">
      <c r="A72" s="10" t="s">
        <v>184</v>
      </c>
      <c r="B72" s="10" t="s">
        <v>185</v>
      </c>
      <c r="C72" s="11" t="s">
        <v>186</v>
      </c>
      <c r="D72" s="11" t="s">
        <v>0</v>
      </c>
      <c r="E72" s="11" t="s">
        <v>0</v>
      </c>
      <c r="F72" s="11" t="s">
        <v>0</v>
      </c>
      <c r="G72" s="12">
        <v>0</v>
      </c>
      <c r="H72" s="12"/>
      <c r="I72" s="15">
        <v>0</v>
      </c>
      <c r="J72" s="15"/>
      <c r="K72" s="15">
        <f t="shared" si="1"/>
        <v>0</v>
      </c>
    </row>
    <row r="73" spans="1:13">
      <c r="A73" s="26" t="s">
        <v>187</v>
      </c>
      <c r="B73" s="26"/>
      <c r="C73" s="26"/>
      <c r="D73" s="11"/>
      <c r="E73" s="11"/>
      <c r="F73" s="11"/>
      <c r="G73" s="11"/>
      <c r="H73" s="11"/>
      <c r="I73" s="10"/>
      <c r="J73" s="15"/>
      <c r="K73" s="15">
        <f t="shared" si="1"/>
        <v>0</v>
      </c>
    </row>
    <row r="74" spans="1:13">
      <c r="A74" s="10" t="s">
        <v>188</v>
      </c>
      <c r="B74" s="10" t="s">
        <v>189</v>
      </c>
      <c r="C74" s="11" t="s">
        <v>190</v>
      </c>
      <c r="D74" s="11" t="s">
        <v>59</v>
      </c>
      <c r="E74" s="12">
        <v>2606040</v>
      </c>
      <c r="F74" s="13">
        <v>0</v>
      </c>
      <c r="G74" s="12">
        <v>0</v>
      </c>
      <c r="H74" s="12"/>
      <c r="I74" s="12">
        <v>0</v>
      </c>
      <c r="J74" s="15"/>
      <c r="K74" s="15">
        <f t="shared" si="1"/>
        <v>0</v>
      </c>
    </row>
    <row r="75" spans="1:13">
      <c r="A75" s="10" t="s">
        <v>191</v>
      </c>
      <c r="B75" s="10" t="s">
        <v>192</v>
      </c>
      <c r="C75" s="11" t="s">
        <v>193</v>
      </c>
      <c r="D75" s="11" t="s">
        <v>21</v>
      </c>
      <c r="E75" s="11" t="s">
        <v>0</v>
      </c>
      <c r="F75" s="11" t="s">
        <v>0</v>
      </c>
      <c r="G75" s="12">
        <v>0</v>
      </c>
      <c r="H75" s="12"/>
      <c r="I75" s="12">
        <v>0</v>
      </c>
      <c r="J75" s="15"/>
      <c r="K75" s="15">
        <f t="shared" si="1"/>
        <v>0</v>
      </c>
    </row>
    <row r="76" spans="1:13">
      <c r="A76" s="10" t="s">
        <v>194</v>
      </c>
      <c r="B76" s="10"/>
      <c r="C76" s="11"/>
      <c r="D76" s="11"/>
      <c r="E76" s="11"/>
      <c r="F76" s="11"/>
      <c r="G76" s="11"/>
      <c r="H76" s="11"/>
      <c r="I76" s="11"/>
      <c r="J76" s="15"/>
      <c r="K76" s="15">
        <f t="shared" si="1"/>
        <v>0</v>
      </c>
    </row>
    <row r="77" spans="1:13">
      <c r="A77" s="10" t="s">
        <v>195</v>
      </c>
      <c r="B77" s="10" t="s">
        <v>196</v>
      </c>
      <c r="C77" s="11" t="s">
        <v>197</v>
      </c>
      <c r="D77" s="11" t="s">
        <v>59</v>
      </c>
      <c r="E77" s="12">
        <v>1900000</v>
      </c>
      <c r="F77" s="13">
        <v>10.84</v>
      </c>
      <c r="G77" s="12">
        <v>20596000</v>
      </c>
      <c r="H77" s="12"/>
      <c r="I77" s="12">
        <v>20596000</v>
      </c>
      <c r="J77" s="15">
        <v>95000</v>
      </c>
      <c r="K77" s="15">
        <f t="shared" si="1"/>
        <v>20691000</v>
      </c>
    </row>
    <row r="78" spans="1:13">
      <c r="A78" s="10" t="s">
        <v>198</v>
      </c>
      <c r="B78" s="10" t="s">
        <v>199</v>
      </c>
      <c r="C78" s="11" t="s">
        <v>200</v>
      </c>
      <c r="D78" s="11" t="s">
        <v>21</v>
      </c>
      <c r="E78" s="11" t="s">
        <v>0</v>
      </c>
      <c r="F78" s="11" t="s">
        <v>0</v>
      </c>
      <c r="G78" s="12">
        <v>28564991</v>
      </c>
      <c r="H78" s="12"/>
      <c r="I78" s="12">
        <v>28564991</v>
      </c>
      <c r="J78" s="15">
        <v>-551671</v>
      </c>
      <c r="K78" s="15">
        <f t="shared" si="1"/>
        <v>28013320</v>
      </c>
      <c r="M78" s="2"/>
    </row>
    <row r="79" spans="1:13">
      <c r="A79" s="10" t="s">
        <v>201</v>
      </c>
      <c r="B79" s="10"/>
      <c r="C79" s="11"/>
      <c r="D79" s="11"/>
      <c r="E79" s="11"/>
      <c r="F79" s="11"/>
      <c r="G79" s="11"/>
      <c r="H79" s="11"/>
      <c r="I79" s="11"/>
      <c r="J79" s="15"/>
      <c r="K79" s="15">
        <f t="shared" si="1"/>
        <v>0</v>
      </c>
    </row>
    <row r="80" spans="1:13">
      <c r="A80" s="10" t="s">
        <v>202</v>
      </c>
      <c r="B80" s="10" t="s">
        <v>203</v>
      </c>
      <c r="C80" s="11" t="s">
        <v>204</v>
      </c>
      <c r="D80" s="11" t="s">
        <v>21</v>
      </c>
      <c r="E80" s="12">
        <v>542</v>
      </c>
      <c r="F80" s="12">
        <v>792</v>
      </c>
      <c r="G80" s="12">
        <v>429264</v>
      </c>
      <c r="H80" s="12"/>
      <c r="I80" s="12">
        <v>429264</v>
      </c>
      <c r="J80" s="12">
        <v>-542</v>
      </c>
      <c r="K80" s="12">
        <f t="shared" si="1"/>
        <v>428722</v>
      </c>
      <c r="M80" s="2"/>
    </row>
    <row r="81" spans="1:13">
      <c r="A81" s="10">
        <v>114</v>
      </c>
      <c r="B81" s="10" t="s">
        <v>205</v>
      </c>
      <c r="C81" s="27" t="s">
        <v>206</v>
      </c>
      <c r="D81" s="11"/>
      <c r="E81" s="12"/>
      <c r="F81" s="12"/>
      <c r="G81" s="12"/>
      <c r="H81" s="12"/>
      <c r="I81" s="12"/>
      <c r="J81" s="12">
        <v>5088100</v>
      </c>
      <c r="K81" s="12">
        <f t="shared" si="1"/>
        <v>5088100</v>
      </c>
    </row>
    <row r="82" spans="1:13">
      <c r="A82" s="10">
        <v>115</v>
      </c>
      <c r="B82" s="10" t="s">
        <v>207</v>
      </c>
      <c r="C82" s="27" t="s">
        <v>208</v>
      </c>
      <c r="D82" s="11"/>
      <c r="E82" s="12"/>
      <c r="F82" s="12"/>
      <c r="G82" s="12"/>
      <c r="H82" s="12"/>
      <c r="I82" s="12"/>
      <c r="J82" s="12">
        <v>778000</v>
      </c>
      <c r="K82" s="12">
        <f t="shared" si="1"/>
        <v>778000</v>
      </c>
      <c r="M82" s="2"/>
    </row>
    <row r="83" spans="1:13">
      <c r="A83" s="17" t="s">
        <v>209</v>
      </c>
      <c r="B83" s="17" t="s">
        <v>210</v>
      </c>
      <c r="C83" s="17" t="s">
        <v>211</v>
      </c>
      <c r="D83" s="17" t="s">
        <v>21</v>
      </c>
      <c r="E83" s="17" t="s">
        <v>0</v>
      </c>
      <c r="F83" s="17" t="s">
        <v>0</v>
      </c>
      <c r="G83" s="18">
        <f>G66+G70+G77+G78+G80</f>
        <v>68318095</v>
      </c>
      <c r="H83" s="18"/>
      <c r="I83" s="18">
        <f>I66+I70+I77+I78+I80</f>
        <v>68318095</v>
      </c>
      <c r="J83" s="20">
        <f>SUM(J66:J82)</f>
        <v>5408887</v>
      </c>
      <c r="K83" s="20">
        <f>SUM(K66:K82)</f>
        <v>73726982</v>
      </c>
    </row>
    <row r="84" spans="1:13">
      <c r="A84" s="10" t="s">
        <v>212</v>
      </c>
      <c r="B84" s="10"/>
      <c r="C84" s="11"/>
      <c r="D84" s="11"/>
      <c r="E84" s="11"/>
      <c r="F84" s="11"/>
      <c r="G84" s="11"/>
      <c r="H84" s="11"/>
      <c r="I84" s="10"/>
      <c r="J84" s="15"/>
      <c r="K84" s="15">
        <f t="shared" si="1"/>
        <v>0</v>
      </c>
    </row>
    <row r="85" spans="1:13">
      <c r="A85" s="10" t="s">
        <v>213</v>
      </c>
      <c r="B85" s="10" t="s">
        <v>214</v>
      </c>
      <c r="C85" s="11" t="s">
        <v>215</v>
      </c>
      <c r="D85" s="11" t="s">
        <v>21</v>
      </c>
      <c r="E85" s="12">
        <v>1210</v>
      </c>
      <c r="F85" s="12">
        <v>0</v>
      </c>
      <c r="G85" s="12">
        <v>5464360</v>
      </c>
      <c r="H85" s="12"/>
      <c r="I85" s="15">
        <v>5464360</v>
      </c>
      <c r="J85" s="15"/>
      <c r="K85" s="15">
        <f t="shared" si="1"/>
        <v>5464360</v>
      </c>
    </row>
    <row r="86" spans="1:13">
      <c r="A86" s="10"/>
      <c r="B86" s="10" t="s">
        <v>216</v>
      </c>
      <c r="C86" s="11" t="s">
        <v>217</v>
      </c>
      <c r="D86" s="11"/>
      <c r="E86" s="12"/>
      <c r="F86" s="12"/>
      <c r="G86" s="12"/>
      <c r="H86" s="12"/>
      <c r="I86" s="15"/>
      <c r="J86" s="15">
        <v>294332</v>
      </c>
      <c r="K86" s="15">
        <f t="shared" si="1"/>
        <v>294332</v>
      </c>
    </row>
    <row r="87" spans="1:13">
      <c r="A87" s="10"/>
      <c r="B87" s="10"/>
      <c r="C87" s="27" t="s">
        <v>218</v>
      </c>
      <c r="D87" s="11"/>
      <c r="E87" s="12"/>
      <c r="F87" s="12"/>
      <c r="G87" s="12"/>
      <c r="H87" s="12"/>
      <c r="I87" s="12"/>
      <c r="J87" s="12">
        <v>1416960</v>
      </c>
      <c r="K87" s="12">
        <f t="shared" si="1"/>
        <v>1416960</v>
      </c>
    </row>
    <row r="88" spans="1:13">
      <c r="A88" s="17" t="s">
        <v>219</v>
      </c>
      <c r="B88" s="17" t="s">
        <v>220</v>
      </c>
      <c r="C88" s="17" t="s">
        <v>221</v>
      </c>
      <c r="D88" s="17" t="s">
        <v>21</v>
      </c>
      <c r="E88" s="17" t="s">
        <v>0</v>
      </c>
      <c r="F88" s="17" t="s">
        <v>0</v>
      </c>
      <c r="G88" s="18">
        <v>5464360</v>
      </c>
      <c r="H88" s="19"/>
      <c r="I88" s="18">
        <v>5464360</v>
      </c>
      <c r="J88" s="18">
        <f>SUM(J86:J87)</f>
        <v>1711292</v>
      </c>
      <c r="K88" s="19">
        <f>SUM(K84:K87)</f>
        <v>7175652</v>
      </c>
    </row>
    <row r="89" spans="1:13">
      <c r="A89" s="10"/>
      <c r="B89" s="10"/>
      <c r="C89" s="28" t="s">
        <v>222</v>
      </c>
      <c r="D89" s="11"/>
      <c r="E89" s="11"/>
      <c r="F89" s="11"/>
      <c r="G89" s="16">
        <f>G32+G64+G83+G88</f>
        <v>401517287</v>
      </c>
      <c r="H89" s="11"/>
      <c r="I89" s="14">
        <f>I32+I64+I83+I88</f>
        <v>401517287</v>
      </c>
      <c r="J89" s="14">
        <f>J32+J64+J83+J88</f>
        <v>9973698</v>
      </c>
      <c r="K89" s="14">
        <f>K32+K64+K83+K88</f>
        <v>411490985</v>
      </c>
      <c r="M89" s="2"/>
    </row>
    <row r="90" spans="1:13">
      <c r="A90" s="10"/>
      <c r="B90" s="10"/>
      <c r="C90" s="11"/>
      <c r="D90" s="11"/>
      <c r="E90" s="11"/>
      <c r="F90" s="11"/>
      <c r="G90" s="11"/>
      <c r="H90" s="11"/>
      <c r="I90" s="10"/>
      <c r="J90" s="15"/>
      <c r="K90" s="15">
        <f t="shared" si="1"/>
        <v>0</v>
      </c>
    </row>
    <row r="91" spans="1:13">
      <c r="A91" s="10"/>
      <c r="B91" s="10"/>
      <c r="C91" s="29" t="s">
        <v>223</v>
      </c>
      <c r="D91" s="11"/>
      <c r="E91" s="11"/>
      <c r="F91" s="11"/>
      <c r="G91" s="11"/>
      <c r="H91" s="11"/>
      <c r="I91" s="11"/>
      <c r="J91" s="30">
        <v>632990</v>
      </c>
      <c r="K91" s="12">
        <f t="shared" si="1"/>
        <v>632990</v>
      </c>
    </row>
    <row r="92" spans="1:13" ht="90">
      <c r="A92" s="10"/>
      <c r="B92" s="10"/>
      <c r="C92" s="31" t="s">
        <v>224</v>
      </c>
      <c r="D92" s="11"/>
      <c r="E92" s="11"/>
      <c r="F92" s="11"/>
      <c r="G92" s="11"/>
      <c r="H92" s="11"/>
      <c r="I92" s="11"/>
      <c r="J92" s="12">
        <v>872000</v>
      </c>
      <c r="K92" s="12">
        <f t="shared" si="1"/>
        <v>872000</v>
      </c>
    </row>
    <row r="93" spans="1:13">
      <c r="A93" s="10"/>
      <c r="B93" s="10"/>
      <c r="C93" s="11" t="s">
        <v>225</v>
      </c>
      <c r="D93" s="11"/>
      <c r="E93" s="11"/>
      <c r="F93" s="11"/>
      <c r="G93" s="11"/>
      <c r="H93" s="11"/>
      <c r="I93" s="11"/>
      <c r="J93" s="12">
        <v>568960</v>
      </c>
      <c r="K93" s="12">
        <f t="shared" si="1"/>
        <v>568960</v>
      </c>
    </row>
    <row r="94" spans="1:13">
      <c r="A94" s="32"/>
      <c r="B94" s="32"/>
      <c r="C94" s="17" t="s">
        <v>226</v>
      </c>
      <c r="D94" s="32"/>
      <c r="E94" s="32"/>
      <c r="F94" s="32"/>
      <c r="G94" s="32"/>
      <c r="H94" s="32"/>
      <c r="I94" s="32"/>
      <c r="J94" s="20">
        <f>SUM(J91:J93)</f>
        <v>2073950</v>
      </c>
      <c r="K94" s="20">
        <f>SUM(K91:K93)</f>
        <v>2073950</v>
      </c>
    </row>
    <row r="95" spans="1:13">
      <c r="A95" s="33"/>
      <c r="B95" s="33"/>
      <c r="C95" s="33" t="s">
        <v>227</v>
      </c>
      <c r="D95" s="33"/>
      <c r="E95" s="33"/>
      <c r="F95" s="33"/>
      <c r="G95" s="33"/>
      <c r="H95" s="33"/>
      <c r="I95" s="34">
        <f>I89+I94</f>
        <v>401517287</v>
      </c>
      <c r="J95" s="34">
        <f>J89+J94</f>
        <v>12047648</v>
      </c>
      <c r="K95" s="34">
        <f>K89+K94</f>
        <v>413564935</v>
      </c>
    </row>
    <row r="96" spans="1:13">
      <c r="C96" s="1"/>
      <c r="D96" s="1"/>
      <c r="E96" s="1"/>
      <c r="F96" s="1"/>
      <c r="G96" s="1"/>
      <c r="H96" s="1"/>
      <c r="J96" s="2"/>
    </row>
  </sheetData>
  <mergeCells count="3">
    <mergeCell ref="G2:I2"/>
    <mergeCell ref="J2:K2"/>
    <mergeCell ref="A73:C7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2018-10-10T13:27:50Z</dcterms:created>
  <dcterms:modified xsi:type="dcterms:W3CDTF">2018-10-10T13:28:21Z</dcterms:modified>
</cp:coreProperties>
</file>